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ml.chartshapes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ida\Documents\ENGECORPS\1454 - PIRH-Doce\Produto 7 - Planos atualizados\Revisões 2 e 1\Revisões 3 Doce e 2 afluentes\"/>
    </mc:Choice>
  </mc:AlternateContent>
  <xr:revisionPtr revIDLastSave="0" documentId="13_ncr:1_{7BC09B9F-055C-4D36-87A4-F14D50BF9320}" xr6:coauthVersionLast="47" xr6:coauthVersionMax="47" xr10:uidLastSave="{00000000-0000-0000-0000-000000000000}"/>
  <bookViews>
    <workbookView xWindow="-108" yWindow="-108" windowWidth="23256" windowHeight="12576" activeTab="2" xr2:uid="{B60A5686-69A2-4DAE-80C1-A5E5DAAD1DE9}"/>
  </bookViews>
  <sheets>
    <sheet name="Programas" sheetId="1" r:id="rId1"/>
    <sheet name="Indicadores" sheetId="2" r:id="rId2"/>
    <sheet name="Síntese_Graficos" sheetId="3" r:id="rId3"/>
  </sheets>
  <definedNames>
    <definedName name="_xlnm._FilterDatabase" localSheetId="1" hidden="1">Indicadores!$A$3:$BW$740</definedName>
    <definedName name="_xlnm._FilterDatabase" localSheetId="0" hidden="1">Programas!$B$1:$BC$793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92" i="1" l="1"/>
  <c r="AH81" i="1"/>
  <c r="BI122" i="2"/>
  <c r="BI123" i="2"/>
  <c r="BI124" i="2"/>
  <c r="AX517" i="1"/>
  <c r="BE484" i="2"/>
  <c r="BF484" i="2" s="1"/>
  <c r="BG484" i="2" s="1"/>
  <c r="BH484" i="2" s="1"/>
  <c r="BI484" i="2" s="1"/>
  <c r="BJ484" i="2" s="1"/>
  <c r="BK484" i="2" s="1"/>
  <c r="BL484" i="2" s="1"/>
  <c r="BM484" i="2" s="1"/>
  <c r="BN484" i="2" s="1"/>
  <c r="BO484" i="2" s="1"/>
  <c r="BP484" i="2" s="1"/>
  <c r="BQ484" i="2" s="1"/>
  <c r="BR484" i="2" s="1"/>
  <c r="BS484" i="2" s="1"/>
  <c r="BT484" i="2" s="1"/>
  <c r="BU484" i="2" s="1"/>
  <c r="BV484" i="2" s="1"/>
  <c r="BW484" i="2" s="1"/>
  <c r="BE478" i="2"/>
  <c r="BF478" i="2" s="1"/>
  <c r="BG478" i="2" s="1"/>
  <c r="BH478" i="2" s="1"/>
  <c r="BI478" i="2" s="1"/>
  <c r="BJ478" i="2" s="1"/>
  <c r="BK478" i="2" s="1"/>
  <c r="BL478" i="2" s="1"/>
  <c r="BM478" i="2" s="1"/>
  <c r="BN478" i="2" s="1"/>
  <c r="BO478" i="2" s="1"/>
  <c r="BP478" i="2" s="1"/>
  <c r="BQ478" i="2" s="1"/>
  <c r="BR478" i="2" s="1"/>
  <c r="BS478" i="2" s="1"/>
  <c r="BT478" i="2" s="1"/>
  <c r="BU478" i="2" s="1"/>
  <c r="BV478" i="2" s="1"/>
  <c r="BW478" i="2" s="1"/>
  <c r="BE477" i="2"/>
  <c r="BF477" i="2" s="1"/>
  <c r="BG477" i="2" s="1"/>
  <c r="BH477" i="2" s="1"/>
  <c r="BI477" i="2" s="1"/>
  <c r="BJ477" i="2" s="1"/>
  <c r="BK477" i="2" s="1"/>
  <c r="BL477" i="2" s="1"/>
  <c r="BM477" i="2" s="1"/>
  <c r="BN477" i="2" s="1"/>
  <c r="BO477" i="2" s="1"/>
  <c r="BP477" i="2" s="1"/>
  <c r="BQ477" i="2" s="1"/>
  <c r="BR477" i="2" s="1"/>
  <c r="BS477" i="2" s="1"/>
  <c r="BT477" i="2" s="1"/>
  <c r="BU477" i="2" s="1"/>
  <c r="BV477" i="2" s="1"/>
  <c r="BW477" i="2" s="1"/>
  <c r="AI456" i="1"/>
  <c r="AJ456" i="1" s="1"/>
  <c r="AK456" i="1" s="1"/>
  <c r="AL456" i="1" s="1"/>
  <c r="AM456" i="1" s="1"/>
  <c r="AN456" i="1" s="1"/>
  <c r="AO456" i="1" s="1"/>
  <c r="AP456" i="1" s="1"/>
  <c r="AQ456" i="1" s="1"/>
  <c r="AR456" i="1" s="1"/>
  <c r="AS456" i="1" s="1"/>
  <c r="AT456" i="1" s="1"/>
  <c r="AU456" i="1" s="1"/>
  <c r="AV456" i="1" s="1"/>
  <c r="AW456" i="1" s="1"/>
  <c r="BH231" i="2"/>
  <c r="BE231" i="2"/>
  <c r="BH230" i="2"/>
  <c r="BE230" i="2"/>
  <c r="BH229" i="2"/>
  <c r="BE229" i="2"/>
  <c r="BH228" i="2"/>
  <c r="BE228" i="2"/>
  <c r="BH227" i="2"/>
  <c r="BE227" i="2"/>
  <c r="BI223" i="2"/>
  <c r="BJ223" i="2" s="1"/>
  <c r="BE224" i="2"/>
  <c r="BH224" i="2"/>
  <c r="BI224" i="2" s="1"/>
  <c r="BE225" i="2"/>
  <c r="BH225" i="2"/>
  <c r="BI225" i="2" s="1"/>
  <c r="BE226" i="2"/>
  <c r="BH226" i="2"/>
  <c r="AI181" i="1"/>
  <c r="AJ181" i="1" s="1"/>
  <c r="AK181" i="1" s="1"/>
  <c r="AL181" i="1" s="1"/>
  <c r="AM181" i="1" s="1"/>
  <c r="AN181" i="1" s="1"/>
  <c r="AO181" i="1" s="1"/>
  <c r="AP181" i="1" s="1"/>
  <c r="AQ181" i="1" s="1"/>
  <c r="AR181" i="1" s="1"/>
  <c r="AS181" i="1" s="1"/>
  <c r="AT181" i="1" s="1"/>
  <c r="AU181" i="1" s="1"/>
  <c r="AV181" i="1" s="1"/>
  <c r="AW181" i="1" s="1"/>
  <c r="AH148" i="1" l="1"/>
  <c r="AG148" i="1"/>
  <c r="BM374" i="2" l="1"/>
  <c r="BN374" i="2" s="1"/>
  <c r="BO374" i="2" s="1"/>
  <c r="BP374" i="2" s="1"/>
  <c r="BQ374" i="2" s="1"/>
  <c r="BR374" i="2" s="1"/>
  <c r="BS374" i="2" s="1"/>
  <c r="BT374" i="2" s="1"/>
  <c r="BU374" i="2" s="1"/>
  <c r="BV374" i="2" s="1"/>
  <c r="BW374" i="2" s="1"/>
  <c r="BK374" i="2"/>
  <c r="BM368" i="2"/>
  <c r="BN368" i="2" s="1"/>
  <c r="BO368" i="2" s="1"/>
  <c r="BP368" i="2" s="1"/>
  <c r="BQ368" i="2" s="1"/>
  <c r="BR368" i="2" s="1"/>
  <c r="BS368" i="2" s="1"/>
  <c r="BT368" i="2" s="1"/>
  <c r="BU368" i="2" s="1"/>
  <c r="BV368" i="2" s="1"/>
  <c r="BW368" i="2" s="1"/>
  <c r="BK368" i="2"/>
  <c r="BK367" i="2"/>
  <c r="BM367" i="2" s="1"/>
  <c r="BN367" i="2" s="1"/>
  <c r="BO367" i="2" s="1"/>
  <c r="BP367" i="2" s="1"/>
  <c r="BQ367" i="2" s="1"/>
  <c r="BR367" i="2" s="1"/>
  <c r="BS367" i="2" s="1"/>
  <c r="BT367" i="2" s="1"/>
  <c r="BU367" i="2" s="1"/>
  <c r="BV367" i="2" s="1"/>
  <c r="BW367" i="2" s="1"/>
  <c r="AW377" i="2"/>
  <c r="AV377" i="2"/>
  <c r="AU377" i="2"/>
  <c r="AT377" i="2"/>
  <c r="AS377" i="2"/>
  <c r="AR377" i="2"/>
  <c r="AQ377" i="2"/>
  <c r="AP377" i="2"/>
  <c r="AO377" i="2"/>
  <c r="AN377" i="2"/>
  <c r="AM377" i="2"/>
  <c r="AL377" i="2"/>
  <c r="AK377" i="2"/>
  <c r="AJ377" i="2"/>
  <c r="AI377" i="2"/>
  <c r="AH377" i="2"/>
  <c r="AG377" i="2"/>
  <c r="AF377" i="2"/>
  <c r="AE377" i="2"/>
  <c r="AD377" i="2"/>
  <c r="AW376" i="2"/>
  <c r="AV376" i="2"/>
  <c r="AU376" i="2"/>
  <c r="AT376" i="2"/>
  <c r="AS376" i="2"/>
  <c r="AR376" i="2"/>
  <c r="AQ376" i="2"/>
  <c r="AP376" i="2"/>
  <c r="AO376" i="2"/>
  <c r="AN376" i="2"/>
  <c r="AM376" i="2"/>
  <c r="AL376" i="2"/>
  <c r="AK376" i="2"/>
  <c r="AJ376" i="2"/>
  <c r="AI376" i="2"/>
  <c r="AH376" i="2"/>
  <c r="AG376" i="2"/>
  <c r="AF376" i="2"/>
  <c r="AE376" i="2"/>
  <c r="AD376" i="2"/>
  <c r="AW375" i="2"/>
  <c r="AV375" i="2"/>
  <c r="AU375" i="2"/>
  <c r="AT375" i="2"/>
  <c r="AS375" i="2"/>
  <c r="AR375" i="2"/>
  <c r="AQ375" i="2"/>
  <c r="AP375" i="2"/>
  <c r="AO375" i="2"/>
  <c r="AN375" i="2"/>
  <c r="AM375" i="2"/>
  <c r="AL375" i="2"/>
  <c r="AK375" i="2"/>
  <c r="AJ375" i="2"/>
  <c r="AI375" i="2"/>
  <c r="AH375" i="2"/>
  <c r="AG375" i="2"/>
  <c r="AF375" i="2"/>
  <c r="AE375" i="2"/>
  <c r="AD375" i="2"/>
  <c r="AW374" i="2"/>
  <c r="AV374" i="2"/>
  <c r="AU374" i="2"/>
  <c r="AT374" i="2"/>
  <c r="AS374" i="2"/>
  <c r="AR374" i="2"/>
  <c r="AQ374" i="2"/>
  <c r="AP374" i="2"/>
  <c r="AO374" i="2"/>
  <c r="AN374" i="2"/>
  <c r="AM374" i="2"/>
  <c r="AJ374" i="2"/>
  <c r="AI374" i="2"/>
  <c r="AH374" i="2"/>
  <c r="AG374" i="2"/>
  <c r="AF374" i="2"/>
  <c r="AE374" i="2"/>
  <c r="AD374" i="2"/>
  <c r="AW373" i="2"/>
  <c r="AV373" i="2"/>
  <c r="AU373" i="2"/>
  <c r="AT373" i="2"/>
  <c r="AS373" i="2"/>
  <c r="AR373" i="2"/>
  <c r="AQ373" i="2"/>
  <c r="AP373" i="2"/>
  <c r="AO373" i="2"/>
  <c r="AN373" i="2"/>
  <c r="AM373" i="2"/>
  <c r="AL373" i="2"/>
  <c r="AK373" i="2"/>
  <c r="AJ373" i="2"/>
  <c r="AI373" i="2"/>
  <c r="AH373" i="2"/>
  <c r="AG373" i="2"/>
  <c r="AF373" i="2"/>
  <c r="AE373" i="2"/>
  <c r="AD373" i="2"/>
  <c r="AW372" i="2"/>
  <c r="AV372" i="2"/>
  <c r="AU372" i="2"/>
  <c r="AT372" i="2"/>
  <c r="AS372" i="2"/>
  <c r="AR372" i="2"/>
  <c r="AQ372" i="2"/>
  <c r="AP372" i="2"/>
  <c r="AO372" i="2"/>
  <c r="AN372" i="2"/>
  <c r="AM372" i="2"/>
  <c r="AL372" i="2"/>
  <c r="AK372" i="2"/>
  <c r="AJ372" i="2"/>
  <c r="AI372" i="2"/>
  <c r="AH372" i="2"/>
  <c r="AG372" i="2"/>
  <c r="AF372" i="2"/>
  <c r="AE372" i="2"/>
  <c r="AD372" i="2"/>
  <c r="AW371" i="2"/>
  <c r="AV371" i="2"/>
  <c r="AU371" i="2"/>
  <c r="AT371" i="2"/>
  <c r="AS371" i="2"/>
  <c r="AR371" i="2"/>
  <c r="AQ371" i="2"/>
  <c r="AP371" i="2"/>
  <c r="AO371" i="2"/>
  <c r="AN371" i="2"/>
  <c r="AM371" i="2"/>
  <c r="AL371" i="2"/>
  <c r="AK371" i="2"/>
  <c r="AJ371" i="2"/>
  <c r="AI371" i="2"/>
  <c r="AH371" i="2"/>
  <c r="AG371" i="2"/>
  <c r="AF371" i="2"/>
  <c r="AE371" i="2"/>
  <c r="AD371" i="2"/>
  <c r="AW370" i="2"/>
  <c r="AV370" i="2"/>
  <c r="AU370" i="2"/>
  <c r="AT370" i="2"/>
  <c r="AS370" i="2"/>
  <c r="AR370" i="2"/>
  <c r="AQ370" i="2"/>
  <c r="AP370" i="2"/>
  <c r="AO370" i="2"/>
  <c r="AN370" i="2"/>
  <c r="AM370" i="2"/>
  <c r="AL370" i="2"/>
  <c r="AK370" i="2"/>
  <c r="AJ370" i="2"/>
  <c r="AI370" i="2"/>
  <c r="AH370" i="2"/>
  <c r="AG370" i="2"/>
  <c r="AF370" i="2"/>
  <c r="AE370" i="2"/>
  <c r="AD370" i="2"/>
  <c r="AW369" i="2"/>
  <c r="AV369" i="2"/>
  <c r="AU369" i="2"/>
  <c r="AT369" i="2"/>
  <c r="AS369" i="2"/>
  <c r="AR369" i="2"/>
  <c r="AQ369" i="2"/>
  <c r="AP369" i="2"/>
  <c r="AO369" i="2"/>
  <c r="AN369" i="2"/>
  <c r="AM369" i="2"/>
  <c r="AL369" i="2"/>
  <c r="AK369" i="2"/>
  <c r="AJ369" i="2"/>
  <c r="AI369" i="2"/>
  <c r="AH369" i="2"/>
  <c r="AG369" i="2"/>
  <c r="AF369" i="2"/>
  <c r="AE369" i="2"/>
  <c r="AD369" i="2"/>
  <c r="AW368" i="2"/>
  <c r="AV368" i="2"/>
  <c r="AU368" i="2"/>
  <c r="AT368" i="2"/>
  <c r="AS368" i="2"/>
  <c r="AR368" i="2"/>
  <c r="AQ368" i="2"/>
  <c r="AP368" i="2"/>
  <c r="AO368" i="2"/>
  <c r="AN368" i="2"/>
  <c r="AM368" i="2"/>
  <c r="AL368" i="2"/>
  <c r="AK368" i="2"/>
  <c r="AJ368" i="2"/>
  <c r="AI368" i="2"/>
  <c r="AH368" i="2"/>
  <c r="AG368" i="2"/>
  <c r="AF368" i="2"/>
  <c r="AE368" i="2"/>
  <c r="AD368" i="2"/>
  <c r="AC377" i="2"/>
  <c r="AB377" i="2"/>
  <c r="AA377" i="2"/>
  <c r="Z377" i="2"/>
  <c r="Y377" i="2"/>
  <c r="X377" i="2"/>
  <c r="W377" i="2"/>
  <c r="V377" i="2"/>
  <c r="U377" i="2"/>
  <c r="T377" i="2"/>
  <c r="S377" i="2"/>
  <c r="R377" i="2"/>
  <c r="Q377" i="2"/>
  <c r="P377" i="2"/>
  <c r="O377" i="2"/>
  <c r="N377" i="2"/>
  <c r="M377" i="2"/>
  <c r="L377" i="2"/>
  <c r="K377" i="2"/>
  <c r="J377" i="2"/>
  <c r="AC376" i="2"/>
  <c r="AB376" i="2"/>
  <c r="AA376" i="2"/>
  <c r="Z376" i="2"/>
  <c r="Y376" i="2"/>
  <c r="X376" i="2"/>
  <c r="W376" i="2"/>
  <c r="V376" i="2"/>
  <c r="U376" i="2"/>
  <c r="T376" i="2"/>
  <c r="S376" i="2"/>
  <c r="R376" i="2"/>
  <c r="Q376" i="2"/>
  <c r="P376" i="2"/>
  <c r="O376" i="2"/>
  <c r="N376" i="2"/>
  <c r="M376" i="2"/>
  <c r="L376" i="2"/>
  <c r="K376" i="2"/>
  <c r="J376" i="2"/>
  <c r="AC375" i="2"/>
  <c r="AB375" i="2"/>
  <c r="AA375" i="2"/>
  <c r="Z375" i="2"/>
  <c r="Y375" i="2"/>
  <c r="X375" i="2"/>
  <c r="W375" i="2"/>
  <c r="V375" i="2"/>
  <c r="U375" i="2"/>
  <c r="T375" i="2"/>
  <c r="S375" i="2"/>
  <c r="R375" i="2"/>
  <c r="Q375" i="2"/>
  <c r="P375" i="2"/>
  <c r="O375" i="2"/>
  <c r="N375" i="2"/>
  <c r="M375" i="2"/>
  <c r="L375" i="2"/>
  <c r="K375" i="2"/>
  <c r="J375" i="2"/>
  <c r="AC374" i="2"/>
  <c r="AB374" i="2"/>
  <c r="AA374" i="2"/>
  <c r="Z374" i="2"/>
  <c r="Y374" i="2"/>
  <c r="X374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K374" i="2"/>
  <c r="J374" i="2"/>
  <c r="AC373" i="2"/>
  <c r="AB373" i="2"/>
  <c r="AA373" i="2"/>
  <c r="Z373" i="2"/>
  <c r="Y373" i="2"/>
  <c r="X373" i="2"/>
  <c r="W373" i="2"/>
  <c r="V373" i="2"/>
  <c r="U373" i="2"/>
  <c r="T373" i="2"/>
  <c r="S373" i="2"/>
  <c r="R373" i="2"/>
  <c r="Q373" i="2"/>
  <c r="P373" i="2"/>
  <c r="O373" i="2"/>
  <c r="N373" i="2"/>
  <c r="M373" i="2"/>
  <c r="L373" i="2"/>
  <c r="K373" i="2"/>
  <c r="J373" i="2"/>
  <c r="AC372" i="2"/>
  <c r="AB372" i="2"/>
  <c r="AA372" i="2"/>
  <c r="Z372" i="2"/>
  <c r="Y372" i="2"/>
  <c r="X372" i="2"/>
  <c r="W372" i="2"/>
  <c r="V372" i="2"/>
  <c r="U372" i="2"/>
  <c r="T372" i="2"/>
  <c r="S372" i="2"/>
  <c r="R372" i="2"/>
  <c r="Q372" i="2"/>
  <c r="P372" i="2"/>
  <c r="O372" i="2"/>
  <c r="N372" i="2"/>
  <c r="M372" i="2"/>
  <c r="L372" i="2"/>
  <c r="K372" i="2"/>
  <c r="J372" i="2"/>
  <c r="AC371" i="2"/>
  <c r="AB371" i="2"/>
  <c r="AA371" i="2"/>
  <c r="Z371" i="2"/>
  <c r="Y371" i="2"/>
  <c r="X371" i="2"/>
  <c r="W371" i="2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AC370" i="2"/>
  <c r="AB370" i="2"/>
  <c r="AA370" i="2"/>
  <c r="Z370" i="2"/>
  <c r="Y370" i="2"/>
  <c r="X370" i="2"/>
  <c r="W370" i="2"/>
  <c r="V370" i="2"/>
  <c r="U370" i="2"/>
  <c r="T370" i="2"/>
  <c r="S370" i="2"/>
  <c r="R370" i="2"/>
  <c r="Q370" i="2"/>
  <c r="P370" i="2"/>
  <c r="O370" i="2"/>
  <c r="N370" i="2"/>
  <c r="M370" i="2"/>
  <c r="L370" i="2"/>
  <c r="K370" i="2"/>
  <c r="J370" i="2"/>
  <c r="AC369" i="2"/>
  <c r="AB369" i="2"/>
  <c r="AA369" i="2"/>
  <c r="Z369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AC368" i="2"/>
  <c r="AB368" i="2"/>
  <c r="AA368" i="2"/>
  <c r="Z368" i="2"/>
  <c r="Y368" i="2"/>
  <c r="X368" i="2"/>
  <c r="W368" i="2"/>
  <c r="V368" i="2"/>
  <c r="U368" i="2"/>
  <c r="T368" i="2"/>
  <c r="S368" i="2"/>
  <c r="R368" i="2"/>
  <c r="Q368" i="2"/>
  <c r="P368" i="2"/>
  <c r="O368" i="2"/>
  <c r="N368" i="2"/>
  <c r="M368" i="2"/>
  <c r="L368" i="2"/>
  <c r="K368" i="2"/>
  <c r="J368" i="2"/>
  <c r="AC367" i="2"/>
  <c r="AB367" i="2"/>
  <c r="AA367" i="2"/>
  <c r="Z367" i="2"/>
  <c r="Y367" i="2"/>
  <c r="X367" i="2"/>
  <c r="W367" i="2"/>
  <c r="V367" i="2"/>
  <c r="U367" i="2"/>
  <c r="T367" i="2"/>
  <c r="S367" i="2"/>
  <c r="R367" i="2"/>
  <c r="Q367" i="2"/>
  <c r="P367" i="2"/>
  <c r="O367" i="2"/>
  <c r="N367" i="2"/>
  <c r="M367" i="2"/>
  <c r="L367" i="2"/>
  <c r="K367" i="2"/>
  <c r="J367" i="2"/>
  <c r="B367" i="2"/>
  <c r="C367" i="2"/>
  <c r="D367" i="2"/>
  <c r="E367" i="2"/>
  <c r="F367" i="2"/>
  <c r="G367" i="2"/>
  <c r="H367" i="2"/>
  <c r="I367" i="2"/>
  <c r="B368" i="2"/>
  <c r="C368" i="2"/>
  <c r="D368" i="2"/>
  <c r="E368" i="2"/>
  <c r="F368" i="2"/>
  <c r="G368" i="2"/>
  <c r="H368" i="2"/>
  <c r="I368" i="2"/>
  <c r="B369" i="2"/>
  <c r="C369" i="2"/>
  <c r="D369" i="2"/>
  <c r="E369" i="2"/>
  <c r="F369" i="2"/>
  <c r="G369" i="2"/>
  <c r="H369" i="2"/>
  <c r="I369" i="2"/>
  <c r="B370" i="2"/>
  <c r="C370" i="2"/>
  <c r="D370" i="2"/>
  <c r="E370" i="2"/>
  <c r="F370" i="2"/>
  <c r="G370" i="2"/>
  <c r="H370" i="2"/>
  <c r="I370" i="2"/>
  <c r="B371" i="2"/>
  <c r="C371" i="2"/>
  <c r="D371" i="2"/>
  <c r="E371" i="2"/>
  <c r="F371" i="2"/>
  <c r="G371" i="2"/>
  <c r="H371" i="2"/>
  <c r="I371" i="2"/>
  <c r="B372" i="2"/>
  <c r="C372" i="2"/>
  <c r="D372" i="2"/>
  <c r="E372" i="2"/>
  <c r="F372" i="2"/>
  <c r="G372" i="2"/>
  <c r="H372" i="2"/>
  <c r="I372" i="2"/>
  <c r="B373" i="2"/>
  <c r="C373" i="2"/>
  <c r="D373" i="2"/>
  <c r="E373" i="2"/>
  <c r="F373" i="2"/>
  <c r="G373" i="2"/>
  <c r="H373" i="2"/>
  <c r="I373" i="2"/>
  <c r="B374" i="2"/>
  <c r="C374" i="2"/>
  <c r="D374" i="2"/>
  <c r="E374" i="2"/>
  <c r="F374" i="2"/>
  <c r="G374" i="2"/>
  <c r="H374" i="2"/>
  <c r="I374" i="2"/>
  <c r="B375" i="2"/>
  <c r="C375" i="2"/>
  <c r="D375" i="2"/>
  <c r="E375" i="2"/>
  <c r="F375" i="2"/>
  <c r="G375" i="2"/>
  <c r="H375" i="2"/>
  <c r="I375" i="2"/>
  <c r="B376" i="2"/>
  <c r="C376" i="2"/>
  <c r="D376" i="2"/>
  <c r="E376" i="2"/>
  <c r="F376" i="2"/>
  <c r="G376" i="2"/>
  <c r="H376" i="2"/>
  <c r="I376" i="2"/>
  <c r="B377" i="2"/>
  <c r="C377" i="2"/>
  <c r="D377" i="2"/>
  <c r="E377" i="2"/>
  <c r="F377" i="2"/>
  <c r="G377" i="2"/>
  <c r="H377" i="2"/>
  <c r="I377" i="2"/>
  <c r="A367" i="2"/>
  <c r="A368" i="2"/>
  <c r="A369" i="2"/>
  <c r="A370" i="2"/>
  <c r="A371" i="2"/>
  <c r="A372" i="2"/>
  <c r="A373" i="2"/>
  <c r="A374" i="2"/>
  <c r="A375" i="2"/>
  <c r="A376" i="2"/>
  <c r="A377" i="2"/>
  <c r="AW750" i="1"/>
  <c r="AW751" i="1"/>
  <c r="AW752" i="1"/>
  <c r="AF743" i="1"/>
  <c r="AN743" i="1"/>
  <c r="AO743" i="1"/>
  <c r="AP743" i="1"/>
  <c r="AQ743" i="1"/>
  <c r="AS743" i="1"/>
  <c r="AT743" i="1"/>
  <c r="AU743" i="1"/>
  <c r="AV743" i="1"/>
  <c r="AE744" i="1"/>
  <c r="AF744" i="1"/>
  <c r="AE746" i="1"/>
  <c r="AE747" i="1"/>
  <c r="AF747" i="1"/>
  <c r="AE748" i="1"/>
  <c r="AF748" i="1"/>
  <c r="AE749" i="1"/>
  <c r="AF749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E751" i="1"/>
  <c r="AF751" i="1"/>
  <c r="AG751" i="1"/>
  <c r="AH751" i="1"/>
  <c r="AI751" i="1"/>
  <c r="AJ751" i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AE752" i="1"/>
  <c r="AF752" i="1"/>
  <c r="AG752" i="1"/>
  <c r="AH752" i="1"/>
  <c r="AI752" i="1"/>
  <c r="AJ752" i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AD744" i="1"/>
  <c r="AD746" i="1"/>
  <c r="AD747" i="1"/>
  <c r="AD748" i="1"/>
  <c r="AD749" i="1"/>
  <c r="AD750" i="1"/>
  <c r="AD751" i="1"/>
  <c r="AD752" i="1"/>
  <c r="BA368" i="1"/>
  <c r="BB368" i="1"/>
  <c r="BC368" i="1"/>
  <c r="BA369" i="1"/>
  <c r="BB369" i="1"/>
  <c r="BC369" i="1"/>
  <c r="BA370" i="1"/>
  <c r="BB370" i="1"/>
  <c r="BC370" i="1"/>
  <c r="BA371" i="1"/>
  <c r="BB371" i="1"/>
  <c r="BC371" i="1"/>
  <c r="BA372" i="1"/>
  <c r="BB372" i="1"/>
  <c r="BC372" i="1"/>
  <c r="BA373" i="1"/>
  <c r="BB373" i="1"/>
  <c r="BC373" i="1"/>
  <c r="BA374" i="1"/>
  <c r="BC374" i="1"/>
  <c r="BA375" i="1"/>
  <c r="BB375" i="1"/>
  <c r="BC375" i="1"/>
  <c r="BA376" i="1"/>
  <c r="BB376" i="1"/>
  <c r="BC376" i="1"/>
  <c r="BA377" i="1"/>
  <c r="BB377" i="1"/>
  <c r="BC377" i="1"/>
  <c r="AX368" i="1"/>
  <c r="AZ368" i="1" s="1"/>
  <c r="AX369" i="1"/>
  <c r="AZ369" i="1" s="1"/>
  <c r="AX370" i="1"/>
  <c r="AZ370" i="1" s="1"/>
  <c r="AX371" i="1"/>
  <c r="AZ371" i="1" s="1"/>
  <c r="AX372" i="1"/>
  <c r="AZ372" i="1" s="1"/>
  <c r="AX373" i="1"/>
  <c r="AZ373" i="1" s="1"/>
  <c r="AX375" i="1"/>
  <c r="AZ375" i="1" s="1"/>
  <c r="AX376" i="1"/>
  <c r="AZ376" i="1" s="1"/>
  <c r="AX377" i="1"/>
  <c r="AZ377" i="1" s="1"/>
  <c r="AL374" i="1"/>
  <c r="AL374" i="2" s="1"/>
  <c r="AK374" i="1"/>
  <c r="AK367" i="1" s="1"/>
  <c r="AK367" i="2" s="1"/>
  <c r="AE367" i="1"/>
  <c r="AF367" i="1"/>
  <c r="AF367" i="2" s="1"/>
  <c r="AG367" i="1"/>
  <c r="AG367" i="2" s="1"/>
  <c r="AH367" i="1"/>
  <c r="AH367" i="2" s="1"/>
  <c r="AI367" i="1"/>
  <c r="AI367" i="2" s="1"/>
  <c r="AJ367" i="1"/>
  <c r="AJ367" i="2" s="1"/>
  <c r="AL367" i="1"/>
  <c r="AL367" i="2" s="1"/>
  <c r="AM367" i="1"/>
  <c r="AM367" i="2" s="1"/>
  <c r="AN367" i="1"/>
  <c r="AO367" i="1"/>
  <c r="AO367" i="2" s="1"/>
  <c r="AP367" i="1"/>
  <c r="AP367" i="2" s="1"/>
  <c r="AQ367" i="1"/>
  <c r="AQ367" i="2" s="1"/>
  <c r="AR367" i="1"/>
  <c r="AR367" i="2" s="1"/>
  <c r="AS367" i="1"/>
  <c r="AS367" i="2" s="1"/>
  <c r="AT367" i="1"/>
  <c r="AT367" i="2" s="1"/>
  <c r="AU367" i="1"/>
  <c r="AU367" i="2" s="1"/>
  <c r="AV367" i="1"/>
  <c r="AV367" i="2" s="1"/>
  <c r="AW367" i="1"/>
  <c r="AW367" i="2" s="1"/>
  <c r="AD367" i="1"/>
  <c r="AD367" i="2" s="1"/>
  <c r="AK374" i="2" l="1"/>
  <c r="AX374" i="2" s="1"/>
  <c r="AX374" i="1"/>
  <c r="AZ374" i="1" s="1"/>
  <c r="BB374" i="1"/>
  <c r="BB367" i="1"/>
  <c r="BA367" i="1"/>
  <c r="AX368" i="2"/>
  <c r="AX370" i="2"/>
  <c r="AX376" i="2"/>
  <c r="BC367" i="1"/>
  <c r="AX369" i="2"/>
  <c r="AX371" i="2"/>
  <c r="AX377" i="2"/>
  <c r="AX372" i="2"/>
  <c r="AX373" i="2"/>
  <c r="AX375" i="2"/>
  <c r="AE367" i="2"/>
  <c r="AX367" i="1"/>
  <c r="AZ367" i="1" s="1"/>
  <c r="AN367" i="2"/>
  <c r="BN556" i="2"/>
  <c r="BO556" i="2" s="1"/>
  <c r="BP556" i="2" s="1"/>
  <c r="BQ556" i="2" s="1"/>
  <c r="BR556" i="2" s="1"/>
  <c r="BS556" i="2" s="1"/>
  <c r="BT556" i="2" s="1"/>
  <c r="BU556" i="2" s="1"/>
  <c r="BV556" i="2" s="1"/>
  <c r="BK556" i="2"/>
  <c r="BL556" i="2" s="1"/>
  <c r="BI556" i="2"/>
  <c r="BE556" i="2"/>
  <c r="BF556" i="2" s="1"/>
  <c r="BG556" i="2" s="1"/>
  <c r="BN550" i="2"/>
  <c r="BO550" i="2" s="1"/>
  <c r="BP550" i="2" s="1"/>
  <c r="BQ550" i="2" s="1"/>
  <c r="BR550" i="2" s="1"/>
  <c r="BS550" i="2" s="1"/>
  <c r="BT550" i="2" s="1"/>
  <c r="BU550" i="2" s="1"/>
  <c r="BV550" i="2" s="1"/>
  <c r="BI550" i="2"/>
  <c r="BJ550" i="2" s="1"/>
  <c r="BK550" i="2" s="1"/>
  <c r="BL550" i="2" s="1"/>
  <c r="BG550" i="2"/>
  <c r="BE550" i="2"/>
  <c r="BN549" i="2"/>
  <c r="BO549" i="2" s="1"/>
  <c r="BP549" i="2" s="1"/>
  <c r="BQ549" i="2" s="1"/>
  <c r="BR549" i="2" s="1"/>
  <c r="BS549" i="2" s="1"/>
  <c r="BT549" i="2" s="1"/>
  <c r="BU549" i="2" s="1"/>
  <c r="BV549" i="2" s="1"/>
  <c r="BI549" i="2"/>
  <c r="BJ549" i="2" s="1"/>
  <c r="BK549" i="2" s="1"/>
  <c r="BL549" i="2" s="1"/>
  <c r="BG549" i="2"/>
  <c r="BE549" i="2"/>
  <c r="BN548" i="2"/>
  <c r="BO548" i="2" s="1"/>
  <c r="BP548" i="2" s="1"/>
  <c r="BQ548" i="2" s="1"/>
  <c r="BR548" i="2" s="1"/>
  <c r="BS548" i="2" s="1"/>
  <c r="BT548" i="2" s="1"/>
  <c r="BU548" i="2" s="1"/>
  <c r="BV548" i="2" s="1"/>
  <c r="BI548" i="2"/>
  <c r="BJ548" i="2" s="1"/>
  <c r="BK548" i="2" s="1"/>
  <c r="BL548" i="2" s="1"/>
  <c r="BG548" i="2"/>
  <c r="BE548" i="2"/>
  <c r="BN517" i="2"/>
  <c r="BO517" i="2" s="1"/>
  <c r="BP517" i="2" s="1"/>
  <c r="BQ517" i="2" s="1"/>
  <c r="BR517" i="2" s="1"/>
  <c r="BS517" i="2" s="1"/>
  <c r="BT517" i="2" s="1"/>
  <c r="BU517" i="2" s="1"/>
  <c r="BV517" i="2" s="1"/>
  <c r="BI517" i="2"/>
  <c r="BJ517" i="2" s="1"/>
  <c r="BK517" i="2" s="1"/>
  <c r="BL517" i="2" s="1"/>
  <c r="BG517" i="2"/>
  <c r="BE517" i="2"/>
  <c r="BN516" i="2"/>
  <c r="BO516" i="2" s="1"/>
  <c r="BP516" i="2" s="1"/>
  <c r="BQ516" i="2" s="1"/>
  <c r="BR516" i="2" s="1"/>
  <c r="BS516" i="2" s="1"/>
  <c r="BT516" i="2" s="1"/>
  <c r="BU516" i="2" s="1"/>
  <c r="BV516" i="2" s="1"/>
  <c r="BI516" i="2"/>
  <c r="BJ516" i="2" s="1"/>
  <c r="BK516" i="2" s="1"/>
  <c r="BL516" i="2" s="1"/>
  <c r="BG516" i="2"/>
  <c r="BE516" i="2"/>
  <c r="BN515" i="2"/>
  <c r="BO515" i="2" s="1"/>
  <c r="BP515" i="2" s="1"/>
  <c r="BQ515" i="2" s="1"/>
  <c r="BR515" i="2" s="1"/>
  <c r="BS515" i="2" s="1"/>
  <c r="BT515" i="2" s="1"/>
  <c r="BU515" i="2" s="1"/>
  <c r="BV515" i="2" s="1"/>
  <c r="BI515" i="2"/>
  <c r="BJ515" i="2" s="1"/>
  <c r="BK515" i="2" s="1"/>
  <c r="BL515" i="2" s="1"/>
  <c r="BG515" i="2"/>
  <c r="BE515" i="2"/>
  <c r="B463" i="2"/>
  <c r="B464" i="2"/>
  <c r="B465" i="2"/>
  <c r="D465" i="2"/>
  <c r="C465" i="2"/>
  <c r="D464" i="2"/>
  <c r="C464" i="2"/>
  <c r="D463" i="2"/>
  <c r="C463" i="2"/>
  <c r="AX367" i="2" l="1"/>
  <c r="AW487" i="2"/>
  <c r="AV487" i="2"/>
  <c r="AU487" i="2"/>
  <c r="AT487" i="2"/>
  <c r="AS487" i="2"/>
  <c r="AR487" i="2"/>
  <c r="AQ487" i="2"/>
  <c r="AP487" i="2"/>
  <c r="AO487" i="2"/>
  <c r="AN487" i="2"/>
  <c r="AM487" i="2"/>
  <c r="AL487" i="2"/>
  <c r="AK487" i="2"/>
  <c r="AJ487" i="2"/>
  <c r="AI487" i="2"/>
  <c r="AH487" i="2"/>
  <c r="AG487" i="2"/>
  <c r="AF487" i="2"/>
  <c r="AE487" i="2"/>
  <c r="AD487" i="2"/>
  <c r="AW486" i="2"/>
  <c r="AV486" i="2"/>
  <c r="AU486" i="2"/>
  <c r="AT486" i="2"/>
  <c r="AS486" i="2"/>
  <c r="AR486" i="2"/>
  <c r="AQ486" i="2"/>
  <c r="AP486" i="2"/>
  <c r="AO486" i="2"/>
  <c r="AN486" i="2"/>
  <c r="AM486" i="2"/>
  <c r="AL486" i="2"/>
  <c r="AK486" i="2"/>
  <c r="AJ486" i="2"/>
  <c r="AI486" i="2"/>
  <c r="AH486" i="2"/>
  <c r="AG486" i="2"/>
  <c r="AF486" i="2"/>
  <c r="AE486" i="2"/>
  <c r="AD486" i="2"/>
  <c r="AW485" i="2"/>
  <c r="AV485" i="2"/>
  <c r="AU485" i="2"/>
  <c r="AT485" i="2"/>
  <c r="AS485" i="2"/>
  <c r="AR485" i="2"/>
  <c r="AQ485" i="2"/>
  <c r="AP485" i="2"/>
  <c r="AO485" i="2"/>
  <c r="AN485" i="2"/>
  <c r="AM485" i="2"/>
  <c r="AL485" i="2"/>
  <c r="AK485" i="2"/>
  <c r="AJ485" i="2"/>
  <c r="AI485" i="2"/>
  <c r="AH485" i="2"/>
  <c r="AG485" i="2"/>
  <c r="AF485" i="2"/>
  <c r="AE485" i="2"/>
  <c r="AD485" i="2"/>
  <c r="AW484" i="2"/>
  <c r="AV484" i="2"/>
  <c r="AU484" i="2"/>
  <c r="AT484" i="2"/>
  <c r="AS484" i="2"/>
  <c r="AR484" i="2"/>
  <c r="AQ484" i="2"/>
  <c r="AP484" i="2"/>
  <c r="AO484" i="2"/>
  <c r="AN484" i="2"/>
  <c r="AM484" i="2"/>
  <c r="AL484" i="2"/>
  <c r="AK484" i="2"/>
  <c r="AJ484" i="2"/>
  <c r="AI484" i="2"/>
  <c r="AH484" i="2"/>
  <c r="AG484" i="2"/>
  <c r="AF484" i="2"/>
  <c r="AE484" i="2"/>
  <c r="AD484" i="2"/>
  <c r="AW483" i="2"/>
  <c r="AV483" i="2"/>
  <c r="AU483" i="2"/>
  <c r="AT483" i="2"/>
  <c r="AS483" i="2"/>
  <c r="AR483" i="2"/>
  <c r="AQ483" i="2"/>
  <c r="AP483" i="2"/>
  <c r="AO483" i="2"/>
  <c r="AN483" i="2"/>
  <c r="AM483" i="2"/>
  <c r="AL483" i="2"/>
  <c r="AK483" i="2"/>
  <c r="AJ483" i="2"/>
  <c r="AI483" i="2"/>
  <c r="AH483" i="2"/>
  <c r="AG483" i="2"/>
  <c r="AF483" i="2"/>
  <c r="AE483" i="2"/>
  <c r="AD483" i="2"/>
  <c r="AW482" i="2"/>
  <c r="AV482" i="2"/>
  <c r="AU482" i="2"/>
  <c r="AT482" i="2"/>
  <c r="AS482" i="2"/>
  <c r="AR482" i="2"/>
  <c r="AQ482" i="2"/>
  <c r="AP482" i="2"/>
  <c r="AO482" i="2"/>
  <c r="AN482" i="2"/>
  <c r="AM482" i="2"/>
  <c r="AL482" i="2"/>
  <c r="AK482" i="2"/>
  <c r="AJ482" i="2"/>
  <c r="AI482" i="2"/>
  <c r="AH482" i="2"/>
  <c r="AG482" i="2"/>
  <c r="AF482" i="2"/>
  <c r="AE482" i="2"/>
  <c r="AD482" i="2"/>
  <c r="AW481" i="2"/>
  <c r="AV481" i="2"/>
  <c r="AU481" i="2"/>
  <c r="AT481" i="2"/>
  <c r="AS481" i="2"/>
  <c r="AR481" i="2"/>
  <c r="AQ481" i="2"/>
  <c r="AP481" i="2"/>
  <c r="AO481" i="2"/>
  <c r="AN481" i="2"/>
  <c r="AM481" i="2"/>
  <c r="AL481" i="2"/>
  <c r="AK481" i="2"/>
  <c r="AJ481" i="2"/>
  <c r="AI481" i="2"/>
  <c r="AH481" i="2"/>
  <c r="AG481" i="2"/>
  <c r="AF481" i="2"/>
  <c r="AE481" i="2"/>
  <c r="AD481" i="2"/>
  <c r="AW480" i="2"/>
  <c r="AV480" i="2"/>
  <c r="AU480" i="2"/>
  <c r="AT480" i="2"/>
  <c r="AS480" i="2"/>
  <c r="AR480" i="2"/>
  <c r="AQ480" i="2"/>
  <c r="AP480" i="2"/>
  <c r="AO480" i="2"/>
  <c r="AN480" i="2"/>
  <c r="AM480" i="2"/>
  <c r="AL480" i="2"/>
  <c r="AK480" i="2"/>
  <c r="AJ480" i="2"/>
  <c r="AI480" i="2"/>
  <c r="AH480" i="2"/>
  <c r="AG480" i="2"/>
  <c r="AF480" i="2"/>
  <c r="AE480" i="2"/>
  <c r="AD480" i="2"/>
  <c r="AW479" i="2"/>
  <c r="AV479" i="2"/>
  <c r="AU479" i="2"/>
  <c r="AT479" i="2"/>
  <c r="AS479" i="2"/>
  <c r="AR479" i="2"/>
  <c r="AQ479" i="2"/>
  <c r="AP479" i="2"/>
  <c r="AO479" i="2"/>
  <c r="AN479" i="2"/>
  <c r="AM479" i="2"/>
  <c r="AL479" i="2"/>
  <c r="AK479" i="2"/>
  <c r="AJ479" i="2"/>
  <c r="AI479" i="2"/>
  <c r="AH479" i="2"/>
  <c r="AG479" i="2"/>
  <c r="AF479" i="2"/>
  <c r="AE479" i="2"/>
  <c r="AD479" i="2"/>
  <c r="AW478" i="2"/>
  <c r="AV478" i="2"/>
  <c r="AU478" i="2"/>
  <c r="AT478" i="2"/>
  <c r="AS478" i="2"/>
  <c r="AR478" i="2"/>
  <c r="AQ478" i="2"/>
  <c r="AP478" i="2"/>
  <c r="AO478" i="2"/>
  <c r="AN478" i="2"/>
  <c r="AM478" i="2"/>
  <c r="AL478" i="2"/>
  <c r="AK478" i="2"/>
  <c r="AJ478" i="2"/>
  <c r="AI478" i="2"/>
  <c r="AH478" i="2"/>
  <c r="AG478" i="2"/>
  <c r="AF478" i="2"/>
  <c r="AE478" i="2"/>
  <c r="AD478" i="2"/>
  <c r="AW477" i="2"/>
  <c r="AV477" i="2"/>
  <c r="AU477" i="2"/>
  <c r="AT477" i="2"/>
  <c r="AS477" i="2"/>
  <c r="AR477" i="2"/>
  <c r="AQ477" i="2"/>
  <c r="AP477" i="2"/>
  <c r="AO477" i="2"/>
  <c r="AN477" i="2"/>
  <c r="AM477" i="2"/>
  <c r="AL477" i="2"/>
  <c r="AK477" i="2"/>
  <c r="AJ477" i="2"/>
  <c r="AI477" i="2"/>
  <c r="AH477" i="2"/>
  <c r="AG477" i="2"/>
  <c r="AF477" i="2"/>
  <c r="AE477" i="2"/>
  <c r="AD477" i="2"/>
  <c r="AC484" i="2"/>
  <c r="AB484" i="2"/>
  <c r="AA484" i="2"/>
  <c r="Z484" i="2"/>
  <c r="Y484" i="2"/>
  <c r="X484" i="2"/>
  <c r="W484" i="2"/>
  <c r="V484" i="2"/>
  <c r="U484" i="2"/>
  <c r="T484" i="2"/>
  <c r="S484" i="2"/>
  <c r="R484" i="2"/>
  <c r="Q484" i="2"/>
  <c r="P484" i="2"/>
  <c r="O484" i="2"/>
  <c r="N484" i="2"/>
  <c r="M484" i="2"/>
  <c r="L484" i="2"/>
  <c r="K484" i="2"/>
  <c r="J484" i="2"/>
  <c r="AC483" i="2"/>
  <c r="AB483" i="2"/>
  <c r="AA483" i="2"/>
  <c r="Z483" i="2"/>
  <c r="Y483" i="2"/>
  <c r="X483" i="2"/>
  <c r="W483" i="2"/>
  <c r="V483" i="2"/>
  <c r="U483" i="2"/>
  <c r="T483" i="2"/>
  <c r="S483" i="2"/>
  <c r="R483" i="2"/>
  <c r="Q483" i="2"/>
  <c r="P483" i="2"/>
  <c r="O483" i="2"/>
  <c r="N483" i="2"/>
  <c r="M483" i="2"/>
  <c r="L483" i="2"/>
  <c r="K483" i="2"/>
  <c r="J483" i="2"/>
  <c r="AC482" i="2"/>
  <c r="AB482" i="2"/>
  <c r="AA482" i="2"/>
  <c r="Z482" i="2"/>
  <c r="Y482" i="2"/>
  <c r="X482" i="2"/>
  <c r="W482" i="2"/>
  <c r="V482" i="2"/>
  <c r="U482" i="2"/>
  <c r="T482" i="2"/>
  <c r="S482" i="2"/>
  <c r="R482" i="2"/>
  <c r="Q482" i="2"/>
  <c r="P482" i="2"/>
  <c r="O482" i="2"/>
  <c r="N482" i="2"/>
  <c r="M482" i="2"/>
  <c r="L482" i="2"/>
  <c r="K482" i="2"/>
  <c r="J482" i="2"/>
  <c r="AC481" i="2"/>
  <c r="AB481" i="2"/>
  <c r="AA481" i="2"/>
  <c r="Z481" i="2"/>
  <c r="Y481" i="2"/>
  <c r="X481" i="2"/>
  <c r="W481" i="2"/>
  <c r="V481" i="2"/>
  <c r="U481" i="2"/>
  <c r="T481" i="2"/>
  <c r="S481" i="2"/>
  <c r="R481" i="2"/>
  <c r="Q481" i="2"/>
  <c r="P481" i="2"/>
  <c r="O481" i="2"/>
  <c r="N481" i="2"/>
  <c r="M481" i="2"/>
  <c r="L481" i="2"/>
  <c r="K481" i="2"/>
  <c r="J481" i="2"/>
  <c r="AC480" i="2"/>
  <c r="AB480" i="2"/>
  <c r="AA480" i="2"/>
  <c r="Z480" i="2"/>
  <c r="Y480" i="2"/>
  <c r="X480" i="2"/>
  <c r="W480" i="2"/>
  <c r="V480" i="2"/>
  <c r="U480" i="2"/>
  <c r="T480" i="2"/>
  <c r="S480" i="2"/>
  <c r="R480" i="2"/>
  <c r="Q480" i="2"/>
  <c r="P480" i="2"/>
  <c r="O480" i="2"/>
  <c r="N480" i="2"/>
  <c r="M480" i="2"/>
  <c r="L480" i="2"/>
  <c r="K480" i="2"/>
  <c r="J480" i="2"/>
  <c r="AC479" i="2"/>
  <c r="AB479" i="2"/>
  <c r="AA479" i="2"/>
  <c r="Z479" i="2"/>
  <c r="Y479" i="2"/>
  <c r="X479" i="2"/>
  <c r="W479" i="2"/>
  <c r="V479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AC478" i="2"/>
  <c r="AB478" i="2"/>
  <c r="AA478" i="2"/>
  <c r="Z478" i="2"/>
  <c r="Y478" i="2"/>
  <c r="X478" i="2"/>
  <c r="W478" i="2"/>
  <c r="V478" i="2"/>
  <c r="U478" i="2"/>
  <c r="T478" i="2"/>
  <c r="S478" i="2"/>
  <c r="R478" i="2"/>
  <c r="Q478" i="2"/>
  <c r="P478" i="2"/>
  <c r="O478" i="2"/>
  <c r="N478" i="2"/>
  <c r="M478" i="2"/>
  <c r="L478" i="2"/>
  <c r="K478" i="2"/>
  <c r="J478" i="2"/>
  <c r="AC477" i="2"/>
  <c r="AB477" i="2"/>
  <c r="AA477" i="2"/>
  <c r="Z477" i="2"/>
  <c r="Y477" i="2"/>
  <c r="X477" i="2"/>
  <c r="W477" i="2"/>
  <c r="V477" i="2"/>
  <c r="U477" i="2"/>
  <c r="T477" i="2"/>
  <c r="S477" i="2"/>
  <c r="R477" i="2"/>
  <c r="Q477" i="2"/>
  <c r="P477" i="2"/>
  <c r="O477" i="2"/>
  <c r="N477" i="2"/>
  <c r="M477" i="2"/>
  <c r="L477" i="2"/>
  <c r="K477" i="2"/>
  <c r="J477" i="2"/>
  <c r="J485" i="2"/>
  <c r="K485" i="2"/>
  <c r="L485" i="2"/>
  <c r="M485" i="2"/>
  <c r="N485" i="2"/>
  <c r="O485" i="2"/>
  <c r="P485" i="2"/>
  <c r="Q485" i="2"/>
  <c r="R485" i="2"/>
  <c r="S485" i="2"/>
  <c r="T485" i="2"/>
  <c r="U485" i="2"/>
  <c r="V485" i="2"/>
  <c r="W485" i="2"/>
  <c r="X485" i="2"/>
  <c r="Y485" i="2"/>
  <c r="Z485" i="2"/>
  <c r="AA485" i="2"/>
  <c r="AB485" i="2"/>
  <c r="AC485" i="2"/>
  <c r="J486" i="2"/>
  <c r="K486" i="2"/>
  <c r="L486" i="2"/>
  <c r="M486" i="2"/>
  <c r="N486" i="2"/>
  <c r="O486" i="2"/>
  <c r="P486" i="2"/>
  <c r="Q486" i="2"/>
  <c r="R486" i="2"/>
  <c r="S486" i="2"/>
  <c r="T486" i="2"/>
  <c r="U486" i="2"/>
  <c r="V486" i="2"/>
  <c r="W486" i="2"/>
  <c r="X486" i="2"/>
  <c r="Y486" i="2"/>
  <c r="Z486" i="2"/>
  <c r="AA486" i="2"/>
  <c r="AB486" i="2"/>
  <c r="AC486" i="2"/>
  <c r="J487" i="2"/>
  <c r="K487" i="2"/>
  <c r="L487" i="2"/>
  <c r="M487" i="2"/>
  <c r="N487" i="2"/>
  <c r="O487" i="2"/>
  <c r="P487" i="2"/>
  <c r="Q487" i="2"/>
  <c r="R487" i="2"/>
  <c r="S487" i="2"/>
  <c r="T487" i="2"/>
  <c r="U487" i="2"/>
  <c r="V487" i="2"/>
  <c r="W487" i="2"/>
  <c r="X487" i="2"/>
  <c r="Y487" i="2"/>
  <c r="Z487" i="2"/>
  <c r="AA487" i="2"/>
  <c r="AB487" i="2"/>
  <c r="AC487" i="2"/>
  <c r="B477" i="2"/>
  <c r="C477" i="2"/>
  <c r="D477" i="2"/>
  <c r="E477" i="2"/>
  <c r="F477" i="2"/>
  <c r="G477" i="2"/>
  <c r="H477" i="2"/>
  <c r="I477" i="2"/>
  <c r="B478" i="2"/>
  <c r="C478" i="2"/>
  <c r="D478" i="2"/>
  <c r="E478" i="2"/>
  <c r="F478" i="2"/>
  <c r="G478" i="2"/>
  <c r="H478" i="2"/>
  <c r="I478" i="2"/>
  <c r="B479" i="2"/>
  <c r="C479" i="2"/>
  <c r="D479" i="2"/>
  <c r="E479" i="2"/>
  <c r="F479" i="2"/>
  <c r="G479" i="2"/>
  <c r="H479" i="2"/>
  <c r="I479" i="2"/>
  <c r="B480" i="2"/>
  <c r="C480" i="2"/>
  <c r="D480" i="2"/>
  <c r="E480" i="2"/>
  <c r="F480" i="2"/>
  <c r="G480" i="2"/>
  <c r="H480" i="2"/>
  <c r="I480" i="2"/>
  <c r="B481" i="2"/>
  <c r="C481" i="2"/>
  <c r="D481" i="2"/>
  <c r="E481" i="2"/>
  <c r="F481" i="2"/>
  <c r="G481" i="2"/>
  <c r="H481" i="2"/>
  <c r="I481" i="2"/>
  <c r="B482" i="2"/>
  <c r="C482" i="2"/>
  <c r="D482" i="2"/>
  <c r="E482" i="2"/>
  <c r="F482" i="2"/>
  <c r="G482" i="2"/>
  <c r="H482" i="2"/>
  <c r="I482" i="2"/>
  <c r="B483" i="2"/>
  <c r="C483" i="2"/>
  <c r="D483" i="2"/>
  <c r="E483" i="2"/>
  <c r="F483" i="2"/>
  <c r="G483" i="2"/>
  <c r="H483" i="2"/>
  <c r="I483" i="2"/>
  <c r="B484" i="2"/>
  <c r="C484" i="2"/>
  <c r="D484" i="2"/>
  <c r="E484" i="2"/>
  <c r="F484" i="2"/>
  <c r="G484" i="2"/>
  <c r="H484" i="2"/>
  <c r="I484" i="2"/>
  <c r="B485" i="2"/>
  <c r="C485" i="2"/>
  <c r="D485" i="2"/>
  <c r="E485" i="2"/>
  <c r="F485" i="2"/>
  <c r="G485" i="2"/>
  <c r="H485" i="2"/>
  <c r="I485" i="2"/>
  <c r="B486" i="2"/>
  <c r="C486" i="2"/>
  <c r="D486" i="2"/>
  <c r="E486" i="2"/>
  <c r="F486" i="2"/>
  <c r="G486" i="2"/>
  <c r="H486" i="2"/>
  <c r="I486" i="2"/>
  <c r="B487" i="2"/>
  <c r="C487" i="2"/>
  <c r="D487" i="2"/>
  <c r="E487" i="2"/>
  <c r="F487" i="2"/>
  <c r="G487" i="2"/>
  <c r="H487" i="2"/>
  <c r="I487" i="2"/>
  <c r="A477" i="2"/>
  <c r="A478" i="2"/>
  <c r="A479" i="2"/>
  <c r="A480" i="2"/>
  <c r="A481" i="2"/>
  <c r="A482" i="2"/>
  <c r="A483" i="2"/>
  <c r="A484" i="2"/>
  <c r="A485" i="2"/>
  <c r="A486" i="2"/>
  <c r="A487" i="2"/>
  <c r="BC478" i="1"/>
  <c r="BB478" i="1"/>
  <c r="BA478" i="1"/>
  <c r="AX478" i="1"/>
  <c r="AZ478" i="1" s="1"/>
  <c r="BC477" i="1"/>
  <c r="BB477" i="1"/>
  <c r="BA477" i="1"/>
  <c r="AX477" i="1"/>
  <c r="AZ477" i="1" s="1"/>
  <c r="BC484" i="1"/>
  <c r="BB484" i="1"/>
  <c r="BA484" i="1"/>
  <c r="AX484" i="1"/>
  <c r="AZ484" i="1" s="1"/>
  <c r="BW635" i="2"/>
  <c r="BQ635" i="2"/>
  <c r="BR635" i="2" s="1"/>
  <c r="BS635" i="2" s="1"/>
  <c r="BT635" i="2" s="1"/>
  <c r="BU635" i="2" s="1"/>
  <c r="BK635" i="2"/>
  <c r="BL635" i="2" s="1"/>
  <c r="BM635" i="2" s="1"/>
  <c r="BN635" i="2" s="1"/>
  <c r="BO635" i="2" s="1"/>
  <c r="BG635" i="2"/>
  <c r="BH635" i="2" s="1"/>
  <c r="BI635" i="2" s="1"/>
  <c r="BE635" i="2"/>
  <c r="BW634" i="2"/>
  <c r="BQ634" i="2"/>
  <c r="BR634" i="2" s="1"/>
  <c r="BS634" i="2" s="1"/>
  <c r="BT634" i="2" s="1"/>
  <c r="BU634" i="2" s="1"/>
  <c r="BK634" i="2"/>
  <c r="BL634" i="2" s="1"/>
  <c r="BM634" i="2" s="1"/>
  <c r="BN634" i="2" s="1"/>
  <c r="BO634" i="2" s="1"/>
  <c r="BG634" i="2"/>
  <c r="BH634" i="2" s="1"/>
  <c r="BI634" i="2" s="1"/>
  <c r="BE634" i="2"/>
  <c r="BW633" i="2"/>
  <c r="BQ633" i="2"/>
  <c r="BR633" i="2" s="1"/>
  <c r="BS633" i="2" s="1"/>
  <c r="BT633" i="2" s="1"/>
  <c r="BU633" i="2" s="1"/>
  <c r="BK633" i="2"/>
  <c r="BL633" i="2" s="1"/>
  <c r="BM633" i="2" s="1"/>
  <c r="BN633" i="2" s="1"/>
  <c r="BO633" i="2" s="1"/>
  <c r="BG633" i="2"/>
  <c r="BH633" i="2" s="1"/>
  <c r="BI633" i="2" s="1"/>
  <c r="BE633" i="2"/>
  <c r="BW632" i="2"/>
  <c r="BQ632" i="2"/>
  <c r="BR632" i="2" s="1"/>
  <c r="BS632" i="2" s="1"/>
  <c r="BT632" i="2" s="1"/>
  <c r="BU632" i="2" s="1"/>
  <c r="BK632" i="2"/>
  <c r="BL632" i="2" s="1"/>
  <c r="BM632" i="2" s="1"/>
  <c r="BN632" i="2" s="1"/>
  <c r="BO632" i="2" s="1"/>
  <c r="BG632" i="2"/>
  <c r="BH632" i="2" s="1"/>
  <c r="BI632" i="2" s="1"/>
  <c r="BE632" i="2"/>
  <c r="BW631" i="2"/>
  <c r="BQ631" i="2"/>
  <c r="BR631" i="2" s="1"/>
  <c r="BS631" i="2" s="1"/>
  <c r="BT631" i="2" s="1"/>
  <c r="BU631" i="2" s="1"/>
  <c r="BK631" i="2"/>
  <c r="BL631" i="2" s="1"/>
  <c r="BM631" i="2" s="1"/>
  <c r="BN631" i="2" s="1"/>
  <c r="BO631" i="2" s="1"/>
  <c r="BG631" i="2"/>
  <c r="BH631" i="2" s="1"/>
  <c r="BI631" i="2" s="1"/>
  <c r="BE631" i="2"/>
  <c r="BJ157" i="2"/>
  <c r="BJ156" i="2"/>
  <c r="BJ155" i="2"/>
  <c r="BJ154" i="2"/>
  <c r="BJ153" i="2"/>
  <c r="BJ152" i="2"/>
  <c r="BJ151" i="2"/>
  <c r="BJ150" i="2"/>
  <c r="BJ149" i="2"/>
  <c r="BJ148" i="2"/>
  <c r="AW40" i="1"/>
  <c r="AW41" i="1"/>
  <c r="AW42" i="1"/>
  <c r="AW43" i="1"/>
  <c r="AW44" i="1"/>
  <c r="AW39" i="1"/>
  <c r="AX478" i="2" l="1"/>
  <c r="AX480" i="2"/>
  <c r="AX482" i="2"/>
  <c r="AX486" i="2"/>
  <c r="AX477" i="2"/>
  <c r="AX479" i="2"/>
  <c r="AX481" i="2"/>
  <c r="AX483" i="2"/>
  <c r="AX485" i="2"/>
  <c r="AX487" i="2"/>
  <c r="AX484" i="2"/>
  <c r="BA655" i="1"/>
  <c r="EX37" i="3"/>
  <c r="EW37" i="3"/>
  <c r="EV37" i="3"/>
  <c r="EI37" i="3"/>
  <c r="EH37" i="3"/>
  <c r="EG37" i="3"/>
  <c r="DT37" i="3"/>
  <c r="DS37" i="3"/>
  <c r="DR37" i="3"/>
  <c r="DE37" i="3"/>
  <c r="DD37" i="3"/>
  <c r="DC37" i="3"/>
  <c r="CP37" i="3"/>
  <c r="CO37" i="3"/>
  <c r="CN37" i="3"/>
  <c r="CA37" i="3"/>
  <c r="BZ37" i="3"/>
  <c r="BY37" i="3"/>
  <c r="BL37" i="3"/>
  <c r="BK37" i="3"/>
  <c r="BJ37" i="3"/>
  <c r="AW37" i="3"/>
  <c r="AV37" i="3"/>
  <c r="AU37" i="3"/>
  <c r="AH37" i="3"/>
  <c r="AG37" i="3"/>
  <c r="AF37" i="3"/>
  <c r="S37" i="3"/>
  <c r="R37" i="3"/>
  <c r="Q37" i="3"/>
  <c r="BC741" i="1"/>
  <c r="BB741" i="1"/>
  <c r="BA741" i="1"/>
  <c r="BC740" i="1"/>
  <c r="BB740" i="1"/>
  <c r="BA740" i="1"/>
  <c r="BC739" i="1"/>
  <c r="BB739" i="1"/>
  <c r="BA739" i="1"/>
  <c r="BC738" i="1"/>
  <c r="BB738" i="1"/>
  <c r="BA738" i="1"/>
  <c r="BC737" i="1"/>
  <c r="BB737" i="1"/>
  <c r="BA737" i="1"/>
  <c r="BC736" i="1"/>
  <c r="BB736" i="1"/>
  <c r="BA736" i="1"/>
  <c r="BC735" i="1"/>
  <c r="BB735" i="1"/>
  <c r="BA735" i="1"/>
  <c r="BC734" i="1"/>
  <c r="BB734" i="1"/>
  <c r="BA734" i="1"/>
  <c r="BC733" i="1"/>
  <c r="BB733" i="1"/>
  <c r="BA733" i="1"/>
  <c r="BC732" i="1"/>
  <c r="BB732" i="1"/>
  <c r="BA732" i="1"/>
  <c r="BC731" i="1"/>
  <c r="BB731" i="1"/>
  <c r="BA731" i="1"/>
  <c r="BC729" i="1"/>
  <c r="BB729" i="1"/>
  <c r="BA729" i="1"/>
  <c r="BC728" i="1"/>
  <c r="BB728" i="1"/>
  <c r="BA728" i="1"/>
  <c r="BC727" i="1"/>
  <c r="BB727" i="1"/>
  <c r="BA727" i="1"/>
  <c r="BC726" i="1"/>
  <c r="BB726" i="1"/>
  <c r="BA726" i="1"/>
  <c r="BC725" i="1"/>
  <c r="BB725" i="1"/>
  <c r="BA725" i="1"/>
  <c r="BC724" i="1"/>
  <c r="BB724" i="1"/>
  <c r="BA724" i="1"/>
  <c r="BC723" i="1"/>
  <c r="BB723" i="1"/>
  <c r="BA723" i="1"/>
  <c r="BC722" i="1"/>
  <c r="BB722" i="1"/>
  <c r="BA722" i="1"/>
  <c r="BC721" i="1"/>
  <c r="BB721" i="1"/>
  <c r="BA721" i="1"/>
  <c r="BC720" i="1"/>
  <c r="BB720" i="1"/>
  <c r="BA720" i="1"/>
  <c r="BC718" i="1"/>
  <c r="BB718" i="1"/>
  <c r="BA718" i="1"/>
  <c r="BC717" i="1"/>
  <c r="BB717" i="1"/>
  <c r="BA717" i="1"/>
  <c r="BC716" i="1"/>
  <c r="BB716" i="1"/>
  <c r="BA716" i="1"/>
  <c r="BC715" i="1"/>
  <c r="BB715" i="1"/>
  <c r="BA715" i="1"/>
  <c r="BC714" i="1"/>
  <c r="BB714" i="1"/>
  <c r="BA714" i="1"/>
  <c r="BC713" i="1"/>
  <c r="BB713" i="1"/>
  <c r="BA713" i="1"/>
  <c r="BC712" i="1"/>
  <c r="BB712" i="1"/>
  <c r="BA712" i="1"/>
  <c r="BC711" i="1"/>
  <c r="BB711" i="1"/>
  <c r="BA711" i="1"/>
  <c r="BC710" i="1"/>
  <c r="BB710" i="1"/>
  <c r="BA710" i="1"/>
  <c r="BC709" i="1"/>
  <c r="BB709" i="1"/>
  <c r="BA709" i="1"/>
  <c r="BC707" i="1"/>
  <c r="BB707" i="1"/>
  <c r="BA707" i="1"/>
  <c r="BC706" i="1"/>
  <c r="BB706" i="1"/>
  <c r="BA706" i="1"/>
  <c r="BC705" i="1"/>
  <c r="BB705" i="1"/>
  <c r="BA705" i="1"/>
  <c r="BC704" i="1"/>
  <c r="BB704" i="1"/>
  <c r="BA704" i="1"/>
  <c r="BC703" i="1"/>
  <c r="BB703" i="1"/>
  <c r="BA703" i="1"/>
  <c r="BC702" i="1"/>
  <c r="BB702" i="1"/>
  <c r="BA702" i="1"/>
  <c r="BC701" i="1"/>
  <c r="BB701" i="1"/>
  <c r="BA701" i="1"/>
  <c r="BC700" i="1"/>
  <c r="BB700" i="1"/>
  <c r="BA700" i="1"/>
  <c r="BC699" i="1"/>
  <c r="BB699" i="1"/>
  <c r="BA699" i="1"/>
  <c r="BC698" i="1"/>
  <c r="BB698" i="1"/>
  <c r="BA698" i="1"/>
  <c r="BC696" i="1"/>
  <c r="BB696" i="1"/>
  <c r="BA696" i="1"/>
  <c r="BC695" i="1"/>
  <c r="BB695" i="1"/>
  <c r="BA695" i="1"/>
  <c r="BC694" i="1"/>
  <c r="BB694" i="1"/>
  <c r="BA694" i="1"/>
  <c r="BC693" i="1"/>
  <c r="BB693" i="1"/>
  <c r="BA693" i="1"/>
  <c r="BC692" i="1"/>
  <c r="BB692" i="1"/>
  <c r="BA692" i="1"/>
  <c r="BC691" i="1"/>
  <c r="BB691" i="1"/>
  <c r="BA691" i="1"/>
  <c r="BC690" i="1"/>
  <c r="BB690" i="1"/>
  <c r="BA690" i="1"/>
  <c r="BC689" i="1"/>
  <c r="BB689" i="1"/>
  <c r="BA689" i="1"/>
  <c r="BC688" i="1"/>
  <c r="BB688" i="1"/>
  <c r="BA688" i="1"/>
  <c r="BC687" i="1"/>
  <c r="BB687" i="1"/>
  <c r="BA687" i="1"/>
  <c r="BC686" i="1"/>
  <c r="BB686" i="1"/>
  <c r="BA686" i="1"/>
  <c r="BC685" i="1"/>
  <c r="BB685" i="1"/>
  <c r="BA685" i="1"/>
  <c r="BC684" i="1"/>
  <c r="BB684" i="1"/>
  <c r="BA684" i="1"/>
  <c r="BC683" i="1"/>
  <c r="BB683" i="1"/>
  <c r="BA683" i="1"/>
  <c r="BC682" i="1"/>
  <c r="BB682" i="1"/>
  <c r="BA682" i="1"/>
  <c r="BC681" i="1"/>
  <c r="BB681" i="1"/>
  <c r="BA681" i="1"/>
  <c r="BC680" i="1"/>
  <c r="BB680" i="1"/>
  <c r="BA680" i="1"/>
  <c r="BC679" i="1"/>
  <c r="BB679" i="1"/>
  <c r="BA679" i="1"/>
  <c r="BC678" i="1"/>
  <c r="BB678" i="1"/>
  <c r="BC677" i="1"/>
  <c r="BB677" i="1"/>
  <c r="BA677" i="1"/>
  <c r="BC676" i="1"/>
  <c r="BB676" i="1"/>
  <c r="BA676" i="1"/>
  <c r="BC674" i="1"/>
  <c r="BB674" i="1"/>
  <c r="BA674" i="1"/>
  <c r="BC673" i="1"/>
  <c r="BB673" i="1"/>
  <c r="BA673" i="1"/>
  <c r="BC672" i="1"/>
  <c r="BB672" i="1"/>
  <c r="BA672" i="1"/>
  <c r="BC671" i="1"/>
  <c r="BB671" i="1"/>
  <c r="BA671" i="1"/>
  <c r="BC670" i="1"/>
  <c r="BB670" i="1"/>
  <c r="BA670" i="1"/>
  <c r="BC669" i="1"/>
  <c r="BB669" i="1"/>
  <c r="BA669" i="1"/>
  <c r="BC668" i="1"/>
  <c r="BB668" i="1"/>
  <c r="BA668" i="1"/>
  <c r="BC667" i="1"/>
  <c r="BB667" i="1"/>
  <c r="BA667" i="1"/>
  <c r="BC666" i="1"/>
  <c r="BB666" i="1"/>
  <c r="BA666" i="1"/>
  <c r="BC665" i="1"/>
  <c r="BB665" i="1"/>
  <c r="BA665" i="1"/>
  <c r="BC663" i="1"/>
  <c r="BB663" i="1"/>
  <c r="BA663" i="1"/>
  <c r="BC662" i="1"/>
  <c r="BB662" i="1"/>
  <c r="BA662" i="1"/>
  <c r="BC661" i="1"/>
  <c r="BB661" i="1"/>
  <c r="BA661" i="1"/>
  <c r="BC660" i="1"/>
  <c r="BB660" i="1"/>
  <c r="BA660" i="1"/>
  <c r="BC659" i="1"/>
  <c r="BB659" i="1"/>
  <c r="BA659" i="1"/>
  <c r="BC658" i="1"/>
  <c r="BB658" i="1"/>
  <c r="BA658" i="1"/>
  <c r="BC657" i="1"/>
  <c r="BB657" i="1"/>
  <c r="BC656" i="1"/>
  <c r="BB656" i="1"/>
  <c r="BA656" i="1"/>
  <c r="BC655" i="1"/>
  <c r="BB655" i="1"/>
  <c r="BC654" i="1"/>
  <c r="BB654" i="1"/>
  <c r="BA654" i="1"/>
  <c r="BC652" i="1"/>
  <c r="BB652" i="1"/>
  <c r="BA652" i="1"/>
  <c r="BC651" i="1"/>
  <c r="BB651" i="1"/>
  <c r="BA651" i="1"/>
  <c r="BC650" i="1"/>
  <c r="BB650" i="1"/>
  <c r="BA650" i="1"/>
  <c r="BC649" i="1"/>
  <c r="BB649" i="1"/>
  <c r="BA649" i="1"/>
  <c r="BC648" i="1"/>
  <c r="BB648" i="1"/>
  <c r="BA648" i="1"/>
  <c r="BC647" i="1"/>
  <c r="BB647" i="1"/>
  <c r="BA647" i="1"/>
  <c r="BC646" i="1"/>
  <c r="BB646" i="1"/>
  <c r="BA646" i="1"/>
  <c r="BC645" i="1"/>
  <c r="BB645" i="1"/>
  <c r="BA645" i="1"/>
  <c r="BC644" i="1"/>
  <c r="BB644" i="1"/>
  <c r="BA644" i="1"/>
  <c r="BC643" i="1"/>
  <c r="BB643" i="1"/>
  <c r="BA643" i="1"/>
  <c r="BC641" i="1"/>
  <c r="BB641" i="1"/>
  <c r="BA641" i="1"/>
  <c r="BC640" i="1"/>
  <c r="BB640" i="1"/>
  <c r="BA640" i="1"/>
  <c r="BC639" i="1"/>
  <c r="BB639" i="1"/>
  <c r="BA639" i="1"/>
  <c r="BC638" i="1"/>
  <c r="BB638" i="1"/>
  <c r="BA638" i="1"/>
  <c r="BC637" i="1"/>
  <c r="BB637" i="1"/>
  <c r="BA637" i="1"/>
  <c r="BC636" i="1"/>
  <c r="BB636" i="1"/>
  <c r="BA636" i="1"/>
  <c r="BC635" i="1"/>
  <c r="BB635" i="1"/>
  <c r="BA635" i="1"/>
  <c r="BC634" i="1"/>
  <c r="BB634" i="1"/>
  <c r="BA634" i="1"/>
  <c r="BC633" i="1"/>
  <c r="BB633" i="1"/>
  <c r="BA633" i="1"/>
  <c r="BC632" i="1"/>
  <c r="BB632" i="1"/>
  <c r="BA632" i="1"/>
  <c r="BC630" i="1"/>
  <c r="BB630" i="1"/>
  <c r="BA630" i="1"/>
  <c r="BC629" i="1"/>
  <c r="BB629" i="1"/>
  <c r="BA629" i="1"/>
  <c r="BC628" i="1"/>
  <c r="BB628" i="1"/>
  <c r="BA628" i="1"/>
  <c r="BC627" i="1"/>
  <c r="BB627" i="1"/>
  <c r="BA627" i="1"/>
  <c r="BC626" i="1"/>
  <c r="BB626" i="1"/>
  <c r="BA626" i="1"/>
  <c r="BC625" i="1"/>
  <c r="BB625" i="1"/>
  <c r="BA625" i="1"/>
  <c r="BC624" i="1"/>
  <c r="BB624" i="1"/>
  <c r="BA624" i="1"/>
  <c r="BC623" i="1"/>
  <c r="BB623" i="1"/>
  <c r="BA623" i="1"/>
  <c r="BC622" i="1"/>
  <c r="BB622" i="1"/>
  <c r="BA622" i="1"/>
  <c r="BC621" i="1"/>
  <c r="BB621" i="1"/>
  <c r="BA621" i="1"/>
  <c r="BA620" i="1"/>
  <c r="BC619" i="1"/>
  <c r="BB619" i="1"/>
  <c r="BA619" i="1"/>
  <c r="BC618" i="1"/>
  <c r="BB618" i="1"/>
  <c r="BA618" i="1"/>
  <c r="BC617" i="1"/>
  <c r="BB617" i="1"/>
  <c r="BA617" i="1"/>
  <c r="BC616" i="1"/>
  <c r="BB616" i="1"/>
  <c r="BA616" i="1"/>
  <c r="BC615" i="1"/>
  <c r="BB615" i="1"/>
  <c r="BA615" i="1"/>
  <c r="BC614" i="1"/>
  <c r="BB614" i="1"/>
  <c r="BA614" i="1"/>
  <c r="BC613" i="1"/>
  <c r="BB613" i="1"/>
  <c r="BA613" i="1"/>
  <c r="BC612" i="1"/>
  <c r="BB612" i="1"/>
  <c r="BA612" i="1"/>
  <c r="BC611" i="1"/>
  <c r="BB611" i="1"/>
  <c r="BA611" i="1"/>
  <c r="BC610" i="1"/>
  <c r="BB610" i="1"/>
  <c r="BA610" i="1"/>
  <c r="BC608" i="1"/>
  <c r="BB608" i="1"/>
  <c r="BA608" i="1"/>
  <c r="BC607" i="1"/>
  <c r="BB607" i="1"/>
  <c r="BA607" i="1"/>
  <c r="BC606" i="1"/>
  <c r="BB606" i="1"/>
  <c r="BA606" i="1"/>
  <c r="BC605" i="1"/>
  <c r="BB605" i="1"/>
  <c r="BA605" i="1"/>
  <c r="BC604" i="1"/>
  <c r="BB604" i="1"/>
  <c r="BA604" i="1"/>
  <c r="BC603" i="1"/>
  <c r="BB603" i="1"/>
  <c r="BA603" i="1"/>
  <c r="BC602" i="1"/>
  <c r="BB602" i="1"/>
  <c r="BA602" i="1"/>
  <c r="BC601" i="1"/>
  <c r="BB601" i="1"/>
  <c r="BA601" i="1"/>
  <c r="BC600" i="1"/>
  <c r="BB600" i="1"/>
  <c r="BA600" i="1"/>
  <c r="BC599" i="1"/>
  <c r="BB599" i="1"/>
  <c r="BA599" i="1"/>
  <c r="BC597" i="1"/>
  <c r="BB597" i="1"/>
  <c r="BA597" i="1"/>
  <c r="BC596" i="1"/>
  <c r="BB596" i="1"/>
  <c r="BA596" i="1"/>
  <c r="BC595" i="1"/>
  <c r="BB595" i="1"/>
  <c r="BA595" i="1"/>
  <c r="BC594" i="1"/>
  <c r="BB594" i="1"/>
  <c r="BA594" i="1"/>
  <c r="BC593" i="1"/>
  <c r="BB593" i="1"/>
  <c r="BA593" i="1"/>
  <c r="BC592" i="1"/>
  <c r="BB592" i="1"/>
  <c r="BA592" i="1"/>
  <c r="BC591" i="1"/>
  <c r="BB591" i="1"/>
  <c r="BA591" i="1"/>
  <c r="BC590" i="1"/>
  <c r="BB590" i="1"/>
  <c r="BA590" i="1"/>
  <c r="BC589" i="1"/>
  <c r="BB589" i="1"/>
  <c r="BA589" i="1"/>
  <c r="BC588" i="1"/>
  <c r="BB588" i="1"/>
  <c r="BA588" i="1"/>
  <c r="BC586" i="1"/>
  <c r="BB586" i="1"/>
  <c r="BA586" i="1"/>
  <c r="BC585" i="1"/>
  <c r="BB585" i="1"/>
  <c r="BA585" i="1"/>
  <c r="BC584" i="1"/>
  <c r="BB584" i="1"/>
  <c r="BA584" i="1"/>
  <c r="BC583" i="1"/>
  <c r="BB583" i="1"/>
  <c r="BA583" i="1"/>
  <c r="BC582" i="1"/>
  <c r="BB582" i="1"/>
  <c r="BA582" i="1"/>
  <c r="BC581" i="1"/>
  <c r="BB581" i="1"/>
  <c r="BA581" i="1"/>
  <c r="BC580" i="1"/>
  <c r="BB580" i="1"/>
  <c r="BA580" i="1"/>
  <c r="BC579" i="1"/>
  <c r="BB579" i="1"/>
  <c r="BA579" i="1"/>
  <c r="BC578" i="1"/>
  <c r="BB578" i="1"/>
  <c r="BA578" i="1"/>
  <c r="BC577" i="1"/>
  <c r="BB577" i="1"/>
  <c r="BA577" i="1"/>
  <c r="BC575" i="1"/>
  <c r="BB575" i="1"/>
  <c r="BA575" i="1"/>
  <c r="BC574" i="1"/>
  <c r="BB574" i="1"/>
  <c r="BA574" i="1"/>
  <c r="BC573" i="1"/>
  <c r="BB573" i="1"/>
  <c r="BA573" i="1"/>
  <c r="BC572" i="1"/>
  <c r="BB572" i="1"/>
  <c r="BA572" i="1"/>
  <c r="BC571" i="1"/>
  <c r="BB571" i="1"/>
  <c r="BA571" i="1"/>
  <c r="BC570" i="1"/>
  <c r="BB570" i="1"/>
  <c r="BA570" i="1"/>
  <c r="BC569" i="1"/>
  <c r="BB569" i="1"/>
  <c r="BA569" i="1"/>
  <c r="BC568" i="1"/>
  <c r="BB568" i="1"/>
  <c r="BA568" i="1"/>
  <c r="BC567" i="1"/>
  <c r="BB567" i="1"/>
  <c r="BA567" i="1"/>
  <c r="BC566" i="1"/>
  <c r="BB566" i="1"/>
  <c r="BA566" i="1"/>
  <c r="BC564" i="1"/>
  <c r="BB564" i="1"/>
  <c r="BA564" i="1"/>
  <c r="BC563" i="1"/>
  <c r="BB563" i="1"/>
  <c r="BA563" i="1"/>
  <c r="BC562" i="1"/>
  <c r="BB562" i="1"/>
  <c r="BA562" i="1"/>
  <c r="BC561" i="1"/>
  <c r="BB561" i="1"/>
  <c r="BA561" i="1"/>
  <c r="BC560" i="1"/>
  <c r="BB560" i="1"/>
  <c r="BA560" i="1"/>
  <c r="BC559" i="1"/>
  <c r="BB559" i="1"/>
  <c r="BA559" i="1"/>
  <c r="BC558" i="1"/>
  <c r="BB558" i="1"/>
  <c r="BA558" i="1"/>
  <c r="BC557" i="1"/>
  <c r="BB557" i="1"/>
  <c r="BA557" i="1"/>
  <c r="BC556" i="1"/>
  <c r="BB556" i="1"/>
  <c r="BA556" i="1"/>
  <c r="BC555" i="1"/>
  <c r="BB555" i="1"/>
  <c r="BA555" i="1"/>
  <c r="BC553" i="1"/>
  <c r="BB553" i="1"/>
  <c r="BA553" i="1"/>
  <c r="BC552" i="1"/>
  <c r="BB552" i="1"/>
  <c r="BA552" i="1"/>
  <c r="BC551" i="1"/>
  <c r="BB551" i="1"/>
  <c r="BA551" i="1"/>
  <c r="BC550" i="1"/>
  <c r="BB550" i="1"/>
  <c r="BA550" i="1"/>
  <c r="BC549" i="1"/>
  <c r="BB549" i="1"/>
  <c r="BA549" i="1"/>
  <c r="BC548" i="1"/>
  <c r="BB548" i="1"/>
  <c r="BA548" i="1"/>
  <c r="BC547" i="1"/>
  <c r="BB547" i="1"/>
  <c r="BA547" i="1"/>
  <c r="BC546" i="1"/>
  <c r="BB546" i="1"/>
  <c r="BA546" i="1"/>
  <c r="BC545" i="1"/>
  <c r="BB545" i="1"/>
  <c r="BA545" i="1"/>
  <c r="BC544" i="1"/>
  <c r="BB544" i="1"/>
  <c r="BA544" i="1"/>
  <c r="BC542" i="1"/>
  <c r="BB542" i="1"/>
  <c r="BA542" i="1"/>
  <c r="BC541" i="1"/>
  <c r="BB541" i="1"/>
  <c r="BA541" i="1"/>
  <c r="BC540" i="1"/>
  <c r="BB540" i="1"/>
  <c r="BA540" i="1"/>
  <c r="BC539" i="1"/>
  <c r="BB539" i="1"/>
  <c r="BA539" i="1"/>
  <c r="BC538" i="1"/>
  <c r="BB538" i="1"/>
  <c r="BA538" i="1"/>
  <c r="BC537" i="1"/>
  <c r="BB537" i="1"/>
  <c r="BA537" i="1"/>
  <c r="BC536" i="1"/>
  <c r="BB536" i="1"/>
  <c r="BA536" i="1"/>
  <c r="BC535" i="1"/>
  <c r="BB535" i="1"/>
  <c r="BA535" i="1"/>
  <c r="BC534" i="1"/>
  <c r="BB534" i="1"/>
  <c r="BA534" i="1"/>
  <c r="BC533" i="1"/>
  <c r="BB533" i="1"/>
  <c r="BA533" i="1"/>
  <c r="BC531" i="1"/>
  <c r="BB531" i="1"/>
  <c r="BA531" i="1"/>
  <c r="BC530" i="1"/>
  <c r="BB530" i="1"/>
  <c r="BA530" i="1"/>
  <c r="BC529" i="1"/>
  <c r="BB529" i="1"/>
  <c r="BA529" i="1"/>
  <c r="BC528" i="1"/>
  <c r="BB528" i="1"/>
  <c r="BA528" i="1"/>
  <c r="BC527" i="1"/>
  <c r="BB527" i="1"/>
  <c r="BA527" i="1"/>
  <c r="BC526" i="1"/>
  <c r="BB526" i="1"/>
  <c r="BA526" i="1"/>
  <c r="BC525" i="1"/>
  <c r="BB525" i="1"/>
  <c r="BA525" i="1"/>
  <c r="BC524" i="1"/>
  <c r="BB524" i="1"/>
  <c r="BA524" i="1"/>
  <c r="BC523" i="1"/>
  <c r="BB523" i="1"/>
  <c r="BA523" i="1"/>
  <c r="BC522" i="1"/>
  <c r="BB522" i="1"/>
  <c r="BA522" i="1"/>
  <c r="BC520" i="1"/>
  <c r="BB520" i="1"/>
  <c r="BA520" i="1"/>
  <c r="BC519" i="1"/>
  <c r="BB519" i="1"/>
  <c r="BA519" i="1"/>
  <c r="BC518" i="1"/>
  <c r="BB518" i="1"/>
  <c r="BA518" i="1"/>
  <c r="BC517" i="1"/>
  <c r="BB517" i="1"/>
  <c r="BA517" i="1"/>
  <c r="BC516" i="1"/>
  <c r="BB516" i="1"/>
  <c r="BA516" i="1"/>
  <c r="BC515" i="1"/>
  <c r="BB515" i="1"/>
  <c r="BA515" i="1"/>
  <c r="BC514" i="1"/>
  <c r="BB514" i="1"/>
  <c r="BA514" i="1"/>
  <c r="BC513" i="1"/>
  <c r="BB513" i="1"/>
  <c r="BA513" i="1"/>
  <c r="BC512" i="1"/>
  <c r="BB512" i="1"/>
  <c r="BA512" i="1"/>
  <c r="BC511" i="1"/>
  <c r="BB511" i="1"/>
  <c r="BA511" i="1"/>
  <c r="BC509" i="1"/>
  <c r="BB509" i="1"/>
  <c r="BA509" i="1"/>
  <c r="BC508" i="1"/>
  <c r="BB508" i="1"/>
  <c r="BA508" i="1"/>
  <c r="BC507" i="1"/>
  <c r="BB507" i="1"/>
  <c r="BA507" i="1"/>
  <c r="BC498" i="1"/>
  <c r="BB498" i="1"/>
  <c r="BA498" i="1"/>
  <c r="BC497" i="1"/>
  <c r="BB497" i="1"/>
  <c r="BA497" i="1"/>
  <c r="BC496" i="1"/>
  <c r="BB496" i="1"/>
  <c r="BA496" i="1"/>
  <c r="BC495" i="1"/>
  <c r="BB495" i="1"/>
  <c r="BA495" i="1"/>
  <c r="BC494" i="1"/>
  <c r="BB494" i="1"/>
  <c r="BA494" i="1"/>
  <c r="BC493" i="1"/>
  <c r="BB493" i="1"/>
  <c r="BA493" i="1"/>
  <c r="BC492" i="1"/>
  <c r="BB492" i="1"/>
  <c r="BA492" i="1"/>
  <c r="BC491" i="1"/>
  <c r="BB491" i="1"/>
  <c r="BA491" i="1"/>
  <c r="BC490" i="1"/>
  <c r="BB490" i="1"/>
  <c r="BA490" i="1"/>
  <c r="BC489" i="1"/>
  <c r="BB489" i="1"/>
  <c r="BA489" i="1"/>
  <c r="BC476" i="1"/>
  <c r="BB476" i="1"/>
  <c r="BA476" i="1"/>
  <c r="BC475" i="1"/>
  <c r="BB475" i="1"/>
  <c r="BA475" i="1"/>
  <c r="BC474" i="1"/>
  <c r="BB474" i="1"/>
  <c r="BA474" i="1"/>
  <c r="BC467" i="1"/>
  <c r="BB467" i="1"/>
  <c r="BA467" i="1"/>
  <c r="BC465" i="1"/>
  <c r="BB465" i="1"/>
  <c r="BA465" i="1"/>
  <c r="BC464" i="1"/>
  <c r="BB464" i="1"/>
  <c r="BA464" i="1"/>
  <c r="BC463" i="1"/>
  <c r="BB463" i="1"/>
  <c r="BA463" i="1"/>
  <c r="BC462" i="1"/>
  <c r="BB462" i="1"/>
  <c r="BA462" i="1"/>
  <c r="BC461" i="1"/>
  <c r="BB461" i="1"/>
  <c r="BA461" i="1"/>
  <c r="BC460" i="1"/>
  <c r="BB460" i="1"/>
  <c r="BA460" i="1"/>
  <c r="BC459" i="1"/>
  <c r="BB459" i="1"/>
  <c r="BA459" i="1"/>
  <c r="BC458" i="1"/>
  <c r="BB458" i="1"/>
  <c r="BA458" i="1"/>
  <c r="BC457" i="1"/>
  <c r="BB457" i="1"/>
  <c r="BA457" i="1"/>
  <c r="BC456" i="1"/>
  <c r="BB456" i="1"/>
  <c r="BA456" i="1"/>
  <c r="BC454" i="1"/>
  <c r="BB454" i="1"/>
  <c r="BA454" i="1"/>
  <c r="BC453" i="1"/>
  <c r="BB453" i="1"/>
  <c r="BA453" i="1"/>
  <c r="BC452" i="1"/>
  <c r="BB452" i="1"/>
  <c r="BA452" i="1"/>
  <c r="BC451" i="1"/>
  <c r="BB451" i="1"/>
  <c r="BA451" i="1"/>
  <c r="BC450" i="1"/>
  <c r="BB450" i="1"/>
  <c r="BA450" i="1"/>
  <c r="BC449" i="1"/>
  <c r="BB449" i="1"/>
  <c r="BA449" i="1"/>
  <c r="BC448" i="1"/>
  <c r="BB448" i="1"/>
  <c r="BA448" i="1"/>
  <c r="BC447" i="1"/>
  <c r="BB447" i="1"/>
  <c r="BA447" i="1"/>
  <c r="BC446" i="1"/>
  <c r="BB446" i="1"/>
  <c r="BA446" i="1"/>
  <c r="BC445" i="1"/>
  <c r="BB445" i="1"/>
  <c r="BA445" i="1"/>
  <c r="BC443" i="1"/>
  <c r="BB443" i="1"/>
  <c r="BA443" i="1"/>
  <c r="BC442" i="1"/>
  <c r="BB442" i="1"/>
  <c r="BA442" i="1"/>
  <c r="BC441" i="1"/>
  <c r="BB441" i="1"/>
  <c r="BA441" i="1"/>
  <c r="BC440" i="1"/>
  <c r="BB440" i="1"/>
  <c r="BA440" i="1"/>
  <c r="BC439" i="1"/>
  <c r="BB439" i="1"/>
  <c r="BA439" i="1"/>
  <c r="BC438" i="1"/>
  <c r="BB438" i="1"/>
  <c r="BA438" i="1"/>
  <c r="BC437" i="1"/>
  <c r="BB437" i="1"/>
  <c r="BA437" i="1"/>
  <c r="BC436" i="1"/>
  <c r="BB436" i="1"/>
  <c r="BA436" i="1"/>
  <c r="BC435" i="1"/>
  <c r="BB435" i="1"/>
  <c r="BA435" i="1"/>
  <c r="BC434" i="1"/>
  <c r="BB434" i="1"/>
  <c r="BA434" i="1"/>
  <c r="BC432" i="1"/>
  <c r="BB432" i="1"/>
  <c r="BA432" i="1"/>
  <c r="BC431" i="1"/>
  <c r="BB431" i="1"/>
  <c r="BA431" i="1"/>
  <c r="BC430" i="1"/>
  <c r="BB430" i="1"/>
  <c r="BA430" i="1"/>
  <c r="BC429" i="1"/>
  <c r="BB429" i="1"/>
  <c r="BA429" i="1"/>
  <c r="BC428" i="1"/>
  <c r="BB428" i="1"/>
  <c r="BA428" i="1"/>
  <c r="BC427" i="1"/>
  <c r="BB427" i="1"/>
  <c r="BA427" i="1"/>
  <c r="BC426" i="1"/>
  <c r="BB426" i="1"/>
  <c r="BA426" i="1"/>
  <c r="BC425" i="1"/>
  <c r="BB425" i="1"/>
  <c r="BA425" i="1"/>
  <c r="BC424" i="1"/>
  <c r="BB424" i="1"/>
  <c r="BA424" i="1"/>
  <c r="BC423" i="1"/>
  <c r="BB423" i="1"/>
  <c r="BA423" i="1"/>
  <c r="BC421" i="1"/>
  <c r="BB421" i="1"/>
  <c r="BA421" i="1"/>
  <c r="BC420" i="1"/>
  <c r="BB420" i="1"/>
  <c r="BA420" i="1"/>
  <c r="BC419" i="1"/>
  <c r="BB419" i="1"/>
  <c r="BA419" i="1"/>
  <c r="BC418" i="1"/>
  <c r="BB418" i="1"/>
  <c r="BA418" i="1"/>
  <c r="BC417" i="1"/>
  <c r="BB417" i="1"/>
  <c r="BA417" i="1"/>
  <c r="BC416" i="1"/>
  <c r="BB416" i="1"/>
  <c r="BA416" i="1"/>
  <c r="BC415" i="1"/>
  <c r="BB415" i="1"/>
  <c r="BA415" i="1"/>
  <c r="BC414" i="1"/>
  <c r="BB414" i="1"/>
  <c r="BC413" i="1"/>
  <c r="BB413" i="1"/>
  <c r="BA413" i="1"/>
  <c r="BC412" i="1"/>
  <c r="BB412" i="1"/>
  <c r="BA412" i="1"/>
  <c r="BC410" i="1"/>
  <c r="BB410" i="1"/>
  <c r="BA410" i="1"/>
  <c r="BC409" i="1"/>
  <c r="BB409" i="1"/>
  <c r="BA409" i="1"/>
  <c r="BC408" i="1"/>
  <c r="BB408" i="1"/>
  <c r="BA408" i="1"/>
  <c r="BC407" i="1"/>
  <c r="BB407" i="1"/>
  <c r="BA407" i="1"/>
  <c r="BC406" i="1"/>
  <c r="BB406" i="1"/>
  <c r="BA406" i="1"/>
  <c r="BC405" i="1"/>
  <c r="BB405" i="1"/>
  <c r="BA405" i="1"/>
  <c r="BC404" i="1"/>
  <c r="BB404" i="1"/>
  <c r="BA404" i="1"/>
  <c r="BC403" i="1"/>
  <c r="BB403" i="1"/>
  <c r="BA403" i="1"/>
  <c r="BC402" i="1"/>
  <c r="BB402" i="1"/>
  <c r="BA402" i="1"/>
  <c r="BC401" i="1"/>
  <c r="BB401" i="1"/>
  <c r="BA401" i="1"/>
  <c r="BC399" i="1"/>
  <c r="BB399" i="1"/>
  <c r="BA399" i="1"/>
  <c r="BC398" i="1"/>
  <c r="BB398" i="1"/>
  <c r="BA398" i="1"/>
  <c r="BC397" i="1"/>
  <c r="BB397" i="1"/>
  <c r="BA397" i="1"/>
  <c r="BC396" i="1"/>
  <c r="BB396" i="1"/>
  <c r="BA396" i="1"/>
  <c r="BC395" i="1"/>
  <c r="BB395" i="1"/>
  <c r="BA395" i="1"/>
  <c r="BC394" i="1"/>
  <c r="BB394" i="1"/>
  <c r="BA394" i="1"/>
  <c r="BC393" i="1"/>
  <c r="BB393" i="1"/>
  <c r="BA393" i="1"/>
  <c r="BC392" i="1"/>
  <c r="BB392" i="1"/>
  <c r="BA392" i="1"/>
  <c r="BC391" i="1"/>
  <c r="BB391" i="1"/>
  <c r="BA391" i="1"/>
  <c r="BC390" i="1"/>
  <c r="BB390" i="1"/>
  <c r="BA390" i="1"/>
  <c r="BC388" i="1"/>
  <c r="BB388" i="1"/>
  <c r="BA388" i="1"/>
  <c r="BC387" i="1"/>
  <c r="BB387" i="1"/>
  <c r="BA387" i="1"/>
  <c r="BC386" i="1"/>
  <c r="BB386" i="1"/>
  <c r="BA386" i="1"/>
  <c r="BC385" i="1"/>
  <c r="BB385" i="1"/>
  <c r="BA385" i="1"/>
  <c r="BC384" i="1"/>
  <c r="BB384" i="1"/>
  <c r="BA384" i="1"/>
  <c r="BC383" i="1"/>
  <c r="BB383" i="1"/>
  <c r="BA383" i="1"/>
  <c r="BC382" i="1"/>
  <c r="BB382" i="1"/>
  <c r="BA382" i="1"/>
  <c r="BC381" i="1"/>
  <c r="BB381" i="1"/>
  <c r="BA381" i="1"/>
  <c r="BC380" i="1"/>
  <c r="BB380" i="1"/>
  <c r="BA380" i="1"/>
  <c r="BC379" i="1"/>
  <c r="BB379" i="1"/>
  <c r="BC366" i="1"/>
  <c r="EX18" i="3" s="1"/>
  <c r="BB366" i="1"/>
  <c r="EW18" i="3" s="1"/>
  <c r="BA366" i="1"/>
  <c r="EV18" i="3" s="1"/>
  <c r="BC365" i="1"/>
  <c r="EI18" i="3" s="1"/>
  <c r="BB365" i="1"/>
  <c r="EH18" i="3" s="1"/>
  <c r="BA365" i="1"/>
  <c r="EG18" i="3" s="1"/>
  <c r="BC364" i="1"/>
  <c r="DT18" i="3" s="1"/>
  <c r="BB364" i="1"/>
  <c r="DS18" i="3" s="1"/>
  <c r="BA364" i="1"/>
  <c r="DR18" i="3" s="1"/>
  <c r="BC363" i="1"/>
  <c r="DE18" i="3" s="1"/>
  <c r="BB363" i="1"/>
  <c r="DD18" i="3" s="1"/>
  <c r="BA363" i="1"/>
  <c r="DC18" i="3" s="1"/>
  <c r="BC362" i="1"/>
  <c r="CP18" i="3" s="1"/>
  <c r="BB362" i="1"/>
  <c r="CO18" i="3" s="1"/>
  <c r="BA362" i="1"/>
  <c r="CN18" i="3" s="1"/>
  <c r="BC361" i="1"/>
  <c r="CA18" i="3" s="1"/>
  <c r="BB361" i="1"/>
  <c r="BZ18" i="3" s="1"/>
  <c r="BA361" i="1"/>
  <c r="BY18" i="3" s="1"/>
  <c r="BC360" i="1"/>
  <c r="BL18" i="3" s="1"/>
  <c r="BB360" i="1"/>
  <c r="BK18" i="3" s="1"/>
  <c r="BA360" i="1"/>
  <c r="BJ18" i="3" s="1"/>
  <c r="BC359" i="1"/>
  <c r="AW18" i="3" s="1"/>
  <c r="BB359" i="1"/>
  <c r="AV18" i="3" s="1"/>
  <c r="BA359" i="1"/>
  <c r="AU18" i="3" s="1"/>
  <c r="BC358" i="1"/>
  <c r="AH18" i="3" s="1"/>
  <c r="BB358" i="1"/>
  <c r="AG18" i="3" s="1"/>
  <c r="BA358" i="1"/>
  <c r="AF18" i="3" s="1"/>
  <c r="BC357" i="1"/>
  <c r="S18" i="3" s="1"/>
  <c r="BB357" i="1"/>
  <c r="R18" i="3" s="1"/>
  <c r="BA357" i="1"/>
  <c r="Q18" i="3" s="1"/>
  <c r="BC355" i="1"/>
  <c r="BB355" i="1"/>
  <c r="BA355" i="1"/>
  <c r="BC354" i="1"/>
  <c r="BB354" i="1"/>
  <c r="BA354" i="1"/>
  <c r="BC353" i="1"/>
  <c r="BB353" i="1"/>
  <c r="BA353" i="1"/>
  <c r="BC352" i="1"/>
  <c r="BB352" i="1"/>
  <c r="BA352" i="1"/>
  <c r="BC351" i="1"/>
  <c r="BB351" i="1"/>
  <c r="BA351" i="1"/>
  <c r="BC350" i="1"/>
  <c r="BB350" i="1"/>
  <c r="BA350" i="1"/>
  <c r="BC349" i="1"/>
  <c r="BB349" i="1"/>
  <c r="BA349" i="1"/>
  <c r="BC348" i="1"/>
  <c r="BB348" i="1"/>
  <c r="BA348" i="1"/>
  <c r="BC347" i="1"/>
  <c r="BB347" i="1"/>
  <c r="BA347" i="1"/>
  <c r="BC346" i="1"/>
  <c r="BB346" i="1"/>
  <c r="BA346" i="1"/>
  <c r="BC344" i="1"/>
  <c r="BB344" i="1"/>
  <c r="BA344" i="1"/>
  <c r="BC343" i="1"/>
  <c r="BB343" i="1"/>
  <c r="BA343" i="1"/>
  <c r="BC342" i="1"/>
  <c r="BB342" i="1"/>
  <c r="BA342" i="1"/>
  <c r="BC341" i="1"/>
  <c r="BB341" i="1"/>
  <c r="BA341" i="1"/>
  <c r="BC340" i="1"/>
  <c r="BB340" i="1"/>
  <c r="BA340" i="1"/>
  <c r="BC339" i="1"/>
  <c r="BB339" i="1"/>
  <c r="BA339" i="1"/>
  <c r="BC338" i="1"/>
  <c r="BB338" i="1"/>
  <c r="BA338" i="1"/>
  <c r="BC337" i="1"/>
  <c r="BB337" i="1"/>
  <c r="BA337" i="1"/>
  <c r="BC336" i="1"/>
  <c r="BB336" i="1"/>
  <c r="BA336" i="1"/>
  <c r="BA335" i="1"/>
  <c r="BC333" i="1"/>
  <c r="BB333" i="1"/>
  <c r="BA333" i="1"/>
  <c r="BC332" i="1"/>
  <c r="BB332" i="1"/>
  <c r="BA332" i="1"/>
  <c r="BC331" i="1"/>
  <c r="BB331" i="1"/>
  <c r="BA331" i="1"/>
  <c r="BC330" i="1"/>
  <c r="BB330" i="1"/>
  <c r="BA330" i="1"/>
  <c r="BC329" i="1"/>
  <c r="BB329" i="1"/>
  <c r="BA329" i="1"/>
  <c r="BC328" i="1"/>
  <c r="BB328" i="1"/>
  <c r="BA328" i="1"/>
  <c r="BC327" i="1"/>
  <c r="BB327" i="1"/>
  <c r="BA327" i="1"/>
  <c r="BC326" i="1"/>
  <c r="BB326" i="1"/>
  <c r="BA326" i="1"/>
  <c r="BC325" i="1"/>
  <c r="BB325" i="1"/>
  <c r="BA325" i="1"/>
  <c r="BC324" i="1"/>
  <c r="BA324" i="1"/>
  <c r="BC322" i="1"/>
  <c r="BB322" i="1"/>
  <c r="BA322" i="1"/>
  <c r="BC321" i="1"/>
  <c r="BB321" i="1"/>
  <c r="BA321" i="1"/>
  <c r="BC320" i="1"/>
  <c r="BB320" i="1"/>
  <c r="BA320" i="1"/>
  <c r="BC319" i="1"/>
  <c r="BB319" i="1"/>
  <c r="BA319" i="1"/>
  <c r="BC318" i="1"/>
  <c r="BB318" i="1"/>
  <c r="BA318" i="1"/>
  <c r="BC317" i="1"/>
  <c r="BB317" i="1"/>
  <c r="BA317" i="1"/>
  <c r="BC316" i="1"/>
  <c r="BB316" i="1"/>
  <c r="BA316" i="1"/>
  <c r="BC315" i="1"/>
  <c r="BB315" i="1"/>
  <c r="BA315" i="1"/>
  <c r="BC314" i="1"/>
  <c r="BB314" i="1"/>
  <c r="BA314" i="1"/>
  <c r="BC313" i="1"/>
  <c r="BB313" i="1"/>
  <c r="BA313" i="1"/>
  <c r="BC311" i="1"/>
  <c r="BB311" i="1"/>
  <c r="BA311" i="1"/>
  <c r="BC310" i="1"/>
  <c r="BB310" i="1"/>
  <c r="BA310" i="1"/>
  <c r="BC309" i="1"/>
  <c r="BB309" i="1"/>
  <c r="BA309" i="1"/>
  <c r="BC308" i="1"/>
  <c r="BB308" i="1"/>
  <c r="BA308" i="1"/>
  <c r="BC307" i="1"/>
  <c r="BB307" i="1"/>
  <c r="BA307" i="1"/>
  <c r="BC306" i="1"/>
  <c r="BB306" i="1"/>
  <c r="BA306" i="1"/>
  <c r="BC305" i="1"/>
  <c r="BB305" i="1"/>
  <c r="BA305" i="1"/>
  <c r="BC304" i="1"/>
  <c r="BB304" i="1"/>
  <c r="BA304" i="1"/>
  <c r="BC303" i="1"/>
  <c r="BB303" i="1"/>
  <c r="BA303" i="1"/>
  <c r="BC302" i="1"/>
  <c r="BC300" i="1"/>
  <c r="BB300" i="1"/>
  <c r="BA300" i="1"/>
  <c r="BC299" i="1"/>
  <c r="BB299" i="1"/>
  <c r="BA299" i="1"/>
  <c r="BC298" i="1"/>
  <c r="BB298" i="1"/>
  <c r="BA298" i="1"/>
  <c r="BC297" i="1"/>
  <c r="BB297" i="1"/>
  <c r="BA297" i="1"/>
  <c r="BC296" i="1"/>
  <c r="BB296" i="1"/>
  <c r="BA296" i="1"/>
  <c r="BC295" i="1"/>
  <c r="BB295" i="1"/>
  <c r="BA295" i="1"/>
  <c r="BC294" i="1"/>
  <c r="BB294" i="1"/>
  <c r="BA294" i="1"/>
  <c r="BC293" i="1"/>
  <c r="BB293" i="1"/>
  <c r="BA293" i="1"/>
  <c r="BC292" i="1"/>
  <c r="BB292" i="1"/>
  <c r="BA292" i="1"/>
  <c r="BC291" i="1"/>
  <c r="BB291" i="1"/>
  <c r="BC289" i="1"/>
  <c r="BB289" i="1"/>
  <c r="BA289" i="1"/>
  <c r="BC288" i="1"/>
  <c r="BB288" i="1"/>
  <c r="BA288" i="1"/>
  <c r="BC287" i="1"/>
  <c r="BB287" i="1"/>
  <c r="BA287" i="1"/>
  <c r="BC286" i="1"/>
  <c r="BB286" i="1"/>
  <c r="BA286" i="1"/>
  <c r="BC285" i="1"/>
  <c r="BB285" i="1"/>
  <c r="BA285" i="1"/>
  <c r="BC284" i="1"/>
  <c r="BB284" i="1"/>
  <c r="BA284" i="1"/>
  <c r="BC283" i="1"/>
  <c r="BB283" i="1"/>
  <c r="BA283" i="1"/>
  <c r="BC282" i="1"/>
  <c r="BB282" i="1"/>
  <c r="BA282" i="1"/>
  <c r="BC281" i="1"/>
  <c r="BB281" i="1"/>
  <c r="BA281" i="1"/>
  <c r="BC280" i="1"/>
  <c r="BB280" i="1"/>
  <c r="BA280" i="1"/>
  <c r="BC278" i="1"/>
  <c r="BB278" i="1"/>
  <c r="BA278" i="1"/>
  <c r="BC277" i="1"/>
  <c r="BB277" i="1"/>
  <c r="BA277" i="1"/>
  <c r="BC276" i="1"/>
  <c r="BB276" i="1"/>
  <c r="BA276" i="1"/>
  <c r="BC275" i="1"/>
  <c r="BB275" i="1"/>
  <c r="BA275" i="1"/>
  <c r="BC274" i="1"/>
  <c r="BB274" i="1"/>
  <c r="BA274" i="1"/>
  <c r="BC273" i="1"/>
  <c r="BB273" i="1"/>
  <c r="BA273" i="1"/>
  <c r="BC272" i="1"/>
  <c r="BB272" i="1"/>
  <c r="BA272" i="1"/>
  <c r="BC271" i="1"/>
  <c r="BB271" i="1"/>
  <c r="BA271" i="1"/>
  <c r="BC270" i="1"/>
  <c r="BB270" i="1"/>
  <c r="BA270" i="1"/>
  <c r="BC269" i="1"/>
  <c r="BA269" i="1"/>
  <c r="BC267" i="1"/>
  <c r="BB267" i="1"/>
  <c r="BA267" i="1"/>
  <c r="BC266" i="1"/>
  <c r="BB266" i="1"/>
  <c r="BA266" i="1"/>
  <c r="BC265" i="1"/>
  <c r="BB265" i="1"/>
  <c r="BA265" i="1"/>
  <c r="BC264" i="1"/>
  <c r="BB264" i="1"/>
  <c r="BA264" i="1"/>
  <c r="BC263" i="1"/>
  <c r="BB263" i="1"/>
  <c r="BA263" i="1"/>
  <c r="BC262" i="1"/>
  <c r="BB262" i="1"/>
  <c r="BA262" i="1"/>
  <c r="BC261" i="1"/>
  <c r="BB261" i="1"/>
  <c r="BA261" i="1"/>
  <c r="BC260" i="1"/>
  <c r="BB260" i="1"/>
  <c r="BA260" i="1"/>
  <c r="BC259" i="1"/>
  <c r="BB259" i="1"/>
  <c r="BA259" i="1"/>
  <c r="BC258" i="1"/>
  <c r="BB258" i="1"/>
  <c r="BA258" i="1"/>
  <c r="BC257" i="1"/>
  <c r="BB257" i="1"/>
  <c r="BA257" i="1"/>
  <c r="BC256" i="1"/>
  <c r="BB256" i="1"/>
  <c r="BA256" i="1"/>
  <c r="BC255" i="1"/>
  <c r="BB255" i="1"/>
  <c r="BA255" i="1"/>
  <c r="BC254" i="1"/>
  <c r="BB254" i="1"/>
  <c r="BA254" i="1"/>
  <c r="BC253" i="1"/>
  <c r="BB253" i="1"/>
  <c r="BA253" i="1"/>
  <c r="BC252" i="1"/>
  <c r="BB252" i="1"/>
  <c r="BA252" i="1"/>
  <c r="BC251" i="1"/>
  <c r="BB251" i="1"/>
  <c r="BA251" i="1"/>
  <c r="BC250" i="1"/>
  <c r="BB250" i="1"/>
  <c r="BA250" i="1"/>
  <c r="BC249" i="1"/>
  <c r="BB249" i="1"/>
  <c r="BA249" i="1"/>
  <c r="BC248" i="1"/>
  <c r="BB248" i="1"/>
  <c r="BA248" i="1"/>
  <c r="BC247" i="1"/>
  <c r="BB247" i="1"/>
  <c r="BA247" i="1"/>
  <c r="BC245" i="1"/>
  <c r="BB245" i="1"/>
  <c r="BA245" i="1"/>
  <c r="BC244" i="1"/>
  <c r="BB244" i="1"/>
  <c r="BA244" i="1"/>
  <c r="BC243" i="1"/>
  <c r="BB243" i="1"/>
  <c r="BA243" i="1"/>
  <c r="BC242" i="1"/>
  <c r="BB242" i="1"/>
  <c r="BA242" i="1"/>
  <c r="BC241" i="1"/>
  <c r="BB241" i="1"/>
  <c r="BA241" i="1"/>
  <c r="BC240" i="1"/>
  <c r="BB240" i="1"/>
  <c r="BA240" i="1"/>
  <c r="BC239" i="1"/>
  <c r="BB239" i="1"/>
  <c r="BA239" i="1"/>
  <c r="BC238" i="1"/>
  <c r="BB238" i="1"/>
  <c r="BA238" i="1"/>
  <c r="BC237" i="1"/>
  <c r="BB237" i="1"/>
  <c r="BA237" i="1"/>
  <c r="BC236" i="1"/>
  <c r="BB236" i="1"/>
  <c r="BA236" i="1"/>
  <c r="BC234" i="1"/>
  <c r="BB234" i="1"/>
  <c r="BA234" i="1"/>
  <c r="BC233" i="1"/>
  <c r="BB233" i="1"/>
  <c r="BA233" i="1"/>
  <c r="BC232" i="1"/>
  <c r="BB232" i="1"/>
  <c r="BA232" i="1"/>
  <c r="BC231" i="1"/>
  <c r="BB231" i="1"/>
  <c r="BA231" i="1"/>
  <c r="BC230" i="1"/>
  <c r="BB230" i="1"/>
  <c r="BA230" i="1"/>
  <c r="BC229" i="1"/>
  <c r="BB229" i="1"/>
  <c r="BA229" i="1"/>
  <c r="BC228" i="1"/>
  <c r="BB228" i="1"/>
  <c r="BA228" i="1"/>
  <c r="BC227" i="1"/>
  <c r="BB227" i="1"/>
  <c r="BA227" i="1"/>
  <c r="BC226" i="1"/>
  <c r="BB226" i="1"/>
  <c r="BA226" i="1"/>
  <c r="BC225" i="1"/>
  <c r="BB225" i="1"/>
  <c r="BA225" i="1"/>
  <c r="BC223" i="1"/>
  <c r="BB223" i="1"/>
  <c r="BA223" i="1"/>
  <c r="BC222" i="1"/>
  <c r="BB222" i="1"/>
  <c r="BA222" i="1"/>
  <c r="BC221" i="1"/>
  <c r="BB221" i="1"/>
  <c r="BA221" i="1"/>
  <c r="BC220" i="1"/>
  <c r="BB220" i="1"/>
  <c r="BA220" i="1"/>
  <c r="BC219" i="1"/>
  <c r="BB219" i="1"/>
  <c r="BA219" i="1"/>
  <c r="BC218" i="1"/>
  <c r="BB218" i="1"/>
  <c r="BA218" i="1"/>
  <c r="BC217" i="1"/>
  <c r="BB217" i="1"/>
  <c r="BA217" i="1"/>
  <c r="BC216" i="1"/>
  <c r="BB216" i="1"/>
  <c r="BA216" i="1"/>
  <c r="BC215" i="1"/>
  <c r="BB215" i="1"/>
  <c r="BA215" i="1"/>
  <c r="BC214" i="1"/>
  <c r="BB214" i="1"/>
  <c r="BA214" i="1"/>
  <c r="BC212" i="1"/>
  <c r="BB212" i="1"/>
  <c r="BA212" i="1"/>
  <c r="BC211" i="1"/>
  <c r="BB211" i="1"/>
  <c r="BA211" i="1"/>
  <c r="BC210" i="1"/>
  <c r="BB210" i="1"/>
  <c r="BA210" i="1"/>
  <c r="BC209" i="1"/>
  <c r="BB209" i="1"/>
  <c r="BA209" i="1"/>
  <c r="BC208" i="1"/>
  <c r="BB208" i="1"/>
  <c r="BA208" i="1"/>
  <c r="BC207" i="1"/>
  <c r="BB207" i="1"/>
  <c r="BA207" i="1"/>
  <c r="BC206" i="1"/>
  <c r="BB206" i="1"/>
  <c r="BA206" i="1"/>
  <c r="BC205" i="1"/>
  <c r="BB205" i="1"/>
  <c r="BA205" i="1"/>
  <c r="BC204" i="1"/>
  <c r="BB204" i="1"/>
  <c r="BA204" i="1"/>
  <c r="BC203" i="1"/>
  <c r="BB203" i="1"/>
  <c r="BC201" i="1"/>
  <c r="BB201" i="1"/>
  <c r="BA201" i="1"/>
  <c r="BC200" i="1"/>
  <c r="BB200" i="1"/>
  <c r="BA200" i="1"/>
  <c r="BC199" i="1"/>
  <c r="BB199" i="1"/>
  <c r="BA199" i="1"/>
  <c r="BC198" i="1"/>
  <c r="BB198" i="1"/>
  <c r="BA198" i="1"/>
  <c r="BC197" i="1"/>
  <c r="BB197" i="1"/>
  <c r="BA197" i="1"/>
  <c r="BC196" i="1"/>
  <c r="BB196" i="1"/>
  <c r="BA196" i="1"/>
  <c r="BC195" i="1"/>
  <c r="BB195" i="1"/>
  <c r="BA195" i="1"/>
  <c r="BC194" i="1"/>
  <c r="BB194" i="1"/>
  <c r="BA194" i="1"/>
  <c r="BC193" i="1"/>
  <c r="BB193" i="1"/>
  <c r="BA193" i="1"/>
  <c r="BC192" i="1"/>
  <c r="BB192" i="1"/>
  <c r="BA192" i="1"/>
  <c r="BC190" i="1"/>
  <c r="EX13" i="3" s="1"/>
  <c r="BB190" i="1"/>
  <c r="EW13" i="3" s="1"/>
  <c r="BA190" i="1"/>
  <c r="EV13" i="3" s="1"/>
  <c r="BC189" i="1"/>
  <c r="EI13" i="3" s="1"/>
  <c r="BB189" i="1"/>
  <c r="EH13" i="3" s="1"/>
  <c r="BA189" i="1"/>
  <c r="EG13" i="3" s="1"/>
  <c r="BC188" i="1"/>
  <c r="DT13" i="3" s="1"/>
  <c r="BB188" i="1"/>
  <c r="DS13" i="3" s="1"/>
  <c r="BA188" i="1"/>
  <c r="DR13" i="3" s="1"/>
  <c r="BC182" i="1"/>
  <c r="AH13" i="3" s="1"/>
  <c r="BB182" i="1"/>
  <c r="AG13" i="3" s="1"/>
  <c r="BA182" i="1"/>
  <c r="AF13" i="3" s="1"/>
  <c r="BC181" i="1"/>
  <c r="S13" i="3" s="1"/>
  <c r="BB181" i="1"/>
  <c r="R13" i="3" s="1"/>
  <c r="BA181" i="1"/>
  <c r="Q13" i="3" s="1"/>
  <c r="BC179" i="1"/>
  <c r="BB179" i="1"/>
  <c r="BA179" i="1"/>
  <c r="BC178" i="1"/>
  <c r="BB178" i="1"/>
  <c r="BA178" i="1"/>
  <c r="BC177" i="1"/>
  <c r="BB177" i="1"/>
  <c r="BA177" i="1"/>
  <c r="BC176" i="1"/>
  <c r="BB176" i="1"/>
  <c r="BC175" i="1"/>
  <c r="BB175" i="1"/>
  <c r="BC174" i="1"/>
  <c r="BB174" i="1"/>
  <c r="BC173" i="1"/>
  <c r="BB173" i="1"/>
  <c r="BC172" i="1"/>
  <c r="BB172" i="1"/>
  <c r="BC171" i="1"/>
  <c r="BB171" i="1"/>
  <c r="BC170" i="1"/>
  <c r="BB170" i="1"/>
  <c r="BA170" i="1"/>
  <c r="BC168" i="1"/>
  <c r="BB168" i="1"/>
  <c r="BA168" i="1"/>
  <c r="BC167" i="1"/>
  <c r="BB167" i="1"/>
  <c r="BA167" i="1"/>
  <c r="BC166" i="1"/>
  <c r="BB166" i="1"/>
  <c r="BA166" i="1"/>
  <c r="BC165" i="1"/>
  <c r="BB165" i="1"/>
  <c r="BA165" i="1"/>
  <c r="BC164" i="1"/>
  <c r="BB164" i="1"/>
  <c r="BA164" i="1"/>
  <c r="BC163" i="1"/>
  <c r="BB163" i="1"/>
  <c r="BA163" i="1"/>
  <c r="BC162" i="1"/>
  <c r="BB162" i="1"/>
  <c r="BA162" i="1"/>
  <c r="BC161" i="1"/>
  <c r="BB161" i="1"/>
  <c r="BA161" i="1"/>
  <c r="BC160" i="1"/>
  <c r="BB160" i="1"/>
  <c r="BA160" i="1"/>
  <c r="BC159" i="1"/>
  <c r="BB159" i="1"/>
  <c r="BA159" i="1"/>
  <c r="BC157" i="1"/>
  <c r="BB157" i="1"/>
  <c r="BA157" i="1"/>
  <c r="BC156" i="1"/>
  <c r="BB156" i="1"/>
  <c r="BA156" i="1"/>
  <c r="BC155" i="1"/>
  <c r="BB155" i="1"/>
  <c r="BA155" i="1"/>
  <c r="BC154" i="1"/>
  <c r="BB154" i="1"/>
  <c r="BA154" i="1"/>
  <c r="BC153" i="1"/>
  <c r="BB153" i="1"/>
  <c r="BA153" i="1"/>
  <c r="BC152" i="1"/>
  <c r="BB152" i="1"/>
  <c r="BA152" i="1"/>
  <c r="BC151" i="1"/>
  <c r="BB151" i="1"/>
  <c r="BA151" i="1"/>
  <c r="BC150" i="1"/>
  <c r="BB150" i="1"/>
  <c r="BA150" i="1"/>
  <c r="BC149" i="1"/>
  <c r="BB149" i="1"/>
  <c r="BA149" i="1"/>
  <c r="BC148" i="1"/>
  <c r="BB148" i="1"/>
  <c r="BA148" i="1"/>
  <c r="BC146" i="1"/>
  <c r="BB146" i="1"/>
  <c r="BA146" i="1"/>
  <c r="BC145" i="1"/>
  <c r="BB145" i="1"/>
  <c r="BA145" i="1"/>
  <c r="BC144" i="1"/>
  <c r="BB144" i="1"/>
  <c r="BA144" i="1"/>
  <c r="BC143" i="1"/>
  <c r="BB143" i="1"/>
  <c r="BA143" i="1"/>
  <c r="BC142" i="1"/>
  <c r="BB142" i="1"/>
  <c r="BA142" i="1"/>
  <c r="BC141" i="1"/>
  <c r="BB141" i="1"/>
  <c r="BA141" i="1"/>
  <c r="BC140" i="1"/>
  <c r="BB140" i="1"/>
  <c r="BA140" i="1"/>
  <c r="BC139" i="1"/>
  <c r="BB139" i="1"/>
  <c r="BA139" i="1"/>
  <c r="BC138" i="1"/>
  <c r="BB138" i="1"/>
  <c r="BA138" i="1"/>
  <c r="BC137" i="1"/>
  <c r="BB137" i="1"/>
  <c r="BA137" i="1"/>
  <c r="BC135" i="1"/>
  <c r="BB135" i="1"/>
  <c r="BA135" i="1"/>
  <c r="BC134" i="1"/>
  <c r="BB134" i="1"/>
  <c r="BA134" i="1"/>
  <c r="BC133" i="1"/>
  <c r="BB133" i="1"/>
  <c r="BA133" i="1"/>
  <c r="BC132" i="1"/>
  <c r="BB132" i="1"/>
  <c r="BA132" i="1"/>
  <c r="BC131" i="1"/>
  <c r="BB131" i="1"/>
  <c r="BA131" i="1"/>
  <c r="BC130" i="1"/>
  <c r="BB130" i="1"/>
  <c r="BA130" i="1"/>
  <c r="BC129" i="1"/>
  <c r="BB129" i="1"/>
  <c r="BA129" i="1"/>
  <c r="BC128" i="1"/>
  <c r="BB128" i="1"/>
  <c r="BA128" i="1"/>
  <c r="BC127" i="1"/>
  <c r="BB127" i="1"/>
  <c r="BA127" i="1"/>
  <c r="BC126" i="1"/>
  <c r="BB126" i="1"/>
  <c r="BA126" i="1"/>
  <c r="BC124" i="1"/>
  <c r="BB124" i="1"/>
  <c r="BA124" i="1"/>
  <c r="BC123" i="1"/>
  <c r="BB123" i="1"/>
  <c r="BA123" i="1"/>
  <c r="BC122" i="1"/>
  <c r="BB122" i="1"/>
  <c r="BA122" i="1"/>
  <c r="BC121" i="1"/>
  <c r="BB121" i="1"/>
  <c r="BA121" i="1"/>
  <c r="BC120" i="1"/>
  <c r="BB120" i="1"/>
  <c r="BA120" i="1"/>
  <c r="BC119" i="1"/>
  <c r="BB119" i="1"/>
  <c r="BA119" i="1"/>
  <c r="BC118" i="1"/>
  <c r="BB118" i="1"/>
  <c r="BA118" i="1"/>
  <c r="BC117" i="1"/>
  <c r="BB117" i="1"/>
  <c r="BA117" i="1"/>
  <c r="BC116" i="1"/>
  <c r="BB116" i="1"/>
  <c r="BA116" i="1"/>
  <c r="BC115" i="1"/>
  <c r="BB115" i="1"/>
  <c r="BA115" i="1"/>
  <c r="BC113" i="1"/>
  <c r="BB113" i="1"/>
  <c r="BA113" i="1"/>
  <c r="BC112" i="1"/>
  <c r="BB112" i="1"/>
  <c r="BA112" i="1"/>
  <c r="BC111" i="1"/>
  <c r="BB111" i="1"/>
  <c r="BA111" i="1"/>
  <c r="BC110" i="1"/>
  <c r="BB110" i="1"/>
  <c r="BA110" i="1"/>
  <c r="BC109" i="1"/>
  <c r="BB109" i="1"/>
  <c r="BA109" i="1"/>
  <c r="BC108" i="1"/>
  <c r="BB108" i="1"/>
  <c r="BA108" i="1"/>
  <c r="BC107" i="1"/>
  <c r="BB107" i="1"/>
  <c r="BA107" i="1"/>
  <c r="BC106" i="1"/>
  <c r="BB106" i="1"/>
  <c r="BA106" i="1"/>
  <c r="BC105" i="1"/>
  <c r="BB105" i="1"/>
  <c r="BA105" i="1"/>
  <c r="BC104" i="1"/>
  <c r="BB104" i="1"/>
  <c r="BA104" i="1"/>
  <c r="BC102" i="1"/>
  <c r="BB102" i="1"/>
  <c r="BA102" i="1"/>
  <c r="BC101" i="1"/>
  <c r="BB101" i="1"/>
  <c r="BA101" i="1"/>
  <c r="BC100" i="1"/>
  <c r="BB100" i="1"/>
  <c r="BA100" i="1"/>
  <c r="BC99" i="1"/>
  <c r="BB99" i="1"/>
  <c r="BA99" i="1"/>
  <c r="BC98" i="1"/>
  <c r="BB98" i="1"/>
  <c r="BA98" i="1"/>
  <c r="BC97" i="1"/>
  <c r="BB97" i="1"/>
  <c r="BA97" i="1"/>
  <c r="BC96" i="1"/>
  <c r="BB96" i="1"/>
  <c r="BA96" i="1"/>
  <c r="BC95" i="1"/>
  <c r="BB95" i="1"/>
  <c r="BA95" i="1"/>
  <c r="BC94" i="1"/>
  <c r="BB94" i="1"/>
  <c r="BA94" i="1"/>
  <c r="BC93" i="1"/>
  <c r="BB93" i="1"/>
  <c r="BA93" i="1"/>
  <c r="BC91" i="1"/>
  <c r="BB91" i="1"/>
  <c r="BA91" i="1"/>
  <c r="BC90" i="1"/>
  <c r="BB90" i="1"/>
  <c r="BA90" i="1"/>
  <c r="BC89" i="1"/>
  <c r="BB89" i="1"/>
  <c r="BA89" i="1"/>
  <c r="BC80" i="1"/>
  <c r="BB80" i="1"/>
  <c r="BA80" i="1"/>
  <c r="BC79" i="1"/>
  <c r="BB79" i="1"/>
  <c r="BA79" i="1"/>
  <c r="BC78" i="1"/>
  <c r="BB78" i="1"/>
  <c r="BA78" i="1"/>
  <c r="BC77" i="1"/>
  <c r="BB77" i="1"/>
  <c r="BA77" i="1"/>
  <c r="BC76" i="1"/>
  <c r="BB76" i="1"/>
  <c r="BA76" i="1"/>
  <c r="BC75" i="1"/>
  <c r="BB75" i="1"/>
  <c r="BA75" i="1"/>
  <c r="BC74" i="1"/>
  <c r="BB74" i="1"/>
  <c r="BA74" i="1"/>
  <c r="BC73" i="1"/>
  <c r="BB73" i="1"/>
  <c r="BA73" i="1"/>
  <c r="BC72" i="1"/>
  <c r="BB72" i="1"/>
  <c r="BA72" i="1"/>
  <c r="BC71" i="1"/>
  <c r="BB71" i="1"/>
  <c r="BA71" i="1"/>
  <c r="BC69" i="1"/>
  <c r="BB69" i="1"/>
  <c r="BA69" i="1"/>
  <c r="BC68" i="1"/>
  <c r="BB68" i="1"/>
  <c r="BA68" i="1"/>
  <c r="BC67" i="1"/>
  <c r="BB67" i="1"/>
  <c r="BA67" i="1"/>
  <c r="BC66" i="1"/>
  <c r="BB66" i="1"/>
  <c r="BA66" i="1"/>
  <c r="BC65" i="1"/>
  <c r="BB65" i="1"/>
  <c r="BA65" i="1"/>
  <c r="BC64" i="1"/>
  <c r="BB64" i="1"/>
  <c r="BA64" i="1"/>
  <c r="BC63" i="1"/>
  <c r="BB63" i="1"/>
  <c r="BA63" i="1"/>
  <c r="BC62" i="1"/>
  <c r="BB62" i="1"/>
  <c r="BA62" i="1"/>
  <c r="BC61" i="1"/>
  <c r="BB61" i="1"/>
  <c r="BA61" i="1"/>
  <c r="BC60" i="1"/>
  <c r="BB60" i="1"/>
  <c r="BA60" i="1"/>
  <c r="BC58" i="1"/>
  <c r="BB58" i="1"/>
  <c r="BA58" i="1"/>
  <c r="BC57" i="1"/>
  <c r="BB57" i="1"/>
  <c r="BA57" i="1"/>
  <c r="BC56" i="1"/>
  <c r="BB56" i="1"/>
  <c r="BA56" i="1"/>
  <c r="BC55" i="1"/>
  <c r="BB55" i="1"/>
  <c r="BA55" i="1"/>
  <c r="BC54" i="1"/>
  <c r="BB54" i="1"/>
  <c r="BA54" i="1"/>
  <c r="BC53" i="1"/>
  <c r="BB53" i="1"/>
  <c r="BA53" i="1"/>
  <c r="BC52" i="1"/>
  <c r="BB52" i="1"/>
  <c r="BA52" i="1"/>
  <c r="BC51" i="1"/>
  <c r="BB51" i="1"/>
  <c r="BA51" i="1"/>
  <c r="BC50" i="1"/>
  <c r="BB50" i="1"/>
  <c r="BA50" i="1"/>
  <c r="BC49" i="1"/>
  <c r="BB49" i="1"/>
  <c r="BA49" i="1"/>
  <c r="BC47" i="1"/>
  <c r="BB47" i="1"/>
  <c r="BA47" i="1"/>
  <c r="BC46" i="1"/>
  <c r="BB46" i="1"/>
  <c r="BA46" i="1"/>
  <c r="BC45" i="1"/>
  <c r="BB45" i="1"/>
  <c r="BA45" i="1"/>
  <c r="BB44" i="1"/>
  <c r="BA44" i="1"/>
  <c r="BB43" i="1"/>
  <c r="BA43" i="1"/>
  <c r="BB42" i="1"/>
  <c r="BA42" i="1"/>
  <c r="BB41" i="1"/>
  <c r="BA41" i="1"/>
  <c r="BB40" i="1"/>
  <c r="BA40" i="1"/>
  <c r="BB39" i="1"/>
  <c r="BA39" i="1"/>
  <c r="BC38" i="1"/>
  <c r="BB38" i="1"/>
  <c r="BA38" i="1"/>
  <c r="BC36" i="1"/>
  <c r="BB36" i="1"/>
  <c r="BA36" i="1"/>
  <c r="BC35" i="1"/>
  <c r="BB35" i="1"/>
  <c r="BA35" i="1"/>
  <c r="BC34" i="1"/>
  <c r="BB34" i="1"/>
  <c r="BA34" i="1"/>
  <c r="BC33" i="1"/>
  <c r="BB33" i="1"/>
  <c r="BA33" i="1"/>
  <c r="BC32" i="1"/>
  <c r="BB32" i="1"/>
  <c r="BA32" i="1"/>
  <c r="BC31" i="1"/>
  <c r="BB31" i="1"/>
  <c r="BA31" i="1"/>
  <c r="BC30" i="1"/>
  <c r="BB30" i="1"/>
  <c r="BA30" i="1"/>
  <c r="BC29" i="1"/>
  <c r="BB29" i="1"/>
  <c r="BA29" i="1"/>
  <c r="BC28" i="1"/>
  <c r="BB28" i="1"/>
  <c r="BA28" i="1"/>
  <c r="BC27" i="1"/>
  <c r="BB27" i="1"/>
  <c r="BA27" i="1"/>
  <c r="BC25" i="1"/>
  <c r="BB25" i="1"/>
  <c r="BA25" i="1"/>
  <c r="BC24" i="1"/>
  <c r="BB24" i="1"/>
  <c r="BA24" i="1"/>
  <c r="BC23" i="1"/>
  <c r="BB23" i="1"/>
  <c r="BA23" i="1"/>
  <c r="BC22" i="1"/>
  <c r="BB22" i="1"/>
  <c r="BA22" i="1"/>
  <c r="BC21" i="1"/>
  <c r="BB21" i="1"/>
  <c r="BA21" i="1"/>
  <c r="BC20" i="1"/>
  <c r="BB20" i="1"/>
  <c r="BA20" i="1"/>
  <c r="BC19" i="1"/>
  <c r="BB19" i="1"/>
  <c r="BA19" i="1"/>
  <c r="BC18" i="1"/>
  <c r="BB18" i="1"/>
  <c r="BA18" i="1"/>
  <c r="BC17" i="1"/>
  <c r="BB17" i="1"/>
  <c r="BA17" i="1"/>
  <c r="BC16" i="1"/>
  <c r="BB16" i="1"/>
  <c r="BA16" i="1"/>
  <c r="BC14" i="1"/>
  <c r="BB14" i="1"/>
  <c r="BA14" i="1"/>
  <c r="BC13" i="1"/>
  <c r="BB13" i="1"/>
  <c r="BA13" i="1"/>
  <c r="BC12" i="1"/>
  <c r="BB12" i="1"/>
  <c r="BA12" i="1"/>
  <c r="BC11" i="1"/>
  <c r="BB11" i="1"/>
  <c r="BA11" i="1"/>
  <c r="BC10" i="1"/>
  <c r="BB10" i="1"/>
  <c r="BA10" i="1"/>
  <c r="BC9" i="1"/>
  <c r="BB9" i="1"/>
  <c r="BA9" i="1"/>
  <c r="BC8" i="1"/>
  <c r="BB8" i="1"/>
  <c r="BA8" i="1"/>
  <c r="BC7" i="1"/>
  <c r="BB7" i="1"/>
  <c r="BA7" i="1"/>
  <c r="BC6" i="1"/>
  <c r="BB6" i="1"/>
  <c r="BA6" i="1"/>
  <c r="BC5" i="1"/>
  <c r="BB5" i="1"/>
  <c r="BA5" i="1"/>
  <c r="BS740" i="2"/>
  <c r="BT740" i="2" s="1"/>
  <c r="BU740" i="2" s="1"/>
  <c r="BV740" i="2" s="1"/>
  <c r="BN740" i="2"/>
  <c r="BO740" i="2" s="1"/>
  <c r="BP740" i="2" s="1"/>
  <c r="BQ740" i="2" s="1"/>
  <c r="BI740" i="2"/>
  <c r="BJ740" i="2" s="1"/>
  <c r="BK740" i="2" s="1"/>
  <c r="BL740" i="2" s="1"/>
  <c r="BE740" i="2"/>
  <c r="BF740" i="2" s="1"/>
  <c r="BG740" i="2" s="1"/>
  <c r="BS739" i="2"/>
  <c r="BT739" i="2" s="1"/>
  <c r="BU739" i="2" s="1"/>
  <c r="BV739" i="2" s="1"/>
  <c r="BN739" i="2"/>
  <c r="BO739" i="2" s="1"/>
  <c r="BP739" i="2" s="1"/>
  <c r="BQ739" i="2" s="1"/>
  <c r="BI739" i="2"/>
  <c r="BJ739" i="2" s="1"/>
  <c r="BK739" i="2" s="1"/>
  <c r="BL739" i="2" s="1"/>
  <c r="BE739" i="2"/>
  <c r="BF739" i="2" s="1"/>
  <c r="BG739" i="2" s="1"/>
  <c r="BS738" i="2"/>
  <c r="BT738" i="2" s="1"/>
  <c r="BU738" i="2" s="1"/>
  <c r="BV738" i="2" s="1"/>
  <c r="BN738" i="2"/>
  <c r="BO738" i="2" s="1"/>
  <c r="BP738" i="2" s="1"/>
  <c r="BQ738" i="2" s="1"/>
  <c r="BI738" i="2"/>
  <c r="BJ738" i="2" s="1"/>
  <c r="BK738" i="2" s="1"/>
  <c r="BL738" i="2" s="1"/>
  <c r="BE738" i="2"/>
  <c r="BF738" i="2" s="1"/>
  <c r="BG738" i="2" s="1"/>
  <c r="BS737" i="2"/>
  <c r="BT737" i="2" s="1"/>
  <c r="BU737" i="2" s="1"/>
  <c r="BV737" i="2" s="1"/>
  <c r="BN737" i="2"/>
  <c r="BO737" i="2" s="1"/>
  <c r="BP737" i="2" s="1"/>
  <c r="BQ737" i="2" s="1"/>
  <c r="BI737" i="2"/>
  <c r="BJ737" i="2" s="1"/>
  <c r="BK737" i="2" s="1"/>
  <c r="BL737" i="2" s="1"/>
  <c r="BE737" i="2"/>
  <c r="BF737" i="2" s="1"/>
  <c r="BG737" i="2" s="1"/>
  <c r="BS736" i="2"/>
  <c r="BT736" i="2" s="1"/>
  <c r="BU736" i="2" s="1"/>
  <c r="BV736" i="2" s="1"/>
  <c r="BN736" i="2"/>
  <c r="BO736" i="2" s="1"/>
  <c r="BP736" i="2" s="1"/>
  <c r="BQ736" i="2" s="1"/>
  <c r="BI736" i="2"/>
  <c r="BJ736" i="2" s="1"/>
  <c r="BK736" i="2" s="1"/>
  <c r="BL736" i="2" s="1"/>
  <c r="BE736" i="2"/>
  <c r="BF736" i="2" s="1"/>
  <c r="BG736" i="2" s="1"/>
  <c r="BS735" i="2"/>
  <c r="BT735" i="2" s="1"/>
  <c r="BU735" i="2" s="1"/>
  <c r="BV735" i="2" s="1"/>
  <c r="BN735" i="2"/>
  <c r="BO735" i="2" s="1"/>
  <c r="BP735" i="2" s="1"/>
  <c r="BQ735" i="2" s="1"/>
  <c r="BI735" i="2"/>
  <c r="BJ735" i="2" s="1"/>
  <c r="BK735" i="2" s="1"/>
  <c r="BL735" i="2" s="1"/>
  <c r="BE735" i="2"/>
  <c r="BF735" i="2" s="1"/>
  <c r="BG735" i="2" s="1"/>
  <c r="BS734" i="2"/>
  <c r="BT734" i="2" s="1"/>
  <c r="BU734" i="2" s="1"/>
  <c r="BV734" i="2" s="1"/>
  <c r="BN734" i="2"/>
  <c r="BO734" i="2" s="1"/>
  <c r="BP734" i="2" s="1"/>
  <c r="BQ734" i="2" s="1"/>
  <c r="BI734" i="2"/>
  <c r="BJ734" i="2" s="1"/>
  <c r="BK734" i="2" s="1"/>
  <c r="BL734" i="2" s="1"/>
  <c r="BE734" i="2"/>
  <c r="BF734" i="2" s="1"/>
  <c r="BG734" i="2" s="1"/>
  <c r="BS733" i="2"/>
  <c r="BT733" i="2" s="1"/>
  <c r="BU733" i="2" s="1"/>
  <c r="BV733" i="2" s="1"/>
  <c r="BN733" i="2"/>
  <c r="BO733" i="2" s="1"/>
  <c r="BP733" i="2" s="1"/>
  <c r="BQ733" i="2" s="1"/>
  <c r="BI733" i="2"/>
  <c r="BJ733" i="2" s="1"/>
  <c r="BK733" i="2" s="1"/>
  <c r="BL733" i="2" s="1"/>
  <c r="BE733" i="2"/>
  <c r="BF733" i="2" s="1"/>
  <c r="BG733" i="2" s="1"/>
  <c r="BS732" i="2"/>
  <c r="BT732" i="2" s="1"/>
  <c r="BU732" i="2" s="1"/>
  <c r="BV732" i="2" s="1"/>
  <c r="BN732" i="2"/>
  <c r="BO732" i="2" s="1"/>
  <c r="BP732" i="2" s="1"/>
  <c r="BQ732" i="2" s="1"/>
  <c r="BI732" i="2"/>
  <c r="BJ732" i="2" s="1"/>
  <c r="BK732" i="2" s="1"/>
  <c r="BL732" i="2" s="1"/>
  <c r="BE732" i="2"/>
  <c r="BF732" i="2" s="1"/>
  <c r="BG732" i="2" s="1"/>
  <c r="BS731" i="2"/>
  <c r="BT731" i="2" s="1"/>
  <c r="BU731" i="2" s="1"/>
  <c r="BV731" i="2" s="1"/>
  <c r="BN731" i="2"/>
  <c r="BO731" i="2" s="1"/>
  <c r="BP731" i="2" s="1"/>
  <c r="BQ731" i="2" s="1"/>
  <c r="BI731" i="2"/>
  <c r="BJ731" i="2" s="1"/>
  <c r="BK731" i="2" s="1"/>
  <c r="BL731" i="2" s="1"/>
  <c r="BE731" i="2"/>
  <c r="BF731" i="2" s="1"/>
  <c r="BG731" i="2" s="1"/>
  <c r="BS729" i="2"/>
  <c r="BT729" i="2" s="1"/>
  <c r="BU729" i="2" s="1"/>
  <c r="BV729" i="2" s="1"/>
  <c r="BN729" i="2"/>
  <c r="BO729" i="2" s="1"/>
  <c r="BP729" i="2" s="1"/>
  <c r="BQ729" i="2" s="1"/>
  <c r="BI729" i="2"/>
  <c r="BJ729" i="2" s="1"/>
  <c r="BK729" i="2" s="1"/>
  <c r="BL729" i="2" s="1"/>
  <c r="BE729" i="2"/>
  <c r="BF729" i="2" s="1"/>
  <c r="BG729" i="2" s="1"/>
  <c r="BS728" i="2"/>
  <c r="BT728" i="2" s="1"/>
  <c r="BU728" i="2" s="1"/>
  <c r="BV728" i="2" s="1"/>
  <c r="BN728" i="2"/>
  <c r="BO728" i="2" s="1"/>
  <c r="BP728" i="2" s="1"/>
  <c r="BQ728" i="2" s="1"/>
  <c r="BI728" i="2"/>
  <c r="BJ728" i="2" s="1"/>
  <c r="BK728" i="2" s="1"/>
  <c r="BL728" i="2" s="1"/>
  <c r="BE728" i="2"/>
  <c r="BF728" i="2" s="1"/>
  <c r="BG728" i="2" s="1"/>
  <c r="BS727" i="2"/>
  <c r="BT727" i="2" s="1"/>
  <c r="BU727" i="2" s="1"/>
  <c r="BV727" i="2" s="1"/>
  <c r="BN727" i="2"/>
  <c r="BO727" i="2" s="1"/>
  <c r="BP727" i="2" s="1"/>
  <c r="BQ727" i="2" s="1"/>
  <c r="BI727" i="2"/>
  <c r="BJ727" i="2" s="1"/>
  <c r="BK727" i="2" s="1"/>
  <c r="BL727" i="2" s="1"/>
  <c r="BE727" i="2"/>
  <c r="BF727" i="2" s="1"/>
  <c r="BG727" i="2" s="1"/>
  <c r="BS726" i="2"/>
  <c r="BT726" i="2" s="1"/>
  <c r="BU726" i="2" s="1"/>
  <c r="BV726" i="2" s="1"/>
  <c r="BN726" i="2"/>
  <c r="BO726" i="2" s="1"/>
  <c r="BP726" i="2" s="1"/>
  <c r="BQ726" i="2" s="1"/>
  <c r="BI726" i="2"/>
  <c r="BJ726" i="2" s="1"/>
  <c r="BK726" i="2" s="1"/>
  <c r="BL726" i="2" s="1"/>
  <c r="BE726" i="2"/>
  <c r="BF726" i="2" s="1"/>
  <c r="BG726" i="2" s="1"/>
  <c r="BS725" i="2"/>
  <c r="BT725" i="2" s="1"/>
  <c r="BU725" i="2" s="1"/>
  <c r="BV725" i="2" s="1"/>
  <c r="BN725" i="2"/>
  <c r="BO725" i="2" s="1"/>
  <c r="BP725" i="2" s="1"/>
  <c r="BQ725" i="2" s="1"/>
  <c r="BI725" i="2"/>
  <c r="BJ725" i="2" s="1"/>
  <c r="BK725" i="2" s="1"/>
  <c r="BL725" i="2" s="1"/>
  <c r="BE725" i="2"/>
  <c r="BF725" i="2" s="1"/>
  <c r="BG725" i="2" s="1"/>
  <c r="BS724" i="2"/>
  <c r="BT724" i="2" s="1"/>
  <c r="BU724" i="2" s="1"/>
  <c r="BV724" i="2" s="1"/>
  <c r="BN724" i="2"/>
  <c r="BO724" i="2" s="1"/>
  <c r="BP724" i="2" s="1"/>
  <c r="BQ724" i="2" s="1"/>
  <c r="BI724" i="2"/>
  <c r="BJ724" i="2" s="1"/>
  <c r="BK724" i="2" s="1"/>
  <c r="BL724" i="2" s="1"/>
  <c r="BE724" i="2"/>
  <c r="BF724" i="2" s="1"/>
  <c r="BG724" i="2" s="1"/>
  <c r="BS723" i="2"/>
  <c r="BT723" i="2" s="1"/>
  <c r="BU723" i="2" s="1"/>
  <c r="BV723" i="2" s="1"/>
  <c r="BN723" i="2"/>
  <c r="BO723" i="2" s="1"/>
  <c r="BP723" i="2" s="1"/>
  <c r="BQ723" i="2" s="1"/>
  <c r="BI723" i="2"/>
  <c r="BJ723" i="2" s="1"/>
  <c r="BK723" i="2" s="1"/>
  <c r="BL723" i="2" s="1"/>
  <c r="BE723" i="2"/>
  <c r="BF723" i="2" s="1"/>
  <c r="BG723" i="2" s="1"/>
  <c r="BS722" i="2"/>
  <c r="BT722" i="2" s="1"/>
  <c r="BU722" i="2" s="1"/>
  <c r="BV722" i="2" s="1"/>
  <c r="BN722" i="2"/>
  <c r="BO722" i="2" s="1"/>
  <c r="BP722" i="2" s="1"/>
  <c r="BQ722" i="2" s="1"/>
  <c r="BI722" i="2"/>
  <c r="BJ722" i="2" s="1"/>
  <c r="BK722" i="2" s="1"/>
  <c r="BL722" i="2" s="1"/>
  <c r="BE722" i="2"/>
  <c r="BF722" i="2" s="1"/>
  <c r="BG722" i="2" s="1"/>
  <c r="BS721" i="2"/>
  <c r="BT721" i="2" s="1"/>
  <c r="BU721" i="2" s="1"/>
  <c r="BV721" i="2" s="1"/>
  <c r="BN721" i="2"/>
  <c r="BO721" i="2" s="1"/>
  <c r="BP721" i="2" s="1"/>
  <c r="BQ721" i="2" s="1"/>
  <c r="BI721" i="2"/>
  <c r="BJ721" i="2" s="1"/>
  <c r="BK721" i="2" s="1"/>
  <c r="BL721" i="2" s="1"/>
  <c r="BE721" i="2"/>
  <c r="BF721" i="2" s="1"/>
  <c r="BG721" i="2" s="1"/>
  <c r="BS720" i="2"/>
  <c r="BT720" i="2" s="1"/>
  <c r="BU720" i="2" s="1"/>
  <c r="BV720" i="2" s="1"/>
  <c r="BN720" i="2"/>
  <c r="BO720" i="2" s="1"/>
  <c r="BP720" i="2" s="1"/>
  <c r="BQ720" i="2" s="1"/>
  <c r="BI720" i="2"/>
  <c r="BJ720" i="2" s="1"/>
  <c r="BK720" i="2" s="1"/>
  <c r="BL720" i="2" s="1"/>
  <c r="BE720" i="2"/>
  <c r="BF720" i="2" s="1"/>
  <c r="BG720" i="2" s="1"/>
  <c r="BS718" i="2"/>
  <c r="BT718" i="2" s="1"/>
  <c r="BU718" i="2" s="1"/>
  <c r="BV718" i="2" s="1"/>
  <c r="BN718" i="2"/>
  <c r="BO718" i="2" s="1"/>
  <c r="BP718" i="2" s="1"/>
  <c r="BQ718" i="2" s="1"/>
  <c r="BI718" i="2"/>
  <c r="BJ718" i="2" s="1"/>
  <c r="BK718" i="2" s="1"/>
  <c r="BL718" i="2" s="1"/>
  <c r="BE718" i="2"/>
  <c r="BF718" i="2" s="1"/>
  <c r="BG718" i="2" s="1"/>
  <c r="BS717" i="2"/>
  <c r="BT717" i="2" s="1"/>
  <c r="BU717" i="2" s="1"/>
  <c r="BV717" i="2" s="1"/>
  <c r="BN717" i="2"/>
  <c r="BO717" i="2" s="1"/>
  <c r="BP717" i="2" s="1"/>
  <c r="BQ717" i="2" s="1"/>
  <c r="BI717" i="2"/>
  <c r="BJ717" i="2" s="1"/>
  <c r="BK717" i="2" s="1"/>
  <c r="BL717" i="2" s="1"/>
  <c r="BE717" i="2"/>
  <c r="BF717" i="2" s="1"/>
  <c r="BG717" i="2" s="1"/>
  <c r="BS716" i="2"/>
  <c r="BT716" i="2" s="1"/>
  <c r="BU716" i="2" s="1"/>
  <c r="BV716" i="2" s="1"/>
  <c r="BN716" i="2"/>
  <c r="BO716" i="2" s="1"/>
  <c r="BP716" i="2" s="1"/>
  <c r="BQ716" i="2" s="1"/>
  <c r="BI716" i="2"/>
  <c r="BJ716" i="2" s="1"/>
  <c r="BK716" i="2" s="1"/>
  <c r="BL716" i="2" s="1"/>
  <c r="BE716" i="2"/>
  <c r="BF716" i="2" s="1"/>
  <c r="BG716" i="2" s="1"/>
  <c r="BS715" i="2"/>
  <c r="BT715" i="2" s="1"/>
  <c r="BU715" i="2" s="1"/>
  <c r="BV715" i="2" s="1"/>
  <c r="BN715" i="2"/>
  <c r="BO715" i="2" s="1"/>
  <c r="BP715" i="2" s="1"/>
  <c r="BQ715" i="2" s="1"/>
  <c r="BI715" i="2"/>
  <c r="BJ715" i="2" s="1"/>
  <c r="BK715" i="2" s="1"/>
  <c r="BL715" i="2" s="1"/>
  <c r="BE715" i="2"/>
  <c r="BF715" i="2" s="1"/>
  <c r="BG715" i="2" s="1"/>
  <c r="BS714" i="2"/>
  <c r="BT714" i="2" s="1"/>
  <c r="BU714" i="2" s="1"/>
  <c r="BV714" i="2" s="1"/>
  <c r="BN714" i="2"/>
  <c r="BO714" i="2" s="1"/>
  <c r="BP714" i="2" s="1"/>
  <c r="BQ714" i="2" s="1"/>
  <c r="BI714" i="2"/>
  <c r="BJ714" i="2" s="1"/>
  <c r="BK714" i="2" s="1"/>
  <c r="BL714" i="2" s="1"/>
  <c r="BE714" i="2"/>
  <c r="BF714" i="2" s="1"/>
  <c r="BG714" i="2" s="1"/>
  <c r="BS713" i="2"/>
  <c r="BT713" i="2" s="1"/>
  <c r="BU713" i="2" s="1"/>
  <c r="BV713" i="2" s="1"/>
  <c r="BN713" i="2"/>
  <c r="BO713" i="2" s="1"/>
  <c r="BP713" i="2" s="1"/>
  <c r="BQ713" i="2" s="1"/>
  <c r="BI713" i="2"/>
  <c r="BJ713" i="2" s="1"/>
  <c r="BK713" i="2" s="1"/>
  <c r="BL713" i="2" s="1"/>
  <c r="BE713" i="2"/>
  <c r="BF713" i="2" s="1"/>
  <c r="BG713" i="2" s="1"/>
  <c r="BS712" i="2"/>
  <c r="BT712" i="2" s="1"/>
  <c r="BU712" i="2" s="1"/>
  <c r="BV712" i="2" s="1"/>
  <c r="BN712" i="2"/>
  <c r="BO712" i="2" s="1"/>
  <c r="BP712" i="2" s="1"/>
  <c r="BQ712" i="2" s="1"/>
  <c r="BI712" i="2"/>
  <c r="BJ712" i="2" s="1"/>
  <c r="BK712" i="2" s="1"/>
  <c r="BL712" i="2" s="1"/>
  <c r="BE712" i="2"/>
  <c r="BF712" i="2" s="1"/>
  <c r="BG712" i="2" s="1"/>
  <c r="BS711" i="2"/>
  <c r="BT711" i="2" s="1"/>
  <c r="BU711" i="2" s="1"/>
  <c r="BV711" i="2" s="1"/>
  <c r="BN711" i="2"/>
  <c r="BO711" i="2" s="1"/>
  <c r="BP711" i="2" s="1"/>
  <c r="BQ711" i="2" s="1"/>
  <c r="BI711" i="2"/>
  <c r="BJ711" i="2" s="1"/>
  <c r="BK711" i="2" s="1"/>
  <c r="BL711" i="2" s="1"/>
  <c r="BE711" i="2"/>
  <c r="BF711" i="2" s="1"/>
  <c r="BG711" i="2" s="1"/>
  <c r="BS710" i="2"/>
  <c r="BT710" i="2" s="1"/>
  <c r="BU710" i="2" s="1"/>
  <c r="BV710" i="2" s="1"/>
  <c r="BN710" i="2"/>
  <c r="BO710" i="2" s="1"/>
  <c r="BP710" i="2" s="1"/>
  <c r="BQ710" i="2" s="1"/>
  <c r="BI710" i="2"/>
  <c r="BJ710" i="2" s="1"/>
  <c r="BK710" i="2" s="1"/>
  <c r="BL710" i="2" s="1"/>
  <c r="BE710" i="2"/>
  <c r="BF710" i="2" s="1"/>
  <c r="BG710" i="2" s="1"/>
  <c r="BS709" i="2"/>
  <c r="BT709" i="2" s="1"/>
  <c r="BU709" i="2" s="1"/>
  <c r="BV709" i="2" s="1"/>
  <c r="BN709" i="2"/>
  <c r="BO709" i="2" s="1"/>
  <c r="BP709" i="2" s="1"/>
  <c r="BQ709" i="2" s="1"/>
  <c r="BI709" i="2"/>
  <c r="BJ709" i="2" s="1"/>
  <c r="BK709" i="2" s="1"/>
  <c r="BL709" i="2" s="1"/>
  <c r="BE709" i="2"/>
  <c r="BF709" i="2" s="1"/>
  <c r="BG709" i="2" s="1"/>
  <c r="BS707" i="2"/>
  <c r="BT707" i="2" s="1"/>
  <c r="BU707" i="2" s="1"/>
  <c r="BV707" i="2" s="1"/>
  <c r="BN707" i="2"/>
  <c r="BO707" i="2" s="1"/>
  <c r="BP707" i="2" s="1"/>
  <c r="BQ707" i="2" s="1"/>
  <c r="BI707" i="2"/>
  <c r="BJ707" i="2" s="1"/>
  <c r="BK707" i="2" s="1"/>
  <c r="BL707" i="2" s="1"/>
  <c r="BE707" i="2"/>
  <c r="BF707" i="2" s="1"/>
  <c r="BG707" i="2" s="1"/>
  <c r="BS706" i="2"/>
  <c r="BT706" i="2" s="1"/>
  <c r="BU706" i="2" s="1"/>
  <c r="BV706" i="2" s="1"/>
  <c r="BN706" i="2"/>
  <c r="BO706" i="2" s="1"/>
  <c r="BP706" i="2" s="1"/>
  <c r="BQ706" i="2" s="1"/>
  <c r="BI706" i="2"/>
  <c r="BJ706" i="2" s="1"/>
  <c r="BK706" i="2" s="1"/>
  <c r="BL706" i="2" s="1"/>
  <c r="BE706" i="2"/>
  <c r="BF706" i="2" s="1"/>
  <c r="BG706" i="2" s="1"/>
  <c r="BS705" i="2"/>
  <c r="BT705" i="2" s="1"/>
  <c r="BU705" i="2" s="1"/>
  <c r="BV705" i="2" s="1"/>
  <c r="BN705" i="2"/>
  <c r="BO705" i="2" s="1"/>
  <c r="BP705" i="2" s="1"/>
  <c r="BQ705" i="2" s="1"/>
  <c r="BI705" i="2"/>
  <c r="BJ705" i="2" s="1"/>
  <c r="BK705" i="2" s="1"/>
  <c r="BL705" i="2" s="1"/>
  <c r="BE705" i="2"/>
  <c r="BF705" i="2" s="1"/>
  <c r="BG705" i="2" s="1"/>
  <c r="BS704" i="2"/>
  <c r="BT704" i="2" s="1"/>
  <c r="BU704" i="2" s="1"/>
  <c r="BV704" i="2" s="1"/>
  <c r="BN704" i="2"/>
  <c r="BO704" i="2" s="1"/>
  <c r="BP704" i="2" s="1"/>
  <c r="BQ704" i="2" s="1"/>
  <c r="BI704" i="2"/>
  <c r="BJ704" i="2" s="1"/>
  <c r="BK704" i="2" s="1"/>
  <c r="BL704" i="2" s="1"/>
  <c r="BE704" i="2"/>
  <c r="BF704" i="2" s="1"/>
  <c r="BG704" i="2" s="1"/>
  <c r="BS703" i="2"/>
  <c r="BT703" i="2" s="1"/>
  <c r="BU703" i="2" s="1"/>
  <c r="BV703" i="2" s="1"/>
  <c r="BN703" i="2"/>
  <c r="BO703" i="2" s="1"/>
  <c r="BP703" i="2" s="1"/>
  <c r="BQ703" i="2" s="1"/>
  <c r="BI703" i="2"/>
  <c r="BJ703" i="2" s="1"/>
  <c r="BK703" i="2" s="1"/>
  <c r="BL703" i="2" s="1"/>
  <c r="BE703" i="2"/>
  <c r="BF703" i="2" s="1"/>
  <c r="BG703" i="2" s="1"/>
  <c r="BS702" i="2"/>
  <c r="BT702" i="2" s="1"/>
  <c r="BU702" i="2" s="1"/>
  <c r="BV702" i="2" s="1"/>
  <c r="BN702" i="2"/>
  <c r="BO702" i="2" s="1"/>
  <c r="BP702" i="2" s="1"/>
  <c r="BQ702" i="2" s="1"/>
  <c r="BI702" i="2"/>
  <c r="BJ702" i="2" s="1"/>
  <c r="BK702" i="2" s="1"/>
  <c r="BL702" i="2" s="1"/>
  <c r="BE702" i="2"/>
  <c r="BF702" i="2" s="1"/>
  <c r="BG702" i="2" s="1"/>
  <c r="BS701" i="2"/>
  <c r="BT701" i="2" s="1"/>
  <c r="BU701" i="2" s="1"/>
  <c r="BV701" i="2" s="1"/>
  <c r="BN701" i="2"/>
  <c r="BO701" i="2" s="1"/>
  <c r="BP701" i="2" s="1"/>
  <c r="BQ701" i="2" s="1"/>
  <c r="BI701" i="2"/>
  <c r="BJ701" i="2" s="1"/>
  <c r="BK701" i="2" s="1"/>
  <c r="BL701" i="2" s="1"/>
  <c r="BE701" i="2"/>
  <c r="BF701" i="2" s="1"/>
  <c r="BG701" i="2" s="1"/>
  <c r="BS700" i="2"/>
  <c r="BT700" i="2" s="1"/>
  <c r="BU700" i="2" s="1"/>
  <c r="BV700" i="2" s="1"/>
  <c r="BN700" i="2"/>
  <c r="BO700" i="2" s="1"/>
  <c r="BP700" i="2" s="1"/>
  <c r="BQ700" i="2" s="1"/>
  <c r="BI700" i="2"/>
  <c r="BJ700" i="2" s="1"/>
  <c r="BK700" i="2" s="1"/>
  <c r="BL700" i="2" s="1"/>
  <c r="BE700" i="2"/>
  <c r="BF700" i="2" s="1"/>
  <c r="BG700" i="2" s="1"/>
  <c r="BS699" i="2"/>
  <c r="BT699" i="2" s="1"/>
  <c r="BU699" i="2" s="1"/>
  <c r="BV699" i="2" s="1"/>
  <c r="BN699" i="2"/>
  <c r="BO699" i="2" s="1"/>
  <c r="BP699" i="2" s="1"/>
  <c r="BQ699" i="2" s="1"/>
  <c r="BI699" i="2"/>
  <c r="BJ699" i="2" s="1"/>
  <c r="BK699" i="2" s="1"/>
  <c r="BL699" i="2" s="1"/>
  <c r="BE699" i="2"/>
  <c r="BF699" i="2" s="1"/>
  <c r="BG699" i="2" s="1"/>
  <c r="BS698" i="2"/>
  <c r="BT698" i="2" s="1"/>
  <c r="BU698" i="2" s="1"/>
  <c r="BV698" i="2" s="1"/>
  <c r="BN698" i="2"/>
  <c r="BO698" i="2" s="1"/>
  <c r="BP698" i="2" s="1"/>
  <c r="BQ698" i="2" s="1"/>
  <c r="BI698" i="2"/>
  <c r="BJ698" i="2" s="1"/>
  <c r="BK698" i="2" s="1"/>
  <c r="BL698" i="2" s="1"/>
  <c r="BE698" i="2"/>
  <c r="BF698" i="2" s="1"/>
  <c r="BG698" i="2" s="1"/>
  <c r="BS693" i="2"/>
  <c r="BT693" i="2" s="1"/>
  <c r="BU693" i="2" s="1"/>
  <c r="BV693" i="2" s="1"/>
  <c r="BN693" i="2"/>
  <c r="BO693" i="2" s="1"/>
  <c r="BP693" i="2" s="1"/>
  <c r="BQ693" i="2" s="1"/>
  <c r="BI693" i="2"/>
  <c r="BJ693" i="2" s="1"/>
  <c r="BK693" i="2" s="1"/>
  <c r="BL693" i="2" s="1"/>
  <c r="BE693" i="2"/>
  <c r="BF693" i="2" s="1"/>
  <c r="BG693" i="2" s="1"/>
  <c r="BS692" i="2"/>
  <c r="BT692" i="2" s="1"/>
  <c r="BU692" i="2" s="1"/>
  <c r="BV692" i="2" s="1"/>
  <c r="BN692" i="2"/>
  <c r="BO692" i="2" s="1"/>
  <c r="BP692" i="2" s="1"/>
  <c r="BQ692" i="2" s="1"/>
  <c r="BI692" i="2"/>
  <c r="BJ692" i="2" s="1"/>
  <c r="BK692" i="2" s="1"/>
  <c r="BL692" i="2" s="1"/>
  <c r="BE692" i="2"/>
  <c r="BF692" i="2" s="1"/>
  <c r="BG692" i="2" s="1"/>
  <c r="BS691" i="2"/>
  <c r="BT691" i="2" s="1"/>
  <c r="BU691" i="2" s="1"/>
  <c r="BV691" i="2" s="1"/>
  <c r="BN691" i="2"/>
  <c r="BO691" i="2" s="1"/>
  <c r="BP691" i="2" s="1"/>
  <c r="BQ691" i="2" s="1"/>
  <c r="BI691" i="2"/>
  <c r="BJ691" i="2" s="1"/>
  <c r="BK691" i="2" s="1"/>
  <c r="BL691" i="2" s="1"/>
  <c r="BE691" i="2"/>
  <c r="BF691" i="2" s="1"/>
  <c r="BG691" i="2" s="1"/>
  <c r="BS690" i="2"/>
  <c r="BT690" i="2" s="1"/>
  <c r="BU690" i="2" s="1"/>
  <c r="BV690" i="2" s="1"/>
  <c r="BN690" i="2"/>
  <c r="BO690" i="2" s="1"/>
  <c r="BP690" i="2" s="1"/>
  <c r="BQ690" i="2" s="1"/>
  <c r="BI690" i="2"/>
  <c r="BJ690" i="2" s="1"/>
  <c r="BK690" i="2" s="1"/>
  <c r="BL690" i="2" s="1"/>
  <c r="BE690" i="2"/>
  <c r="BF690" i="2" s="1"/>
  <c r="BG690" i="2" s="1"/>
  <c r="BS689" i="2"/>
  <c r="BT689" i="2" s="1"/>
  <c r="BU689" i="2" s="1"/>
  <c r="BV689" i="2" s="1"/>
  <c r="BN689" i="2"/>
  <c r="BO689" i="2" s="1"/>
  <c r="BP689" i="2" s="1"/>
  <c r="BQ689" i="2" s="1"/>
  <c r="BI689" i="2"/>
  <c r="BJ689" i="2" s="1"/>
  <c r="BK689" i="2" s="1"/>
  <c r="BL689" i="2" s="1"/>
  <c r="BE689" i="2"/>
  <c r="BF689" i="2" s="1"/>
  <c r="BG689" i="2" s="1"/>
  <c r="BS688" i="2"/>
  <c r="BT688" i="2" s="1"/>
  <c r="BU688" i="2" s="1"/>
  <c r="BV688" i="2" s="1"/>
  <c r="BN688" i="2"/>
  <c r="BO688" i="2" s="1"/>
  <c r="BP688" i="2" s="1"/>
  <c r="BQ688" i="2" s="1"/>
  <c r="BI688" i="2"/>
  <c r="BJ688" i="2" s="1"/>
  <c r="BK688" i="2" s="1"/>
  <c r="BL688" i="2" s="1"/>
  <c r="BE688" i="2"/>
  <c r="BF688" i="2" s="1"/>
  <c r="BG688" i="2" s="1"/>
  <c r="BS687" i="2"/>
  <c r="BT687" i="2" s="1"/>
  <c r="BU687" i="2" s="1"/>
  <c r="BV687" i="2" s="1"/>
  <c r="BN687" i="2"/>
  <c r="BO687" i="2" s="1"/>
  <c r="BP687" i="2" s="1"/>
  <c r="BQ687" i="2" s="1"/>
  <c r="BI687" i="2"/>
  <c r="BJ687" i="2" s="1"/>
  <c r="BK687" i="2" s="1"/>
  <c r="BL687" i="2" s="1"/>
  <c r="BE687" i="2"/>
  <c r="BF687" i="2" s="1"/>
  <c r="BG687" i="2" s="1"/>
  <c r="BN682" i="2"/>
  <c r="BO682" i="2" s="1"/>
  <c r="BP682" i="2" s="1"/>
  <c r="BQ682" i="2" s="1"/>
  <c r="BR682" i="2" s="1"/>
  <c r="BS682" i="2" s="1"/>
  <c r="BT682" i="2" s="1"/>
  <c r="BU682" i="2" s="1"/>
  <c r="BV682" i="2" s="1"/>
  <c r="BI682" i="2"/>
  <c r="BJ682" i="2" s="1"/>
  <c r="BK682" i="2" s="1"/>
  <c r="BL682" i="2" s="1"/>
  <c r="BE682" i="2"/>
  <c r="BF682" i="2" s="1"/>
  <c r="BG682" i="2" s="1"/>
  <c r="BN681" i="2"/>
  <c r="BO681" i="2" s="1"/>
  <c r="BP681" i="2" s="1"/>
  <c r="BQ681" i="2" s="1"/>
  <c r="BR681" i="2" s="1"/>
  <c r="BS681" i="2" s="1"/>
  <c r="BT681" i="2" s="1"/>
  <c r="BU681" i="2" s="1"/>
  <c r="BV681" i="2" s="1"/>
  <c r="BI681" i="2"/>
  <c r="BJ681" i="2" s="1"/>
  <c r="BK681" i="2" s="1"/>
  <c r="BL681" i="2" s="1"/>
  <c r="BE681" i="2"/>
  <c r="BF681" i="2" s="1"/>
  <c r="BG681" i="2" s="1"/>
  <c r="BN680" i="2"/>
  <c r="BO680" i="2" s="1"/>
  <c r="BP680" i="2" s="1"/>
  <c r="BQ680" i="2" s="1"/>
  <c r="BR680" i="2" s="1"/>
  <c r="BS680" i="2" s="1"/>
  <c r="BT680" i="2" s="1"/>
  <c r="BU680" i="2" s="1"/>
  <c r="BV680" i="2" s="1"/>
  <c r="BI680" i="2"/>
  <c r="BJ680" i="2" s="1"/>
  <c r="BK680" i="2" s="1"/>
  <c r="BL680" i="2" s="1"/>
  <c r="BE680" i="2"/>
  <c r="BF680" i="2" s="1"/>
  <c r="BG680" i="2" s="1"/>
  <c r="BN679" i="2"/>
  <c r="BO679" i="2" s="1"/>
  <c r="BP679" i="2" s="1"/>
  <c r="BQ679" i="2" s="1"/>
  <c r="BR679" i="2" s="1"/>
  <c r="BS679" i="2" s="1"/>
  <c r="BT679" i="2" s="1"/>
  <c r="BU679" i="2" s="1"/>
  <c r="BV679" i="2" s="1"/>
  <c r="BI679" i="2"/>
  <c r="BJ679" i="2" s="1"/>
  <c r="BK679" i="2" s="1"/>
  <c r="BL679" i="2" s="1"/>
  <c r="BE679" i="2"/>
  <c r="BF679" i="2" s="1"/>
  <c r="BG679" i="2" s="1"/>
  <c r="BN678" i="2"/>
  <c r="BO678" i="2" s="1"/>
  <c r="BP678" i="2" s="1"/>
  <c r="BQ678" i="2" s="1"/>
  <c r="BR678" i="2" s="1"/>
  <c r="BS678" i="2" s="1"/>
  <c r="BT678" i="2" s="1"/>
  <c r="BU678" i="2" s="1"/>
  <c r="BV678" i="2" s="1"/>
  <c r="BI678" i="2"/>
  <c r="BJ678" i="2" s="1"/>
  <c r="BK678" i="2" s="1"/>
  <c r="BL678" i="2" s="1"/>
  <c r="BE678" i="2"/>
  <c r="BF678" i="2" s="1"/>
  <c r="BG678" i="2" s="1"/>
  <c r="BN677" i="2"/>
  <c r="BO677" i="2" s="1"/>
  <c r="BP677" i="2" s="1"/>
  <c r="BQ677" i="2" s="1"/>
  <c r="BR677" i="2" s="1"/>
  <c r="BS677" i="2" s="1"/>
  <c r="BT677" i="2" s="1"/>
  <c r="BU677" i="2" s="1"/>
  <c r="BV677" i="2" s="1"/>
  <c r="BI677" i="2"/>
  <c r="BJ677" i="2" s="1"/>
  <c r="BK677" i="2" s="1"/>
  <c r="BL677" i="2" s="1"/>
  <c r="BE677" i="2"/>
  <c r="BF677" i="2" s="1"/>
  <c r="BG677" i="2" s="1"/>
  <c r="BN676" i="2"/>
  <c r="BO676" i="2" s="1"/>
  <c r="BP676" i="2" s="1"/>
  <c r="BQ676" i="2" s="1"/>
  <c r="BR676" i="2" s="1"/>
  <c r="BS676" i="2" s="1"/>
  <c r="BT676" i="2" s="1"/>
  <c r="BU676" i="2" s="1"/>
  <c r="BV676" i="2" s="1"/>
  <c r="BI676" i="2"/>
  <c r="BJ676" i="2" s="1"/>
  <c r="BK676" i="2" s="1"/>
  <c r="BL676" i="2" s="1"/>
  <c r="BE676" i="2"/>
  <c r="BF676" i="2" s="1"/>
  <c r="BG676" i="2" s="1"/>
  <c r="BS674" i="2"/>
  <c r="BT674" i="2" s="1"/>
  <c r="BU674" i="2" s="1"/>
  <c r="BV674" i="2" s="1"/>
  <c r="BN674" i="2"/>
  <c r="BO674" i="2" s="1"/>
  <c r="BP674" i="2" s="1"/>
  <c r="BQ674" i="2" s="1"/>
  <c r="BI674" i="2"/>
  <c r="BJ674" i="2" s="1"/>
  <c r="BK674" i="2" s="1"/>
  <c r="BL674" i="2" s="1"/>
  <c r="BE674" i="2"/>
  <c r="BF674" i="2" s="1"/>
  <c r="BG674" i="2" s="1"/>
  <c r="BS673" i="2"/>
  <c r="BT673" i="2" s="1"/>
  <c r="BU673" i="2" s="1"/>
  <c r="BV673" i="2" s="1"/>
  <c r="BN673" i="2"/>
  <c r="BO673" i="2" s="1"/>
  <c r="BP673" i="2" s="1"/>
  <c r="BQ673" i="2" s="1"/>
  <c r="BI673" i="2"/>
  <c r="BJ673" i="2" s="1"/>
  <c r="BK673" i="2" s="1"/>
  <c r="BL673" i="2" s="1"/>
  <c r="BE673" i="2"/>
  <c r="BF673" i="2" s="1"/>
  <c r="BG673" i="2" s="1"/>
  <c r="BS672" i="2"/>
  <c r="BT672" i="2" s="1"/>
  <c r="BU672" i="2" s="1"/>
  <c r="BV672" i="2" s="1"/>
  <c r="BN672" i="2"/>
  <c r="BO672" i="2" s="1"/>
  <c r="BP672" i="2" s="1"/>
  <c r="BQ672" i="2" s="1"/>
  <c r="BI672" i="2"/>
  <c r="BJ672" i="2" s="1"/>
  <c r="BK672" i="2" s="1"/>
  <c r="BL672" i="2" s="1"/>
  <c r="BE672" i="2"/>
  <c r="BF672" i="2" s="1"/>
  <c r="BG672" i="2" s="1"/>
  <c r="BS671" i="2"/>
  <c r="BT671" i="2" s="1"/>
  <c r="BU671" i="2" s="1"/>
  <c r="BV671" i="2" s="1"/>
  <c r="BN671" i="2"/>
  <c r="BO671" i="2" s="1"/>
  <c r="BP671" i="2" s="1"/>
  <c r="BQ671" i="2" s="1"/>
  <c r="BI671" i="2"/>
  <c r="BJ671" i="2" s="1"/>
  <c r="BK671" i="2" s="1"/>
  <c r="BL671" i="2" s="1"/>
  <c r="BE671" i="2"/>
  <c r="BF671" i="2" s="1"/>
  <c r="BG671" i="2" s="1"/>
  <c r="BS670" i="2"/>
  <c r="BT670" i="2" s="1"/>
  <c r="BU670" i="2" s="1"/>
  <c r="BV670" i="2" s="1"/>
  <c r="BN670" i="2"/>
  <c r="BO670" i="2" s="1"/>
  <c r="BP670" i="2" s="1"/>
  <c r="BQ670" i="2" s="1"/>
  <c r="BI670" i="2"/>
  <c r="BJ670" i="2" s="1"/>
  <c r="BK670" i="2" s="1"/>
  <c r="BL670" i="2" s="1"/>
  <c r="BE670" i="2"/>
  <c r="BF670" i="2" s="1"/>
  <c r="BG670" i="2" s="1"/>
  <c r="BS669" i="2"/>
  <c r="BT669" i="2" s="1"/>
  <c r="BU669" i="2" s="1"/>
  <c r="BV669" i="2" s="1"/>
  <c r="BN669" i="2"/>
  <c r="BO669" i="2" s="1"/>
  <c r="BP669" i="2" s="1"/>
  <c r="BQ669" i="2" s="1"/>
  <c r="BI669" i="2"/>
  <c r="BJ669" i="2" s="1"/>
  <c r="BK669" i="2" s="1"/>
  <c r="BL669" i="2" s="1"/>
  <c r="BE669" i="2"/>
  <c r="BF669" i="2" s="1"/>
  <c r="BG669" i="2" s="1"/>
  <c r="BS668" i="2"/>
  <c r="BT668" i="2" s="1"/>
  <c r="BU668" i="2" s="1"/>
  <c r="BV668" i="2" s="1"/>
  <c r="BN668" i="2"/>
  <c r="BO668" i="2" s="1"/>
  <c r="BP668" i="2" s="1"/>
  <c r="BQ668" i="2" s="1"/>
  <c r="BI668" i="2"/>
  <c r="BJ668" i="2" s="1"/>
  <c r="BK668" i="2" s="1"/>
  <c r="BL668" i="2" s="1"/>
  <c r="BE668" i="2"/>
  <c r="BF668" i="2" s="1"/>
  <c r="BG668" i="2" s="1"/>
  <c r="BS667" i="2"/>
  <c r="BT667" i="2" s="1"/>
  <c r="BU667" i="2" s="1"/>
  <c r="BV667" i="2" s="1"/>
  <c r="BN667" i="2"/>
  <c r="BO667" i="2" s="1"/>
  <c r="BP667" i="2" s="1"/>
  <c r="BQ667" i="2" s="1"/>
  <c r="BI667" i="2"/>
  <c r="BJ667" i="2" s="1"/>
  <c r="BK667" i="2" s="1"/>
  <c r="BL667" i="2" s="1"/>
  <c r="BE667" i="2"/>
  <c r="BF667" i="2" s="1"/>
  <c r="BG667" i="2" s="1"/>
  <c r="BS666" i="2"/>
  <c r="BT666" i="2" s="1"/>
  <c r="BU666" i="2" s="1"/>
  <c r="BV666" i="2" s="1"/>
  <c r="BN666" i="2"/>
  <c r="BO666" i="2" s="1"/>
  <c r="BP666" i="2" s="1"/>
  <c r="BQ666" i="2" s="1"/>
  <c r="BI666" i="2"/>
  <c r="BJ666" i="2" s="1"/>
  <c r="BK666" i="2" s="1"/>
  <c r="BL666" i="2" s="1"/>
  <c r="BE666" i="2"/>
  <c r="BF666" i="2" s="1"/>
  <c r="BG666" i="2" s="1"/>
  <c r="BS665" i="2"/>
  <c r="BT665" i="2" s="1"/>
  <c r="BU665" i="2" s="1"/>
  <c r="BV665" i="2" s="1"/>
  <c r="BN665" i="2"/>
  <c r="BO665" i="2" s="1"/>
  <c r="BP665" i="2" s="1"/>
  <c r="BQ665" i="2" s="1"/>
  <c r="BI665" i="2"/>
  <c r="BJ665" i="2" s="1"/>
  <c r="BK665" i="2" s="1"/>
  <c r="BL665" i="2" s="1"/>
  <c r="BE665" i="2"/>
  <c r="BF665" i="2" s="1"/>
  <c r="BG665" i="2" s="1"/>
  <c r="BN663" i="2"/>
  <c r="BO663" i="2" s="1"/>
  <c r="BP663" i="2" s="1"/>
  <c r="BQ663" i="2" s="1"/>
  <c r="BR663" i="2" s="1"/>
  <c r="BS663" i="2" s="1"/>
  <c r="BT663" i="2" s="1"/>
  <c r="BU663" i="2" s="1"/>
  <c r="BV663" i="2" s="1"/>
  <c r="BI663" i="2"/>
  <c r="BJ663" i="2" s="1"/>
  <c r="BK663" i="2" s="1"/>
  <c r="BL663" i="2" s="1"/>
  <c r="BF663" i="2"/>
  <c r="BG663" i="2" s="1"/>
  <c r="BN662" i="2"/>
  <c r="BO662" i="2" s="1"/>
  <c r="BP662" i="2" s="1"/>
  <c r="BQ662" i="2" s="1"/>
  <c r="BR662" i="2" s="1"/>
  <c r="BS662" i="2" s="1"/>
  <c r="BT662" i="2" s="1"/>
  <c r="BU662" i="2" s="1"/>
  <c r="BV662" i="2" s="1"/>
  <c r="BI662" i="2"/>
  <c r="BJ662" i="2" s="1"/>
  <c r="BK662" i="2" s="1"/>
  <c r="BL662" i="2" s="1"/>
  <c r="BF662" i="2"/>
  <c r="BG662" i="2" s="1"/>
  <c r="BN661" i="2"/>
  <c r="BO661" i="2" s="1"/>
  <c r="BP661" i="2" s="1"/>
  <c r="BQ661" i="2" s="1"/>
  <c r="BR661" i="2" s="1"/>
  <c r="BS661" i="2" s="1"/>
  <c r="BT661" i="2" s="1"/>
  <c r="BU661" i="2" s="1"/>
  <c r="BV661" i="2" s="1"/>
  <c r="BI661" i="2"/>
  <c r="BJ661" i="2" s="1"/>
  <c r="BK661" i="2" s="1"/>
  <c r="BL661" i="2" s="1"/>
  <c r="BF661" i="2"/>
  <c r="BG661" i="2" s="1"/>
  <c r="BN660" i="2"/>
  <c r="BO660" i="2" s="1"/>
  <c r="BP660" i="2" s="1"/>
  <c r="BQ660" i="2" s="1"/>
  <c r="BR660" i="2" s="1"/>
  <c r="BS660" i="2" s="1"/>
  <c r="BT660" i="2" s="1"/>
  <c r="BU660" i="2" s="1"/>
  <c r="BV660" i="2" s="1"/>
  <c r="BI660" i="2"/>
  <c r="BJ660" i="2" s="1"/>
  <c r="BK660" i="2" s="1"/>
  <c r="BL660" i="2" s="1"/>
  <c r="BF660" i="2"/>
  <c r="BG660" i="2" s="1"/>
  <c r="BN659" i="2"/>
  <c r="BO659" i="2" s="1"/>
  <c r="BP659" i="2" s="1"/>
  <c r="BQ659" i="2" s="1"/>
  <c r="BR659" i="2" s="1"/>
  <c r="BS659" i="2" s="1"/>
  <c r="BT659" i="2" s="1"/>
  <c r="BU659" i="2" s="1"/>
  <c r="BV659" i="2" s="1"/>
  <c r="BI659" i="2"/>
  <c r="BJ659" i="2" s="1"/>
  <c r="BK659" i="2" s="1"/>
  <c r="BL659" i="2" s="1"/>
  <c r="BF659" i="2"/>
  <c r="BG659" i="2" s="1"/>
  <c r="BN658" i="2"/>
  <c r="BO658" i="2" s="1"/>
  <c r="BP658" i="2" s="1"/>
  <c r="BQ658" i="2" s="1"/>
  <c r="BR658" i="2" s="1"/>
  <c r="BS658" i="2" s="1"/>
  <c r="BT658" i="2" s="1"/>
  <c r="BU658" i="2" s="1"/>
  <c r="BV658" i="2" s="1"/>
  <c r="BI658" i="2"/>
  <c r="BJ658" i="2" s="1"/>
  <c r="BK658" i="2" s="1"/>
  <c r="BL658" i="2" s="1"/>
  <c r="BF658" i="2"/>
  <c r="BG658" i="2" s="1"/>
  <c r="BN657" i="2"/>
  <c r="BO657" i="2" s="1"/>
  <c r="BP657" i="2" s="1"/>
  <c r="BQ657" i="2" s="1"/>
  <c r="BR657" i="2" s="1"/>
  <c r="BS657" i="2" s="1"/>
  <c r="BT657" i="2" s="1"/>
  <c r="BU657" i="2" s="1"/>
  <c r="BV657" i="2" s="1"/>
  <c r="BI657" i="2"/>
  <c r="BJ657" i="2" s="1"/>
  <c r="BK657" i="2" s="1"/>
  <c r="BL657" i="2" s="1"/>
  <c r="BF657" i="2"/>
  <c r="BG657" i="2" s="1"/>
  <c r="BN656" i="2"/>
  <c r="BO656" i="2" s="1"/>
  <c r="BP656" i="2" s="1"/>
  <c r="BQ656" i="2" s="1"/>
  <c r="BR656" i="2" s="1"/>
  <c r="BS656" i="2" s="1"/>
  <c r="BT656" i="2" s="1"/>
  <c r="BU656" i="2" s="1"/>
  <c r="BV656" i="2" s="1"/>
  <c r="BI656" i="2"/>
  <c r="BJ656" i="2" s="1"/>
  <c r="BK656" i="2" s="1"/>
  <c r="BL656" i="2" s="1"/>
  <c r="BF656" i="2"/>
  <c r="BG656" i="2" s="1"/>
  <c r="BN655" i="2"/>
  <c r="BO655" i="2" s="1"/>
  <c r="BP655" i="2" s="1"/>
  <c r="BQ655" i="2" s="1"/>
  <c r="BR655" i="2" s="1"/>
  <c r="BS655" i="2" s="1"/>
  <c r="BT655" i="2" s="1"/>
  <c r="BU655" i="2" s="1"/>
  <c r="BV655" i="2" s="1"/>
  <c r="BI655" i="2"/>
  <c r="BJ655" i="2" s="1"/>
  <c r="BK655" i="2" s="1"/>
  <c r="BL655" i="2" s="1"/>
  <c r="BF655" i="2"/>
  <c r="BG655" i="2" s="1"/>
  <c r="BN654" i="2"/>
  <c r="BO654" i="2" s="1"/>
  <c r="BP654" i="2" s="1"/>
  <c r="BQ654" i="2" s="1"/>
  <c r="BR654" i="2" s="1"/>
  <c r="BS654" i="2" s="1"/>
  <c r="BT654" i="2" s="1"/>
  <c r="BU654" i="2" s="1"/>
  <c r="BV654" i="2" s="1"/>
  <c r="BI654" i="2"/>
  <c r="BJ654" i="2" s="1"/>
  <c r="BK654" i="2" s="1"/>
  <c r="BL654" i="2" s="1"/>
  <c r="BF654" i="2"/>
  <c r="BG654" i="2" s="1"/>
  <c r="BI643" i="2"/>
  <c r="BJ643" i="2" s="1"/>
  <c r="BK643" i="2" s="1"/>
  <c r="BL643" i="2" s="1"/>
  <c r="BM643" i="2" s="1"/>
  <c r="BN643" i="2" s="1"/>
  <c r="BO643" i="2" s="1"/>
  <c r="BP643" i="2" s="1"/>
  <c r="BQ643" i="2" s="1"/>
  <c r="BR643" i="2" s="1"/>
  <c r="BS643" i="2" s="1"/>
  <c r="BT643" i="2" s="1"/>
  <c r="BU643" i="2" s="1"/>
  <c r="BV643" i="2" s="1"/>
  <c r="BW643" i="2" s="1"/>
  <c r="BE643" i="2"/>
  <c r="BF643" i="2" s="1"/>
  <c r="BQ630" i="2"/>
  <c r="BR630" i="2" s="1"/>
  <c r="BS630" i="2" s="1"/>
  <c r="BT630" i="2" s="1"/>
  <c r="BU630" i="2" s="1"/>
  <c r="BV630" i="2" s="1"/>
  <c r="BK630" i="2"/>
  <c r="BL630" i="2" s="1"/>
  <c r="BM630" i="2" s="1"/>
  <c r="BN630" i="2" s="1"/>
  <c r="BO630" i="2" s="1"/>
  <c r="BE630" i="2"/>
  <c r="BF630" i="2" s="1"/>
  <c r="BG630" i="2" s="1"/>
  <c r="BH630" i="2" s="1"/>
  <c r="BQ629" i="2"/>
  <c r="BR629" i="2" s="1"/>
  <c r="BS629" i="2" s="1"/>
  <c r="BT629" i="2" s="1"/>
  <c r="BU629" i="2" s="1"/>
  <c r="BV629" i="2" s="1"/>
  <c r="BK629" i="2"/>
  <c r="BL629" i="2" s="1"/>
  <c r="BM629" i="2" s="1"/>
  <c r="BN629" i="2" s="1"/>
  <c r="BO629" i="2" s="1"/>
  <c r="BE629" i="2"/>
  <c r="BF629" i="2" s="1"/>
  <c r="BG629" i="2" s="1"/>
  <c r="BH629" i="2" s="1"/>
  <c r="BQ628" i="2"/>
  <c r="BR628" i="2" s="1"/>
  <c r="BS628" i="2" s="1"/>
  <c r="BT628" i="2" s="1"/>
  <c r="BU628" i="2" s="1"/>
  <c r="BV628" i="2" s="1"/>
  <c r="BK628" i="2"/>
  <c r="BL628" i="2" s="1"/>
  <c r="BM628" i="2" s="1"/>
  <c r="BN628" i="2" s="1"/>
  <c r="BO628" i="2" s="1"/>
  <c r="BE628" i="2"/>
  <c r="BF628" i="2" s="1"/>
  <c r="BG628" i="2" s="1"/>
  <c r="BH628" i="2" s="1"/>
  <c r="BQ627" i="2"/>
  <c r="BR627" i="2" s="1"/>
  <c r="BS627" i="2" s="1"/>
  <c r="BT627" i="2" s="1"/>
  <c r="BU627" i="2" s="1"/>
  <c r="BV627" i="2" s="1"/>
  <c r="BK627" i="2"/>
  <c r="BL627" i="2" s="1"/>
  <c r="BM627" i="2" s="1"/>
  <c r="BN627" i="2" s="1"/>
  <c r="BO627" i="2" s="1"/>
  <c r="BE627" i="2"/>
  <c r="BF627" i="2" s="1"/>
  <c r="BG627" i="2" s="1"/>
  <c r="BH627" i="2" s="1"/>
  <c r="BQ626" i="2"/>
  <c r="BR626" i="2" s="1"/>
  <c r="BS626" i="2" s="1"/>
  <c r="BT626" i="2" s="1"/>
  <c r="BU626" i="2" s="1"/>
  <c r="BV626" i="2" s="1"/>
  <c r="BK626" i="2"/>
  <c r="BL626" i="2" s="1"/>
  <c r="BM626" i="2" s="1"/>
  <c r="BN626" i="2" s="1"/>
  <c r="BO626" i="2" s="1"/>
  <c r="BE626" i="2"/>
  <c r="BF626" i="2" s="1"/>
  <c r="BG626" i="2" s="1"/>
  <c r="BH626" i="2" s="1"/>
  <c r="BQ625" i="2"/>
  <c r="BR625" i="2" s="1"/>
  <c r="BS625" i="2" s="1"/>
  <c r="BT625" i="2" s="1"/>
  <c r="BU625" i="2" s="1"/>
  <c r="BV625" i="2" s="1"/>
  <c r="BK625" i="2"/>
  <c r="BL625" i="2" s="1"/>
  <c r="BM625" i="2" s="1"/>
  <c r="BN625" i="2" s="1"/>
  <c r="BO625" i="2" s="1"/>
  <c r="BE625" i="2"/>
  <c r="BF625" i="2" s="1"/>
  <c r="BG625" i="2" s="1"/>
  <c r="BH625" i="2" s="1"/>
  <c r="BQ624" i="2"/>
  <c r="BR624" i="2" s="1"/>
  <c r="BS624" i="2" s="1"/>
  <c r="BT624" i="2" s="1"/>
  <c r="BU624" i="2" s="1"/>
  <c r="BV624" i="2" s="1"/>
  <c r="BK624" i="2"/>
  <c r="BL624" i="2" s="1"/>
  <c r="BM624" i="2" s="1"/>
  <c r="BN624" i="2" s="1"/>
  <c r="BO624" i="2" s="1"/>
  <c r="BE624" i="2"/>
  <c r="BF624" i="2" s="1"/>
  <c r="BG624" i="2" s="1"/>
  <c r="BH624" i="2" s="1"/>
  <c r="BQ623" i="2"/>
  <c r="BR623" i="2" s="1"/>
  <c r="BS623" i="2" s="1"/>
  <c r="BT623" i="2" s="1"/>
  <c r="BU623" i="2" s="1"/>
  <c r="BV623" i="2" s="1"/>
  <c r="BK623" i="2"/>
  <c r="BL623" i="2" s="1"/>
  <c r="BM623" i="2" s="1"/>
  <c r="BN623" i="2" s="1"/>
  <c r="BO623" i="2" s="1"/>
  <c r="BE623" i="2"/>
  <c r="BF623" i="2" s="1"/>
  <c r="BG623" i="2" s="1"/>
  <c r="BH623" i="2" s="1"/>
  <c r="BQ622" i="2"/>
  <c r="BR622" i="2" s="1"/>
  <c r="BS622" i="2" s="1"/>
  <c r="BT622" i="2" s="1"/>
  <c r="BU622" i="2" s="1"/>
  <c r="BV622" i="2" s="1"/>
  <c r="BK622" i="2"/>
  <c r="BL622" i="2" s="1"/>
  <c r="BM622" i="2" s="1"/>
  <c r="BN622" i="2" s="1"/>
  <c r="BO622" i="2" s="1"/>
  <c r="BE622" i="2"/>
  <c r="BF622" i="2" s="1"/>
  <c r="BG622" i="2" s="1"/>
  <c r="BH622" i="2" s="1"/>
  <c r="BQ621" i="2"/>
  <c r="BR621" i="2" s="1"/>
  <c r="BS621" i="2" s="1"/>
  <c r="BT621" i="2" s="1"/>
  <c r="BU621" i="2" s="1"/>
  <c r="BV621" i="2" s="1"/>
  <c r="BK621" i="2"/>
  <c r="BL621" i="2" s="1"/>
  <c r="BM621" i="2" s="1"/>
  <c r="BN621" i="2" s="1"/>
  <c r="BO621" i="2" s="1"/>
  <c r="BE621" i="2"/>
  <c r="BF621" i="2" s="1"/>
  <c r="BG621" i="2" s="1"/>
  <c r="BH621" i="2" s="1"/>
  <c r="BQ619" i="2"/>
  <c r="BR619" i="2" s="1"/>
  <c r="BS619" i="2" s="1"/>
  <c r="BT619" i="2" s="1"/>
  <c r="BU619" i="2" s="1"/>
  <c r="BV619" i="2" s="1"/>
  <c r="BW619" i="2" s="1"/>
  <c r="BL619" i="2"/>
  <c r="BM619" i="2" s="1"/>
  <c r="BN619" i="2" s="1"/>
  <c r="BO619" i="2" s="1"/>
  <c r="BH619" i="2"/>
  <c r="BI619" i="2" s="1"/>
  <c r="BJ619" i="2" s="1"/>
  <c r="BE619" i="2"/>
  <c r="BF619" i="2" s="1"/>
  <c r="BQ618" i="2"/>
  <c r="BR618" i="2" s="1"/>
  <c r="BS618" i="2" s="1"/>
  <c r="BT618" i="2" s="1"/>
  <c r="BU618" i="2" s="1"/>
  <c r="BV618" i="2" s="1"/>
  <c r="BW618" i="2" s="1"/>
  <c r="BL618" i="2"/>
  <c r="BM618" i="2" s="1"/>
  <c r="BN618" i="2" s="1"/>
  <c r="BO618" i="2" s="1"/>
  <c r="BH618" i="2"/>
  <c r="BI618" i="2" s="1"/>
  <c r="BJ618" i="2" s="1"/>
  <c r="BE618" i="2"/>
  <c r="BF618" i="2" s="1"/>
  <c r="BQ617" i="2"/>
  <c r="BR617" i="2" s="1"/>
  <c r="BS617" i="2" s="1"/>
  <c r="BT617" i="2" s="1"/>
  <c r="BU617" i="2" s="1"/>
  <c r="BV617" i="2" s="1"/>
  <c r="BW617" i="2" s="1"/>
  <c r="BL617" i="2"/>
  <c r="BM617" i="2" s="1"/>
  <c r="BN617" i="2" s="1"/>
  <c r="BO617" i="2" s="1"/>
  <c r="BH617" i="2"/>
  <c r="BI617" i="2" s="1"/>
  <c r="BJ617" i="2" s="1"/>
  <c r="BE617" i="2"/>
  <c r="BF617" i="2" s="1"/>
  <c r="BQ616" i="2"/>
  <c r="BR616" i="2" s="1"/>
  <c r="BS616" i="2" s="1"/>
  <c r="BT616" i="2" s="1"/>
  <c r="BU616" i="2" s="1"/>
  <c r="BV616" i="2" s="1"/>
  <c r="BW616" i="2" s="1"/>
  <c r="BL616" i="2"/>
  <c r="BM616" i="2" s="1"/>
  <c r="BN616" i="2" s="1"/>
  <c r="BO616" i="2" s="1"/>
  <c r="BH616" i="2"/>
  <c r="BI616" i="2" s="1"/>
  <c r="BJ616" i="2" s="1"/>
  <c r="BE616" i="2"/>
  <c r="BF616" i="2" s="1"/>
  <c r="BQ615" i="2"/>
  <c r="BR615" i="2" s="1"/>
  <c r="BS615" i="2" s="1"/>
  <c r="BT615" i="2" s="1"/>
  <c r="BU615" i="2" s="1"/>
  <c r="BV615" i="2" s="1"/>
  <c r="BW615" i="2" s="1"/>
  <c r="BL615" i="2"/>
  <c r="BM615" i="2" s="1"/>
  <c r="BN615" i="2" s="1"/>
  <c r="BO615" i="2" s="1"/>
  <c r="BH615" i="2"/>
  <c r="BI615" i="2" s="1"/>
  <c r="BJ615" i="2" s="1"/>
  <c r="BE615" i="2"/>
  <c r="BF615" i="2" s="1"/>
  <c r="BQ614" i="2"/>
  <c r="BR614" i="2" s="1"/>
  <c r="BS614" i="2" s="1"/>
  <c r="BT614" i="2" s="1"/>
  <c r="BU614" i="2" s="1"/>
  <c r="BV614" i="2" s="1"/>
  <c r="BW614" i="2" s="1"/>
  <c r="BL614" i="2"/>
  <c r="BM614" i="2" s="1"/>
  <c r="BN614" i="2" s="1"/>
  <c r="BO614" i="2" s="1"/>
  <c r="BH614" i="2"/>
  <c r="BI614" i="2" s="1"/>
  <c r="BJ614" i="2" s="1"/>
  <c r="BE614" i="2"/>
  <c r="BF614" i="2" s="1"/>
  <c r="BQ613" i="2"/>
  <c r="BR613" i="2" s="1"/>
  <c r="BS613" i="2" s="1"/>
  <c r="BT613" i="2" s="1"/>
  <c r="BU613" i="2" s="1"/>
  <c r="BV613" i="2" s="1"/>
  <c r="BW613" i="2" s="1"/>
  <c r="BL613" i="2"/>
  <c r="BM613" i="2" s="1"/>
  <c r="BN613" i="2" s="1"/>
  <c r="BO613" i="2" s="1"/>
  <c r="BH613" i="2"/>
  <c r="BI613" i="2" s="1"/>
  <c r="BJ613" i="2" s="1"/>
  <c r="BE613" i="2"/>
  <c r="BF613" i="2" s="1"/>
  <c r="BQ612" i="2"/>
  <c r="BR612" i="2" s="1"/>
  <c r="BS612" i="2" s="1"/>
  <c r="BT612" i="2" s="1"/>
  <c r="BU612" i="2" s="1"/>
  <c r="BV612" i="2" s="1"/>
  <c r="BW612" i="2" s="1"/>
  <c r="BL612" i="2"/>
  <c r="BM612" i="2" s="1"/>
  <c r="BN612" i="2" s="1"/>
  <c r="BO612" i="2" s="1"/>
  <c r="BH612" i="2"/>
  <c r="BI612" i="2" s="1"/>
  <c r="BJ612" i="2" s="1"/>
  <c r="BE612" i="2"/>
  <c r="BF612" i="2" s="1"/>
  <c r="BQ611" i="2"/>
  <c r="BR611" i="2" s="1"/>
  <c r="BS611" i="2" s="1"/>
  <c r="BT611" i="2" s="1"/>
  <c r="BU611" i="2" s="1"/>
  <c r="BV611" i="2" s="1"/>
  <c r="BW611" i="2" s="1"/>
  <c r="BL611" i="2"/>
  <c r="BM611" i="2" s="1"/>
  <c r="BN611" i="2" s="1"/>
  <c r="BO611" i="2" s="1"/>
  <c r="BH611" i="2"/>
  <c r="BI611" i="2" s="1"/>
  <c r="BJ611" i="2" s="1"/>
  <c r="BE611" i="2"/>
  <c r="BF611" i="2" s="1"/>
  <c r="BQ610" i="2"/>
  <c r="BR610" i="2" s="1"/>
  <c r="BS610" i="2" s="1"/>
  <c r="BT610" i="2" s="1"/>
  <c r="BU610" i="2" s="1"/>
  <c r="BV610" i="2" s="1"/>
  <c r="BW610" i="2" s="1"/>
  <c r="BL610" i="2"/>
  <c r="BM610" i="2" s="1"/>
  <c r="BN610" i="2" s="1"/>
  <c r="BO610" i="2" s="1"/>
  <c r="BH610" i="2"/>
  <c r="BI610" i="2" s="1"/>
  <c r="BJ610" i="2" s="1"/>
  <c r="BE610" i="2"/>
  <c r="BF610" i="2" s="1"/>
  <c r="BI599" i="2"/>
  <c r="BJ599" i="2" s="1"/>
  <c r="BK599" i="2" s="1"/>
  <c r="BL599" i="2" s="1"/>
  <c r="BM599" i="2" s="1"/>
  <c r="BN599" i="2" s="1"/>
  <c r="BO599" i="2" s="1"/>
  <c r="BP599" i="2" s="1"/>
  <c r="BQ599" i="2" s="1"/>
  <c r="BR599" i="2" s="1"/>
  <c r="BS599" i="2" s="1"/>
  <c r="BT599" i="2" s="1"/>
  <c r="BU599" i="2" s="1"/>
  <c r="BV599" i="2" s="1"/>
  <c r="BW599" i="2" s="1"/>
  <c r="BE599" i="2"/>
  <c r="BF599" i="2" s="1"/>
  <c r="BN597" i="2"/>
  <c r="BO597" i="2" s="1"/>
  <c r="BP597" i="2" s="1"/>
  <c r="BQ597" i="2" s="1"/>
  <c r="BR597" i="2" s="1"/>
  <c r="BS597" i="2" s="1"/>
  <c r="BT597" i="2" s="1"/>
  <c r="BU597" i="2" s="1"/>
  <c r="BV597" i="2" s="1"/>
  <c r="BI597" i="2"/>
  <c r="BJ597" i="2" s="1"/>
  <c r="BK597" i="2" s="1"/>
  <c r="BL597" i="2" s="1"/>
  <c r="BE597" i="2"/>
  <c r="BF597" i="2" s="1"/>
  <c r="BN596" i="2"/>
  <c r="BO596" i="2" s="1"/>
  <c r="BP596" i="2" s="1"/>
  <c r="BQ596" i="2" s="1"/>
  <c r="BR596" i="2" s="1"/>
  <c r="BS596" i="2" s="1"/>
  <c r="BT596" i="2" s="1"/>
  <c r="BU596" i="2" s="1"/>
  <c r="BV596" i="2" s="1"/>
  <c r="BI596" i="2"/>
  <c r="BJ596" i="2" s="1"/>
  <c r="BK596" i="2" s="1"/>
  <c r="BL596" i="2" s="1"/>
  <c r="BE596" i="2"/>
  <c r="BF596" i="2" s="1"/>
  <c r="BN595" i="2"/>
  <c r="BO595" i="2" s="1"/>
  <c r="BP595" i="2" s="1"/>
  <c r="BQ595" i="2" s="1"/>
  <c r="BR595" i="2" s="1"/>
  <c r="BS595" i="2" s="1"/>
  <c r="BT595" i="2" s="1"/>
  <c r="BU595" i="2" s="1"/>
  <c r="BV595" i="2" s="1"/>
  <c r="BI595" i="2"/>
  <c r="BJ595" i="2" s="1"/>
  <c r="BK595" i="2" s="1"/>
  <c r="BL595" i="2" s="1"/>
  <c r="BE595" i="2"/>
  <c r="BF595" i="2" s="1"/>
  <c r="BN594" i="2"/>
  <c r="BO594" i="2" s="1"/>
  <c r="BP594" i="2" s="1"/>
  <c r="BQ594" i="2" s="1"/>
  <c r="BR594" i="2" s="1"/>
  <c r="BS594" i="2" s="1"/>
  <c r="BT594" i="2" s="1"/>
  <c r="BU594" i="2" s="1"/>
  <c r="BV594" i="2" s="1"/>
  <c r="BI594" i="2"/>
  <c r="BJ594" i="2" s="1"/>
  <c r="BK594" i="2" s="1"/>
  <c r="BL594" i="2" s="1"/>
  <c r="BE594" i="2"/>
  <c r="BF594" i="2" s="1"/>
  <c r="BN593" i="2"/>
  <c r="BO593" i="2" s="1"/>
  <c r="BP593" i="2" s="1"/>
  <c r="BQ593" i="2" s="1"/>
  <c r="BR593" i="2" s="1"/>
  <c r="BS593" i="2" s="1"/>
  <c r="BT593" i="2" s="1"/>
  <c r="BU593" i="2" s="1"/>
  <c r="BV593" i="2" s="1"/>
  <c r="BI593" i="2"/>
  <c r="BJ593" i="2" s="1"/>
  <c r="BK593" i="2" s="1"/>
  <c r="BL593" i="2" s="1"/>
  <c r="BE593" i="2"/>
  <c r="BF593" i="2" s="1"/>
  <c r="BN592" i="2"/>
  <c r="BO592" i="2" s="1"/>
  <c r="BP592" i="2" s="1"/>
  <c r="BQ592" i="2" s="1"/>
  <c r="BR592" i="2" s="1"/>
  <c r="BS592" i="2" s="1"/>
  <c r="BT592" i="2" s="1"/>
  <c r="BU592" i="2" s="1"/>
  <c r="BV592" i="2" s="1"/>
  <c r="BI592" i="2"/>
  <c r="BJ592" i="2" s="1"/>
  <c r="BK592" i="2" s="1"/>
  <c r="BL592" i="2" s="1"/>
  <c r="BE592" i="2"/>
  <c r="BF592" i="2" s="1"/>
  <c r="BN591" i="2"/>
  <c r="BO591" i="2" s="1"/>
  <c r="BP591" i="2" s="1"/>
  <c r="BQ591" i="2" s="1"/>
  <c r="BR591" i="2" s="1"/>
  <c r="BS591" i="2" s="1"/>
  <c r="BT591" i="2" s="1"/>
  <c r="BU591" i="2" s="1"/>
  <c r="BV591" i="2" s="1"/>
  <c r="BI591" i="2"/>
  <c r="BJ591" i="2" s="1"/>
  <c r="BK591" i="2" s="1"/>
  <c r="BL591" i="2" s="1"/>
  <c r="BE591" i="2"/>
  <c r="BF591" i="2" s="1"/>
  <c r="BN590" i="2"/>
  <c r="BO590" i="2" s="1"/>
  <c r="BP590" i="2" s="1"/>
  <c r="BQ590" i="2" s="1"/>
  <c r="BR590" i="2" s="1"/>
  <c r="BS590" i="2" s="1"/>
  <c r="BT590" i="2" s="1"/>
  <c r="BU590" i="2" s="1"/>
  <c r="BV590" i="2" s="1"/>
  <c r="BI590" i="2"/>
  <c r="BJ590" i="2" s="1"/>
  <c r="BK590" i="2" s="1"/>
  <c r="BL590" i="2" s="1"/>
  <c r="BE590" i="2"/>
  <c r="BF590" i="2" s="1"/>
  <c r="BN589" i="2"/>
  <c r="BO589" i="2" s="1"/>
  <c r="BP589" i="2" s="1"/>
  <c r="BQ589" i="2" s="1"/>
  <c r="BR589" i="2" s="1"/>
  <c r="BS589" i="2" s="1"/>
  <c r="BT589" i="2" s="1"/>
  <c r="BU589" i="2" s="1"/>
  <c r="BV589" i="2" s="1"/>
  <c r="BI589" i="2"/>
  <c r="BJ589" i="2" s="1"/>
  <c r="BK589" i="2" s="1"/>
  <c r="BL589" i="2" s="1"/>
  <c r="BE589" i="2"/>
  <c r="BF589" i="2" s="1"/>
  <c r="BN588" i="2"/>
  <c r="BO588" i="2" s="1"/>
  <c r="BP588" i="2" s="1"/>
  <c r="BQ588" i="2" s="1"/>
  <c r="BR588" i="2" s="1"/>
  <c r="BS588" i="2" s="1"/>
  <c r="BT588" i="2" s="1"/>
  <c r="BU588" i="2" s="1"/>
  <c r="BV588" i="2" s="1"/>
  <c r="BI588" i="2"/>
  <c r="BJ588" i="2" s="1"/>
  <c r="BK588" i="2" s="1"/>
  <c r="BL588" i="2" s="1"/>
  <c r="BE588" i="2"/>
  <c r="BF588" i="2" s="1"/>
  <c r="BN586" i="2"/>
  <c r="BO586" i="2" s="1"/>
  <c r="BP586" i="2" s="1"/>
  <c r="BQ586" i="2" s="1"/>
  <c r="BR586" i="2" s="1"/>
  <c r="BS586" i="2" s="1"/>
  <c r="BT586" i="2" s="1"/>
  <c r="BU586" i="2" s="1"/>
  <c r="BV586" i="2" s="1"/>
  <c r="BI586" i="2"/>
  <c r="BJ586" i="2" s="1"/>
  <c r="BK586" i="2" s="1"/>
  <c r="BL586" i="2" s="1"/>
  <c r="BE586" i="2"/>
  <c r="BF586" i="2" s="1"/>
  <c r="BG586" i="2" s="1"/>
  <c r="BN585" i="2"/>
  <c r="BO585" i="2" s="1"/>
  <c r="BP585" i="2" s="1"/>
  <c r="BQ585" i="2" s="1"/>
  <c r="BR585" i="2" s="1"/>
  <c r="BS585" i="2" s="1"/>
  <c r="BT585" i="2" s="1"/>
  <c r="BU585" i="2" s="1"/>
  <c r="BV585" i="2" s="1"/>
  <c r="BI585" i="2"/>
  <c r="BJ585" i="2" s="1"/>
  <c r="BK585" i="2" s="1"/>
  <c r="BL585" i="2" s="1"/>
  <c r="BE585" i="2"/>
  <c r="BF585" i="2" s="1"/>
  <c r="BG585" i="2" s="1"/>
  <c r="BN584" i="2"/>
  <c r="BO584" i="2" s="1"/>
  <c r="BP584" i="2" s="1"/>
  <c r="BQ584" i="2" s="1"/>
  <c r="BR584" i="2" s="1"/>
  <c r="BS584" i="2" s="1"/>
  <c r="BT584" i="2" s="1"/>
  <c r="BU584" i="2" s="1"/>
  <c r="BV584" i="2" s="1"/>
  <c r="BI584" i="2"/>
  <c r="BJ584" i="2" s="1"/>
  <c r="BK584" i="2" s="1"/>
  <c r="BL584" i="2" s="1"/>
  <c r="BE584" i="2"/>
  <c r="BF584" i="2" s="1"/>
  <c r="BG584" i="2" s="1"/>
  <c r="BN583" i="2"/>
  <c r="BO583" i="2" s="1"/>
  <c r="BP583" i="2" s="1"/>
  <c r="BQ583" i="2" s="1"/>
  <c r="BR583" i="2" s="1"/>
  <c r="BS583" i="2" s="1"/>
  <c r="BT583" i="2" s="1"/>
  <c r="BU583" i="2" s="1"/>
  <c r="BV583" i="2" s="1"/>
  <c r="BI583" i="2"/>
  <c r="BJ583" i="2" s="1"/>
  <c r="BK583" i="2" s="1"/>
  <c r="BL583" i="2" s="1"/>
  <c r="BE583" i="2"/>
  <c r="BF583" i="2" s="1"/>
  <c r="BG583" i="2" s="1"/>
  <c r="BN582" i="2"/>
  <c r="BO582" i="2" s="1"/>
  <c r="BP582" i="2" s="1"/>
  <c r="BQ582" i="2" s="1"/>
  <c r="BR582" i="2" s="1"/>
  <c r="BS582" i="2" s="1"/>
  <c r="BT582" i="2" s="1"/>
  <c r="BU582" i="2" s="1"/>
  <c r="BV582" i="2" s="1"/>
  <c r="BI582" i="2"/>
  <c r="BJ582" i="2" s="1"/>
  <c r="BK582" i="2" s="1"/>
  <c r="BL582" i="2" s="1"/>
  <c r="BE582" i="2"/>
  <c r="BF582" i="2" s="1"/>
  <c r="BG582" i="2" s="1"/>
  <c r="BN581" i="2"/>
  <c r="BO581" i="2" s="1"/>
  <c r="BP581" i="2" s="1"/>
  <c r="BQ581" i="2" s="1"/>
  <c r="BR581" i="2" s="1"/>
  <c r="BS581" i="2" s="1"/>
  <c r="BT581" i="2" s="1"/>
  <c r="BU581" i="2" s="1"/>
  <c r="BV581" i="2" s="1"/>
  <c r="BI581" i="2"/>
  <c r="BJ581" i="2" s="1"/>
  <c r="BK581" i="2" s="1"/>
  <c r="BL581" i="2" s="1"/>
  <c r="BE581" i="2"/>
  <c r="BF581" i="2" s="1"/>
  <c r="BG581" i="2" s="1"/>
  <c r="BN580" i="2"/>
  <c r="BO580" i="2" s="1"/>
  <c r="BP580" i="2" s="1"/>
  <c r="BQ580" i="2" s="1"/>
  <c r="BR580" i="2" s="1"/>
  <c r="BS580" i="2" s="1"/>
  <c r="BT580" i="2" s="1"/>
  <c r="BU580" i="2" s="1"/>
  <c r="BV580" i="2" s="1"/>
  <c r="BI580" i="2"/>
  <c r="BJ580" i="2" s="1"/>
  <c r="BK580" i="2" s="1"/>
  <c r="BL580" i="2" s="1"/>
  <c r="BE580" i="2"/>
  <c r="BF580" i="2" s="1"/>
  <c r="BG580" i="2" s="1"/>
  <c r="BN579" i="2"/>
  <c r="BO579" i="2" s="1"/>
  <c r="BP579" i="2" s="1"/>
  <c r="BQ579" i="2" s="1"/>
  <c r="BR579" i="2" s="1"/>
  <c r="BS579" i="2" s="1"/>
  <c r="BT579" i="2" s="1"/>
  <c r="BU579" i="2" s="1"/>
  <c r="BV579" i="2" s="1"/>
  <c r="BI579" i="2"/>
  <c r="BJ579" i="2" s="1"/>
  <c r="BK579" i="2" s="1"/>
  <c r="BL579" i="2" s="1"/>
  <c r="BE579" i="2"/>
  <c r="BF579" i="2" s="1"/>
  <c r="BG579" i="2" s="1"/>
  <c r="BN578" i="2"/>
  <c r="BO578" i="2" s="1"/>
  <c r="BP578" i="2" s="1"/>
  <c r="BQ578" i="2" s="1"/>
  <c r="BR578" i="2" s="1"/>
  <c r="BS578" i="2" s="1"/>
  <c r="BT578" i="2" s="1"/>
  <c r="BU578" i="2" s="1"/>
  <c r="BV578" i="2" s="1"/>
  <c r="BI578" i="2"/>
  <c r="BJ578" i="2" s="1"/>
  <c r="BK578" i="2" s="1"/>
  <c r="BL578" i="2" s="1"/>
  <c r="BE578" i="2"/>
  <c r="BF578" i="2" s="1"/>
  <c r="BG578" i="2" s="1"/>
  <c r="BN577" i="2"/>
  <c r="BO577" i="2" s="1"/>
  <c r="BP577" i="2" s="1"/>
  <c r="BQ577" i="2" s="1"/>
  <c r="BR577" i="2" s="1"/>
  <c r="BS577" i="2" s="1"/>
  <c r="BT577" i="2" s="1"/>
  <c r="BU577" i="2" s="1"/>
  <c r="BV577" i="2" s="1"/>
  <c r="BI577" i="2"/>
  <c r="BJ577" i="2" s="1"/>
  <c r="BK577" i="2" s="1"/>
  <c r="BL577" i="2" s="1"/>
  <c r="BE577" i="2"/>
  <c r="BF577" i="2" s="1"/>
  <c r="BG577" i="2" s="1"/>
  <c r="BN566" i="2"/>
  <c r="BO566" i="2" s="1"/>
  <c r="BP566" i="2" s="1"/>
  <c r="BQ566" i="2" s="1"/>
  <c r="BR566" i="2" s="1"/>
  <c r="BS566" i="2" s="1"/>
  <c r="BT566" i="2" s="1"/>
  <c r="BU566" i="2" s="1"/>
  <c r="BV566" i="2" s="1"/>
  <c r="BK566" i="2"/>
  <c r="BL566" i="2" s="1"/>
  <c r="BI566" i="2"/>
  <c r="BE566" i="2"/>
  <c r="BF566" i="2" s="1"/>
  <c r="BG566" i="2" s="1"/>
  <c r="BN557" i="2"/>
  <c r="BO557" i="2" s="1"/>
  <c r="BP557" i="2" s="1"/>
  <c r="BQ557" i="2" s="1"/>
  <c r="BR557" i="2" s="1"/>
  <c r="BS557" i="2" s="1"/>
  <c r="BT557" i="2" s="1"/>
  <c r="BU557" i="2" s="1"/>
  <c r="BV557" i="2" s="1"/>
  <c r="BK557" i="2"/>
  <c r="BL557" i="2" s="1"/>
  <c r="BI557" i="2"/>
  <c r="BE557" i="2"/>
  <c r="BF557" i="2" s="1"/>
  <c r="BG557" i="2" s="1"/>
  <c r="BN555" i="2"/>
  <c r="BO555" i="2" s="1"/>
  <c r="BP555" i="2" s="1"/>
  <c r="BQ555" i="2" s="1"/>
  <c r="BR555" i="2" s="1"/>
  <c r="BS555" i="2" s="1"/>
  <c r="BT555" i="2" s="1"/>
  <c r="BU555" i="2" s="1"/>
  <c r="BV555" i="2" s="1"/>
  <c r="BK555" i="2"/>
  <c r="BL555" i="2" s="1"/>
  <c r="BI555" i="2"/>
  <c r="BE555" i="2"/>
  <c r="BF555" i="2" s="1"/>
  <c r="BG555" i="2" s="1"/>
  <c r="BN547" i="2"/>
  <c r="BO547" i="2" s="1"/>
  <c r="BP547" i="2" s="1"/>
  <c r="BQ547" i="2" s="1"/>
  <c r="BR547" i="2" s="1"/>
  <c r="BS547" i="2" s="1"/>
  <c r="BT547" i="2" s="1"/>
  <c r="BU547" i="2" s="1"/>
  <c r="BV547" i="2" s="1"/>
  <c r="BI547" i="2"/>
  <c r="BJ547" i="2" s="1"/>
  <c r="BK547" i="2" s="1"/>
  <c r="BL547" i="2" s="1"/>
  <c r="BG547" i="2"/>
  <c r="BE547" i="2"/>
  <c r="BN546" i="2"/>
  <c r="BO546" i="2" s="1"/>
  <c r="BP546" i="2" s="1"/>
  <c r="BQ546" i="2" s="1"/>
  <c r="BR546" i="2" s="1"/>
  <c r="BS546" i="2" s="1"/>
  <c r="BT546" i="2" s="1"/>
  <c r="BU546" i="2" s="1"/>
  <c r="BV546" i="2" s="1"/>
  <c r="BI546" i="2"/>
  <c r="BJ546" i="2" s="1"/>
  <c r="BK546" i="2" s="1"/>
  <c r="BL546" i="2" s="1"/>
  <c r="BG546" i="2"/>
  <c r="BE546" i="2"/>
  <c r="BN545" i="2"/>
  <c r="BO545" i="2" s="1"/>
  <c r="BP545" i="2" s="1"/>
  <c r="BQ545" i="2" s="1"/>
  <c r="BR545" i="2" s="1"/>
  <c r="BS545" i="2" s="1"/>
  <c r="BT545" i="2" s="1"/>
  <c r="BU545" i="2" s="1"/>
  <c r="BV545" i="2" s="1"/>
  <c r="BI545" i="2"/>
  <c r="BJ545" i="2" s="1"/>
  <c r="BK545" i="2" s="1"/>
  <c r="BL545" i="2" s="1"/>
  <c r="BG545" i="2"/>
  <c r="BE545" i="2"/>
  <c r="BN544" i="2"/>
  <c r="BO544" i="2" s="1"/>
  <c r="BP544" i="2" s="1"/>
  <c r="BQ544" i="2" s="1"/>
  <c r="BR544" i="2" s="1"/>
  <c r="BS544" i="2" s="1"/>
  <c r="BT544" i="2" s="1"/>
  <c r="BU544" i="2" s="1"/>
  <c r="BV544" i="2" s="1"/>
  <c r="BI544" i="2"/>
  <c r="BJ544" i="2" s="1"/>
  <c r="BK544" i="2" s="1"/>
  <c r="BL544" i="2" s="1"/>
  <c r="BG544" i="2"/>
  <c r="BE544" i="2"/>
  <c r="BG533" i="2"/>
  <c r="BH533" i="2" s="1"/>
  <c r="BI533" i="2" s="1"/>
  <c r="BJ533" i="2" s="1"/>
  <c r="BK533" i="2" s="1"/>
  <c r="BL533" i="2" s="1"/>
  <c r="BM533" i="2" s="1"/>
  <c r="BN533" i="2" s="1"/>
  <c r="BO533" i="2" s="1"/>
  <c r="BP533" i="2" s="1"/>
  <c r="BQ533" i="2" s="1"/>
  <c r="BR533" i="2" s="1"/>
  <c r="BS533" i="2" s="1"/>
  <c r="BT533" i="2" s="1"/>
  <c r="BU533" i="2" s="1"/>
  <c r="BV533" i="2" s="1"/>
  <c r="BW533" i="2" s="1"/>
  <c r="BN524" i="2"/>
  <c r="BO524" i="2" s="1"/>
  <c r="BP524" i="2" s="1"/>
  <c r="BQ524" i="2" s="1"/>
  <c r="BR524" i="2" s="1"/>
  <c r="BS524" i="2" s="1"/>
  <c r="BT524" i="2" s="1"/>
  <c r="BU524" i="2" s="1"/>
  <c r="BV524" i="2" s="1"/>
  <c r="BI524" i="2"/>
  <c r="BJ524" i="2" s="1"/>
  <c r="BK524" i="2" s="1"/>
  <c r="BL524" i="2" s="1"/>
  <c r="BG524" i="2"/>
  <c r="BE524" i="2"/>
  <c r="BN523" i="2"/>
  <c r="BO523" i="2" s="1"/>
  <c r="BP523" i="2" s="1"/>
  <c r="BQ523" i="2" s="1"/>
  <c r="BR523" i="2" s="1"/>
  <c r="BS523" i="2" s="1"/>
  <c r="BT523" i="2" s="1"/>
  <c r="BU523" i="2" s="1"/>
  <c r="BV523" i="2" s="1"/>
  <c r="BI523" i="2"/>
  <c r="BJ523" i="2" s="1"/>
  <c r="BK523" i="2" s="1"/>
  <c r="BL523" i="2" s="1"/>
  <c r="BG523" i="2"/>
  <c r="BE523" i="2"/>
  <c r="BN522" i="2"/>
  <c r="BO522" i="2" s="1"/>
  <c r="BP522" i="2" s="1"/>
  <c r="BQ522" i="2" s="1"/>
  <c r="BR522" i="2" s="1"/>
  <c r="BS522" i="2" s="1"/>
  <c r="BT522" i="2" s="1"/>
  <c r="BU522" i="2" s="1"/>
  <c r="BV522" i="2" s="1"/>
  <c r="BI522" i="2"/>
  <c r="BJ522" i="2" s="1"/>
  <c r="BK522" i="2" s="1"/>
  <c r="BL522" i="2" s="1"/>
  <c r="BG522" i="2"/>
  <c r="BE522" i="2"/>
  <c r="BN514" i="2"/>
  <c r="BO514" i="2" s="1"/>
  <c r="BP514" i="2" s="1"/>
  <c r="BQ514" i="2" s="1"/>
  <c r="BR514" i="2" s="1"/>
  <c r="BS514" i="2" s="1"/>
  <c r="BT514" i="2" s="1"/>
  <c r="BU514" i="2" s="1"/>
  <c r="BV514" i="2" s="1"/>
  <c r="BI514" i="2"/>
  <c r="BJ514" i="2" s="1"/>
  <c r="BK514" i="2" s="1"/>
  <c r="BL514" i="2" s="1"/>
  <c r="BG514" i="2"/>
  <c r="BE514" i="2"/>
  <c r="BN513" i="2"/>
  <c r="BO513" i="2" s="1"/>
  <c r="BP513" i="2" s="1"/>
  <c r="BQ513" i="2" s="1"/>
  <c r="BR513" i="2" s="1"/>
  <c r="BS513" i="2" s="1"/>
  <c r="BT513" i="2" s="1"/>
  <c r="BU513" i="2" s="1"/>
  <c r="BV513" i="2" s="1"/>
  <c r="BI513" i="2"/>
  <c r="BJ513" i="2" s="1"/>
  <c r="BK513" i="2" s="1"/>
  <c r="BL513" i="2" s="1"/>
  <c r="BG513" i="2"/>
  <c r="BE513" i="2"/>
  <c r="BN512" i="2"/>
  <c r="BO512" i="2" s="1"/>
  <c r="BP512" i="2" s="1"/>
  <c r="BQ512" i="2" s="1"/>
  <c r="BR512" i="2" s="1"/>
  <c r="BS512" i="2" s="1"/>
  <c r="BT512" i="2" s="1"/>
  <c r="BU512" i="2" s="1"/>
  <c r="BV512" i="2" s="1"/>
  <c r="BI512" i="2"/>
  <c r="BJ512" i="2" s="1"/>
  <c r="BK512" i="2" s="1"/>
  <c r="BL512" i="2" s="1"/>
  <c r="BG512" i="2"/>
  <c r="BE512" i="2"/>
  <c r="BN511" i="2"/>
  <c r="BO511" i="2" s="1"/>
  <c r="BP511" i="2" s="1"/>
  <c r="BQ511" i="2" s="1"/>
  <c r="BR511" i="2" s="1"/>
  <c r="BS511" i="2" s="1"/>
  <c r="BT511" i="2" s="1"/>
  <c r="BU511" i="2" s="1"/>
  <c r="BV511" i="2" s="1"/>
  <c r="BI511" i="2"/>
  <c r="BJ511" i="2" s="1"/>
  <c r="BK511" i="2" s="1"/>
  <c r="BL511" i="2" s="1"/>
  <c r="BG511" i="2"/>
  <c r="BE511" i="2"/>
  <c r="BS509" i="2"/>
  <c r="BT509" i="2" s="1"/>
  <c r="BU509" i="2" s="1"/>
  <c r="BV509" i="2" s="1"/>
  <c r="BN509" i="2"/>
  <c r="BO509" i="2" s="1"/>
  <c r="BP509" i="2" s="1"/>
  <c r="BQ509" i="2" s="1"/>
  <c r="BI509" i="2"/>
  <c r="BJ509" i="2" s="1"/>
  <c r="BK509" i="2" s="1"/>
  <c r="BL509" i="2" s="1"/>
  <c r="BE509" i="2"/>
  <c r="BF509" i="2" s="1"/>
  <c r="BG509" i="2" s="1"/>
  <c r="BS508" i="2"/>
  <c r="BT508" i="2" s="1"/>
  <c r="BU508" i="2" s="1"/>
  <c r="BV508" i="2" s="1"/>
  <c r="BN508" i="2"/>
  <c r="BO508" i="2" s="1"/>
  <c r="BP508" i="2" s="1"/>
  <c r="BQ508" i="2" s="1"/>
  <c r="BI508" i="2"/>
  <c r="BJ508" i="2" s="1"/>
  <c r="BK508" i="2" s="1"/>
  <c r="BL508" i="2" s="1"/>
  <c r="BE508" i="2"/>
  <c r="BF508" i="2" s="1"/>
  <c r="BG508" i="2" s="1"/>
  <c r="BS507" i="2"/>
  <c r="BT507" i="2" s="1"/>
  <c r="BU507" i="2" s="1"/>
  <c r="BV507" i="2" s="1"/>
  <c r="BN507" i="2"/>
  <c r="BO507" i="2" s="1"/>
  <c r="BP507" i="2" s="1"/>
  <c r="BQ507" i="2" s="1"/>
  <c r="BI507" i="2"/>
  <c r="BJ507" i="2" s="1"/>
  <c r="BK507" i="2" s="1"/>
  <c r="BL507" i="2" s="1"/>
  <c r="BE507" i="2"/>
  <c r="BF507" i="2" s="1"/>
  <c r="BG507" i="2" s="1"/>
  <c r="BS506" i="2"/>
  <c r="BT506" i="2" s="1"/>
  <c r="BU506" i="2" s="1"/>
  <c r="BV506" i="2" s="1"/>
  <c r="BN506" i="2"/>
  <c r="BO506" i="2" s="1"/>
  <c r="BP506" i="2" s="1"/>
  <c r="BQ506" i="2" s="1"/>
  <c r="BI506" i="2"/>
  <c r="BJ506" i="2" s="1"/>
  <c r="BK506" i="2" s="1"/>
  <c r="BL506" i="2" s="1"/>
  <c r="BE506" i="2"/>
  <c r="BF506" i="2" s="1"/>
  <c r="BG506" i="2" s="1"/>
  <c r="BS505" i="2"/>
  <c r="BT505" i="2" s="1"/>
  <c r="BU505" i="2" s="1"/>
  <c r="BV505" i="2" s="1"/>
  <c r="BN505" i="2"/>
  <c r="BO505" i="2" s="1"/>
  <c r="BP505" i="2" s="1"/>
  <c r="BQ505" i="2" s="1"/>
  <c r="BI505" i="2"/>
  <c r="BJ505" i="2" s="1"/>
  <c r="BK505" i="2" s="1"/>
  <c r="BL505" i="2" s="1"/>
  <c r="BE505" i="2"/>
  <c r="BF505" i="2" s="1"/>
  <c r="BG505" i="2" s="1"/>
  <c r="BS504" i="2"/>
  <c r="BT504" i="2" s="1"/>
  <c r="BU504" i="2" s="1"/>
  <c r="BV504" i="2" s="1"/>
  <c r="BN504" i="2"/>
  <c r="BO504" i="2" s="1"/>
  <c r="BP504" i="2" s="1"/>
  <c r="BQ504" i="2" s="1"/>
  <c r="BI504" i="2"/>
  <c r="BJ504" i="2" s="1"/>
  <c r="BK504" i="2" s="1"/>
  <c r="BL504" i="2" s="1"/>
  <c r="BE504" i="2"/>
  <c r="BF504" i="2" s="1"/>
  <c r="BG504" i="2" s="1"/>
  <c r="BS503" i="2"/>
  <c r="BT503" i="2" s="1"/>
  <c r="BU503" i="2" s="1"/>
  <c r="BV503" i="2" s="1"/>
  <c r="BN503" i="2"/>
  <c r="BO503" i="2" s="1"/>
  <c r="BP503" i="2" s="1"/>
  <c r="BQ503" i="2" s="1"/>
  <c r="BI503" i="2"/>
  <c r="BJ503" i="2" s="1"/>
  <c r="BK503" i="2" s="1"/>
  <c r="BL503" i="2" s="1"/>
  <c r="BE503" i="2"/>
  <c r="BF503" i="2" s="1"/>
  <c r="BG503" i="2" s="1"/>
  <c r="BS502" i="2"/>
  <c r="BT502" i="2" s="1"/>
  <c r="BU502" i="2" s="1"/>
  <c r="BV502" i="2" s="1"/>
  <c r="BN502" i="2"/>
  <c r="BO502" i="2" s="1"/>
  <c r="BP502" i="2" s="1"/>
  <c r="BQ502" i="2" s="1"/>
  <c r="BI502" i="2"/>
  <c r="BJ502" i="2" s="1"/>
  <c r="BK502" i="2" s="1"/>
  <c r="BL502" i="2" s="1"/>
  <c r="BE502" i="2"/>
  <c r="BF502" i="2" s="1"/>
  <c r="BG502" i="2" s="1"/>
  <c r="BS501" i="2"/>
  <c r="BT501" i="2" s="1"/>
  <c r="BU501" i="2" s="1"/>
  <c r="BV501" i="2" s="1"/>
  <c r="BN501" i="2"/>
  <c r="BO501" i="2" s="1"/>
  <c r="BP501" i="2" s="1"/>
  <c r="BQ501" i="2" s="1"/>
  <c r="BI501" i="2"/>
  <c r="BJ501" i="2" s="1"/>
  <c r="BK501" i="2" s="1"/>
  <c r="BL501" i="2" s="1"/>
  <c r="BE501" i="2"/>
  <c r="BF501" i="2" s="1"/>
  <c r="BG501" i="2" s="1"/>
  <c r="BS500" i="2"/>
  <c r="BT500" i="2" s="1"/>
  <c r="BU500" i="2" s="1"/>
  <c r="BV500" i="2" s="1"/>
  <c r="BN500" i="2"/>
  <c r="BO500" i="2" s="1"/>
  <c r="BP500" i="2" s="1"/>
  <c r="BQ500" i="2" s="1"/>
  <c r="BI500" i="2"/>
  <c r="BJ500" i="2" s="1"/>
  <c r="BK500" i="2" s="1"/>
  <c r="BL500" i="2" s="1"/>
  <c r="BE500" i="2"/>
  <c r="BF500" i="2" s="1"/>
  <c r="BG500" i="2" s="1"/>
  <c r="BN489" i="2"/>
  <c r="BO489" i="2" s="1"/>
  <c r="BP489" i="2" s="1"/>
  <c r="BQ489" i="2" s="1"/>
  <c r="BR489" i="2" s="1"/>
  <c r="BS489" i="2" s="1"/>
  <c r="BT489" i="2" s="1"/>
  <c r="BU489" i="2" s="1"/>
  <c r="BV489" i="2" s="1"/>
  <c r="BF489" i="2"/>
  <c r="BG489" i="2" s="1"/>
  <c r="BH489" i="2" s="1"/>
  <c r="BI489" i="2" s="1"/>
  <c r="BJ489" i="2" s="1"/>
  <c r="BK489" i="2" s="1"/>
  <c r="BL489" i="2" s="1"/>
  <c r="BL473" i="2"/>
  <c r="BM473" i="2" s="1"/>
  <c r="BN473" i="2" s="1"/>
  <c r="BO473" i="2" s="1"/>
  <c r="BP473" i="2" s="1"/>
  <c r="BQ473" i="2" s="1"/>
  <c r="BR473" i="2" s="1"/>
  <c r="BS473" i="2" s="1"/>
  <c r="BT473" i="2" s="1"/>
  <c r="BU473" i="2" s="1"/>
  <c r="BV473" i="2" s="1"/>
  <c r="BG473" i="2"/>
  <c r="BH473" i="2" s="1"/>
  <c r="BI473" i="2" s="1"/>
  <c r="BJ473" i="2" s="1"/>
  <c r="BE473" i="2"/>
  <c r="BL472" i="2"/>
  <c r="BM472" i="2" s="1"/>
  <c r="BN472" i="2" s="1"/>
  <c r="BO472" i="2" s="1"/>
  <c r="BP472" i="2" s="1"/>
  <c r="BQ472" i="2" s="1"/>
  <c r="BR472" i="2" s="1"/>
  <c r="BS472" i="2" s="1"/>
  <c r="BT472" i="2" s="1"/>
  <c r="BU472" i="2" s="1"/>
  <c r="BV472" i="2" s="1"/>
  <c r="BG472" i="2"/>
  <c r="BH472" i="2" s="1"/>
  <c r="BI472" i="2" s="1"/>
  <c r="BJ472" i="2" s="1"/>
  <c r="BE472" i="2"/>
  <c r="BL471" i="2"/>
  <c r="BM471" i="2" s="1"/>
  <c r="BN471" i="2" s="1"/>
  <c r="BO471" i="2" s="1"/>
  <c r="BP471" i="2" s="1"/>
  <c r="BQ471" i="2" s="1"/>
  <c r="BR471" i="2" s="1"/>
  <c r="BS471" i="2" s="1"/>
  <c r="BT471" i="2" s="1"/>
  <c r="BU471" i="2" s="1"/>
  <c r="BV471" i="2" s="1"/>
  <c r="BG471" i="2"/>
  <c r="BH471" i="2" s="1"/>
  <c r="BI471" i="2" s="1"/>
  <c r="BJ471" i="2" s="1"/>
  <c r="BE471" i="2"/>
  <c r="BL470" i="2"/>
  <c r="BM470" i="2" s="1"/>
  <c r="BN470" i="2" s="1"/>
  <c r="BO470" i="2" s="1"/>
  <c r="BP470" i="2" s="1"/>
  <c r="BQ470" i="2" s="1"/>
  <c r="BR470" i="2" s="1"/>
  <c r="BS470" i="2" s="1"/>
  <c r="BT470" i="2" s="1"/>
  <c r="BU470" i="2" s="1"/>
  <c r="BV470" i="2" s="1"/>
  <c r="BG470" i="2"/>
  <c r="BH470" i="2" s="1"/>
  <c r="BI470" i="2" s="1"/>
  <c r="BJ470" i="2" s="1"/>
  <c r="BE470" i="2"/>
  <c r="BL469" i="2"/>
  <c r="BM469" i="2" s="1"/>
  <c r="BN469" i="2" s="1"/>
  <c r="BO469" i="2" s="1"/>
  <c r="BP469" i="2" s="1"/>
  <c r="BQ469" i="2" s="1"/>
  <c r="BR469" i="2" s="1"/>
  <c r="BS469" i="2" s="1"/>
  <c r="BT469" i="2" s="1"/>
  <c r="BU469" i="2" s="1"/>
  <c r="BV469" i="2" s="1"/>
  <c r="BG469" i="2"/>
  <c r="BH469" i="2" s="1"/>
  <c r="BI469" i="2" s="1"/>
  <c r="BJ469" i="2" s="1"/>
  <c r="BE469" i="2"/>
  <c r="BL468" i="2"/>
  <c r="BM468" i="2" s="1"/>
  <c r="BN468" i="2" s="1"/>
  <c r="BO468" i="2" s="1"/>
  <c r="BP468" i="2" s="1"/>
  <c r="BQ468" i="2" s="1"/>
  <c r="BR468" i="2" s="1"/>
  <c r="BS468" i="2" s="1"/>
  <c r="BT468" i="2" s="1"/>
  <c r="BU468" i="2" s="1"/>
  <c r="BV468" i="2" s="1"/>
  <c r="BG468" i="2"/>
  <c r="BH468" i="2" s="1"/>
  <c r="BI468" i="2" s="1"/>
  <c r="BJ468" i="2" s="1"/>
  <c r="BE468" i="2"/>
  <c r="BL467" i="2"/>
  <c r="BM467" i="2" s="1"/>
  <c r="BN467" i="2" s="1"/>
  <c r="BO467" i="2" s="1"/>
  <c r="BP467" i="2" s="1"/>
  <c r="BQ467" i="2" s="1"/>
  <c r="BR467" i="2" s="1"/>
  <c r="BS467" i="2" s="1"/>
  <c r="BT467" i="2" s="1"/>
  <c r="BU467" i="2" s="1"/>
  <c r="BV467" i="2" s="1"/>
  <c r="BG467" i="2"/>
  <c r="BH467" i="2" s="1"/>
  <c r="BI467" i="2" s="1"/>
  <c r="BJ467" i="2" s="1"/>
  <c r="BE467" i="2"/>
  <c r="BL456" i="2"/>
  <c r="BM456" i="2" s="1"/>
  <c r="BN456" i="2" s="1"/>
  <c r="BO456" i="2" s="1"/>
  <c r="BP456" i="2" s="1"/>
  <c r="BQ456" i="2" s="1"/>
  <c r="BR456" i="2" s="1"/>
  <c r="BS456" i="2" s="1"/>
  <c r="BT456" i="2" s="1"/>
  <c r="BU456" i="2" s="1"/>
  <c r="BV456" i="2" s="1"/>
  <c r="BG456" i="2"/>
  <c r="BH456" i="2" s="1"/>
  <c r="BI456" i="2" s="1"/>
  <c r="BJ456" i="2" s="1"/>
  <c r="BE456" i="2"/>
  <c r="BH454" i="2"/>
  <c r="BI454" i="2" s="1"/>
  <c r="BJ454" i="2" s="1"/>
  <c r="BK454" i="2" s="1"/>
  <c r="BL454" i="2" s="1"/>
  <c r="BM454" i="2" s="1"/>
  <c r="BN454" i="2" s="1"/>
  <c r="BO454" i="2" s="1"/>
  <c r="BP454" i="2" s="1"/>
  <c r="BQ454" i="2" s="1"/>
  <c r="BR454" i="2" s="1"/>
  <c r="BS454" i="2" s="1"/>
  <c r="BT454" i="2" s="1"/>
  <c r="BU454" i="2" s="1"/>
  <c r="BV454" i="2" s="1"/>
  <c r="BW454" i="2" s="1"/>
  <c r="BE454" i="2"/>
  <c r="BH453" i="2"/>
  <c r="BI453" i="2" s="1"/>
  <c r="BJ453" i="2" s="1"/>
  <c r="BK453" i="2" s="1"/>
  <c r="BL453" i="2" s="1"/>
  <c r="BM453" i="2" s="1"/>
  <c r="BN453" i="2" s="1"/>
  <c r="BO453" i="2" s="1"/>
  <c r="BP453" i="2" s="1"/>
  <c r="BQ453" i="2" s="1"/>
  <c r="BR453" i="2" s="1"/>
  <c r="BS453" i="2" s="1"/>
  <c r="BT453" i="2" s="1"/>
  <c r="BU453" i="2" s="1"/>
  <c r="BV453" i="2" s="1"/>
  <c r="BW453" i="2" s="1"/>
  <c r="BE453" i="2"/>
  <c r="BH452" i="2"/>
  <c r="BI452" i="2" s="1"/>
  <c r="BJ452" i="2" s="1"/>
  <c r="BK452" i="2" s="1"/>
  <c r="BL452" i="2" s="1"/>
  <c r="BM452" i="2" s="1"/>
  <c r="BN452" i="2" s="1"/>
  <c r="BO452" i="2" s="1"/>
  <c r="BP452" i="2" s="1"/>
  <c r="BQ452" i="2" s="1"/>
  <c r="BR452" i="2" s="1"/>
  <c r="BS452" i="2" s="1"/>
  <c r="BT452" i="2" s="1"/>
  <c r="BU452" i="2" s="1"/>
  <c r="BV452" i="2" s="1"/>
  <c r="BW452" i="2" s="1"/>
  <c r="BE452" i="2"/>
  <c r="BH445" i="2"/>
  <c r="BI445" i="2" s="1"/>
  <c r="BJ445" i="2" s="1"/>
  <c r="BK445" i="2" s="1"/>
  <c r="BL445" i="2" s="1"/>
  <c r="BM445" i="2" s="1"/>
  <c r="BN445" i="2" s="1"/>
  <c r="BO445" i="2" s="1"/>
  <c r="BP445" i="2" s="1"/>
  <c r="BQ445" i="2" s="1"/>
  <c r="BR445" i="2" s="1"/>
  <c r="BS445" i="2" s="1"/>
  <c r="BT445" i="2" s="1"/>
  <c r="BU445" i="2" s="1"/>
  <c r="BV445" i="2" s="1"/>
  <c r="BW445" i="2" s="1"/>
  <c r="BE445" i="2"/>
  <c r="BN443" i="2"/>
  <c r="BO443" i="2" s="1"/>
  <c r="BP443" i="2" s="1"/>
  <c r="BQ443" i="2" s="1"/>
  <c r="BR443" i="2" s="1"/>
  <c r="BS443" i="2" s="1"/>
  <c r="BT443" i="2" s="1"/>
  <c r="BU443" i="2" s="1"/>
  <c r="BV443" i="2" s="1"/>
  <c r="BG443" i="2"/>
  <c r="BH443" i="2" s="1"/>
  <c r="BI443" i="2" s="1"/>
  <c r="BJ443" i="2" s="1"/>
  <c r="BK443" i="2" s="1"/>
  <c r="BL443" i="2" s="1"/>
  <c r="BE443" i="2"/>
  <c r="BN442" i="2"/>
  <c r="BO442" i="2" s="1"/>
  <c r="BP442" i="2" s="1"/>
  <c r="BQ442" i="2" s="1"/>
  <c r="BR442" i="2" s="1"/>
  <c r="BS442" i="2" s="1"/>
  <c r="BT442" i="2" s="1"/>
  <c r="BU442" i="2" s="1"/>
  <c r="BV442" i="2" s="1"/>
  <c r="BG442" i="2"/>
  <c r="BH442" i="2" s="1"/>
  <c r="BI442" i="2" s="1"/>
  <c r="BJ442" i="2" s="1"/>
  <c r="BK442" i="2" s="1"/>
  <c r="BL442" i="2" s="1"/>
  <c r="BE442" i="2"/>
  <c r="BN441" i="2"/>
  <c r="BO441" i="2" s="1"/>
  <c r="BP441" i="2" s="1"/>
  <c r="BQ441" i="2" s="1"/>
  <c r="BR441" i="2" s="1"/>
  <c r="BS441" i="2" s="1"/>
  <c r="BT441" i="2" s="1"/>
  <c r="BU441" i="2" s="1"/>
  <c r="BV441" i="2" s="1"/>
  <c r="BG441" i="2"/>
  <c r="BH441" i="2" s="1"/>
  <c r="BI441" i="2" s="1"/>
  <c r="BJ441" i="2" s="1"/>
  <c r="BK441" i="2" s="1"/>
  <c r="BL441" i="2" s="1"/>
  <c r="BE441" i="2"/>
  <c r="BN440" i="2"/>
  <c r="BO440" i="2" s="1"/>
  <c r="BP440" i="2" s="1"/>
  <c r="BQ440" i="2" s="1"/>
  <c r="BR440" i="2" s="1"/>
  <c r="BS440" i="2" s="1"/>
  <c r="BT440" i="2" s="1"/>
  <c r="BU440" i="2" s="1"/>
  <c r="BV440" i="2" s="1"/>
  <c r="BG440" i="2"/>
  <c r="BH440" i="2" s="1"/>
  <c r="BI440" i="2" s="1"/>
  <c r="BJ440" i="2" s="1"/>
  <c r="BK440" i="2" s="1"/>
  <c r="BL440" i="2" s="1"/>
  <c r="BE440" i="2"/>
  <c r="BN439" i="2"/>
  <c r="BO439" i="2" s="1"/>
  <c r="BP439" i="2" s="1"/>
  <c r="BQ439" i="2" s="1"/>
  <c r="BR439" i="2" s="1"/>
  <c r="BS439" i="2" s="1"/>
  <c r="BT439" i="2" s="1"/>
  <c r="BU439" i="2" s="1"/>
  <c r="BV439" i="2" s="1"/>
  <c r="BG439" i="2"/>
  <c r="BH439" i="2" s="1"/>
  <c r="BI439" i="2" s="1"/>
  <c r="BJ439" i="2" s="1"/>
  <c r="BK439" i="2" s="1"/>
  <c r="BL439" i="2" s="1"/>
  <c r="BE439" i="2"/>
  <c r="BN438" i="2"/>
  <c r="BO438" i="2" s="1"/>
  <c r="BP438" i="2" s="1"/>
  <c r="BQ438" i="2" s="1"/>
  <c r="BR438" i="2" s="1"/>
  <c r="BS438" i="2" s="1"/>
  <c r="BT438" i="2" s="1"/>
  <c r="BU438" i="2" s="1"/>
  <c r="BV438" i="2" s="1"/>
  <c r="BG438" i="2"/>
  <c r="BH438" i="2" s="1"/>
  <c r="BI438" i="2" s="1"/>
  <c r="BJ438" i="2" s="1"/>
  <c r="BK438" i="2" s="1"/>
  <c r="BL438" i="2" s="1"/>
  <c r="BE438" i="2"/>
  <c r="BN437" i="2"/>
  <c r="BO437" i="2" s="1"/>
  <c r="BP437" i="2" s="1"/>
  <c r="BQ437" i="2" s="1"/>
  <c r="BR437" i="2" s="1"/>
  <c r="BS437" i="2" s="1"/>
  <c r="BT437" i="2" s="1"/>
  <c r="BU437" i="2" s="1"/>
  <c r="BV437" i="2" s="1"/>
  <c r="BG437" i="2"/>
  <c r="BH437" i="2" s="1"/>
  <c r="BI437" i="2" s="1"/>
  <c r="BJ437" i="2" s="1"/>
  <c r="BK437" i="2" s="1"/>
  <c r="BL437" i="2" s="1"/>
  <c r="BE437" i="2"/>
  <c r="BN436" i="2"/>
  <c r="BO436" i="2" s="1"/>
  <c r="BP436" i="2" s="1"/>
  <c r="BQ436" i="2" s="1"/>
  <c r="BR436" i="2" s="1"/>
  <c r="BS436" i="2" s="1"/>
  <c r="BT436" i="2" s="1"/>
  <c r="BU436" i="2" s="1"/>
  <c r="BV436" i="2" s="1"/>
  <c r="BG436" i="2"/>
  <c r="BH436" i="2" s="1"/>
  <c r="BI436" i="2" s="1"/>
  <c r="BJ436" i="2" s="1"/>
  <c r="BK436" i="2" s="1"/>
  <c r="BL436" i="2" s="1"/>
  <c r="BE436" i="2"/>
  <c r="BN435" i="2"/>
  <c r="BO435" i="2" s="1"/>
  <c r="BP435" i="2" s="1"/>
  <c r="BQ435" i="2" s="1"/>
  <c r="BR435" i="2" s="1"/>
  <c r="BS435" i="2" s="1"/>
  <c r="BT435" i="2" s="1"/>
  <c r="BU435" i="2" s="1"/>
  <c r="BV435" i="2" s="1"/>
  <c r="BG435" i="2"/>
  <c r="BH435" i="2" s="1"/>
  <c r="BI435" i="2" s="1"/>
  <c r="BJ435" i="2" s="1"/>
  <c r="BK435" i="2" s="1"/>
  <c r="BL435" i="2" s="1"/>
  <c r="BE435" i="2"/>
  <c r="BN434" i="2"/>
  <c r="BO434" i="2" s="1"/>
  <c r="BP434" i="2" s="1"/>
  <c r="BQ434" i="2" s="1"/>
  <c r="BR434" i="2" s="1"/>
  <c r="BS434" i="2" s="1"/>
  <c r="BT434" i="2" s="1"/>
  <c r="BU434" i="2" s="1"/>
  <c r="BV434" i="2" s="1"/>
  <c r="BG434" i="2"/>
  <c r="BH434" i="2" s="1"/>
  <c r="BI434" i="2" s="1"/>
  <c r="BJ434" i="2" s="1"/>
  <c r="BK434" i="2" s="1"/>
  <c r="BL434" i="2" s="1"/>
  <c r="BE434" i="2"/>
  <c r="BN432" i="2"/>
  <c r="BO432" i="2" s="1"/>
  <c r="BP432" i="2" s="1"/>
  <c r="BQ432" i="2" s="1"/>
  <c r="BR432" i="2" s="1"/>
  <c r="BS432" i="2" s="1"/>
  <c r="BT432" i="2" s="1"/>
  <c r="BU432" i="2" s="1"/>
  <c r="BV432" i="2" s="1"/>
  <c r="BG432" i="2"/>
  <c r="BH432" i="2" s="1"/>
  <c r="BI432" i="2" s="1"/>
  <c r="BJ432" i="2" s="1"/>
  <c r="BK432" i="2" s="1"/>
  <c r="BL432" i="2" s="1"/>
  <c r="BN431" i="2"/>
  <c r="BO431" i="2" s="1"/>
  <c r="BP431" i="2" s="1"/>
  <c r="BQ431" i="2" s="1"/>
  <c r="BR431" i="2" s="1"/>
  <c r="BS431" i="2" s="1"/>
  <c r="BT431" i="2" s="1"/>
  <c r="BU431" i="2" s="1"/>
  <c r="BV431" i="2" s="1"/>
  <c r="BG431" i="2"/>
  <c r="BH431" i="2" s="1"/>
  <c r="BI431" i="2" s="1"/>
  <c r="BJ431" i="2" s="1"/>
  <c r="BK431" i="2" s="1"/>
  <c r="BL431" i="2" s="1"/>
  <c r="BN430" i="2"/>
  <c r="BO430" i="2" s="1"/>
  <c r="BP430" i="2" s="1"/>
  <c r="BQ430" i="2" s="1"/>
  <c r="BR430" i="2" s="1"/>
  <c r="BS430" i="2" s="1"/>
  <c r="BT430" i="2" s="1"/>
  <c r="BU430" i="2" s="1"/>
  <c r="BV430" i="2" s="1"/>
  <c r="BG430" i="2"/>
  <c r="BH430" i="2" s="1"/>
  <c r="BI430" i="2" s="1"/>
  <c r="BJ430" i="2" s="1"/>
  <c r="BK430" i="2" s="1"/>
  <c r="BL430" i="2" s="1"/>
  <c r="BN429" i="2"/>
  <c r="BO429" i="2" s="1"/>
  <c r="BP429" i="2" s="1"/>
  <c r="BQ429" i="2" s="1"/>
  <c r="BR429" i="2" s="1"/>
  <c r="BS429" i="2" s="1"/>
  <c r="BT429" i="2" s="1"/>
  <c r="BU429" i="2" s="1"/>
  <c r="BV429" i="2" s="1"/>
  <c r="BG429" i="2"/>
  <c r="BH429" i="2" s="1"/>
  <c r="BI429" i="2" s="1"/>
  <c r="BJ429" i="2" s="1"/>
  <c r="BK429" i="2" s="1"/>
  <c r="BL429" i="2" s="1"/>
  <c r="BN428" i="2"/>
  <c r="BO428" i="2" s="1"/>
  <c r="BP428" i="2" s="1"/>
  <c r="BQ428" i="2" s="1"/>
  <c r="BR428" i="2" s="1"/>
  <c r="BS428" i="2" s="1"/>
  <c r="BT428" i="2" s="1"/>
  <c r="BU428" i="2" s="1"/>
  <c r="BV428" i="2" s="1"/>
  <c r="BG428" i="2"/>
  <c r="BH428" i="2" s="1"/>
  <c r="BI428" i="2" s="1"/>
  <c r="BJ428" i="2" s="1"/>
  <c r="BK428" i="2" s="1"/>
  <c r="BL428" i="2" s="1"/>
  <c r="BN427" i="2"/>
  <c r="BO427" i="2" s="1"/>
  <c r="BP427" i="2" s="1"/>
  <c r="BQ427" i="2" s="1"/>
  <c r="BR427" i="2" s="1"/>
  <c r="BS427" i="2" s="1"/>
  <c r="BT427" i="2" s="1"/>
  <c r="BU427" i="2" s="1"/>
  <c r="BV427" i="2" s="1"/>
  <c r="BG427" i="2"/>
  <c r="BH427" i="2" s="1"/>
  <c r="BI427" i="2" s="1"/>
  <c r="BJ427" i="2" s="1"/>
  <c r="BK427" i="2" s="1"/>
  <c r="BL427" i="2" s="1"/>
  <c r="BN426" i="2"/>
  <c r="BO426" i="2" s="1"/>
  <c r="BP426" i="2" s="1"/>
  <c r="BQ426" i="2" s="1"/>
  <c r="BR426" i="2" s="1"/>
  <c r="BS426" i="2" s="1"/>
  <c r="BT426" i="2" s="1"/>
  <c r="BU426" i="2" s="1"/>
  <c r="BV426" i="2" s="1"/>
  <c r="BG426" i="2"/>
  <c r="BH426" i="2" s="1"/>
  <c r="BI426" i="2" s="1"/>
  <c r="BJ426" i="2" s="1"/>
  <c r="BK426" i="2" s="1"/>
  <c r="BL426" i="2" s="1"/>
  <c r="BN425" i="2"/>
  <c r="BO425" i="2" s="1"/>
  <c r="BP425" i="2" s="1"/>
  <c r="BQ425" i="2" s="1"/>
  <c r="BR425" i="2" s="1"/>
  <c r="BS425" i="2" s="1"/>
  <c r="BT425" i="2" s="1"/>
  <c r="BU425" i="2" s="1"/>
  <c r="BV425" i="2" s="1"/>
  <c r="BG425" i="2"/>
  <c r="BH425" i="2" s="1"/>
  <c r="BI425" i="2" s="1"/>
  <c r="BJ425" i="2" s="1"/>
  <c r="BK425" i="2" s="1"/>
  <c r="BL425" i="2" s="1"/>
  <c r="BN424" i="2"/>
  <c r="BO424" i="2" s="1"/>
  <c r="BP424" i="2" s="1"/>
  <c r="BQ424" i="2" s="1"/>
  <c r="BR424" i="2" s="1"/>
  <c r="BS424" i="2" s="1"/>
  <c r="BT424" i="2" s="1"/>
  <c r="BU424" i="2" s="1"/>
  <c r="BV424" i="2" s="1"/>
  <c r="BG424" i="2"/>
  <c r="BH424" i="2" s="1"/>
  <c r="BI424" i="2" s="1"/>
  <c r="BJ424" i="2" s="1"/>
  <c r="BK424" i="2" s="1"/>
  <c r="BL424" i="2" s="1"/>
  <c r="BN423" i="2"/>
  <c r="BO423" i="2" s="1"/>
  <c r="BP423" i="2" s="1"/>
  <c r="BQ423" i="2" s="1"/>
  <c r="BR423" i="2" s="1"/>
  <c r="BS423" i="2" s="1"/>
  <c r="BT423" i="2" s="1"/>
  <c r="BU423" i="2" s="1"/>
  <c r="BV423" i="2" s="1"/>
  <c r="BG423" i="2"/>
  <c r="BH423" i="2" s="1"/>
  <c r="BI423" i="2" s="1"/>
  <c r="BJ423" i="2" s="1"/>
  <c r="BK423" i="2" s="1"/>
  <c r="BL423" i="2" s="1"/>
  <c r="BN421" i="2"/>
  <c r="BO421" i="2" s="1"/>
  <c r="BP421" i="2" s="1"/>
  <c r="BQ421" i="2" s="1"/>
  <c r="BR421" i="2" s="1"/>
  <c r="BS421" i="2" s="1"/>
  <c r="BT421" i="2" s="1"/>
  <c r="BU421" i="2" s="1"/>
  <c r="BV421" i="2" s="1"/>
  <c r="BI421" i="2"/>
  <c r="BJ421" i="2" s="1"/>
  <c r="BK421" i="2" s="1"/>
  <c r="BL421" i="2" s="1"/>
  <c r="BG421" i="2"/>
  <c r="BE421" i="2"/>
  <c r="BN420" i="2"/>
  <c r="BO420" i="2" s="1"/>
  <c r="BP420" i="2" s="1"/>
  <c r="BQ420" i="2" s="1"/>
  <c r="BR420" i="2" s="1"/>
  <c r="BS420" i="2" s="1"/>
  <c r="BT420" i="2" s="1"/>
  <c r="BU420" i="2" s="1"/>
  <c r="BV420" i="2" s="1"/>
  <c r="BI420" i="2"/>
  <c r="BJ420" i="2" s="1"/>
  <c r="BK420" i="2" s="1"/>
  <c r="BL420" i="2" s="1"/>
  <c r="BG420" i="2"/>
  <c r="BE420" i="2"/>
  <c r="BN419" i="2"/>
  <c r="BO419" i="2" s="1"/>
  <c r="BP419" i="2" s="1"/>
  <c r="BQ419" i="2" s="1"/>
  <c r="BR419" i="2" s="1"/>
  <c r="BS419" i="2" s="1"/>
  <c r="BT419" i="2" s="1"/>
  <c r="BU419" i="2" s="1"/>
  <c r="BV419" i="2" s="1"/>
  <c r="BI419" i="2"/>
  <c r="BJ419" i="2" s="1"/>
  <c r="BK419" i="2" s="1"/>
  <c r="BL419" i="2" s="1"/>
  <c r="BG419" i="2"/>
  <c r="BE419" i="2"/>
  <c r="BN418" i="2"/>
  <c r="BO418" i="2" s="1"/>
  <c r="BP418" i="2" s="1"/>
  <c r="BQ418" i="2" s="1"/>
  <c r="BR418" i="2" s="1"/>
  <c r="BS418" i="2" s="1"/>
  <c r="BT418" i="2" s="1"/>
  <c r="BU418" i="2" s="1"/>
  <c r="BV418" i="2" s="1"/>
  <c r="BI418" i="2"/>
  <c r="BJ418" i="2" s="1"/>
  <c r="BK418" i="2" s="1"/>
  <c r="BL418" i="2" s="1"/>
  <c r="BG418" i="2"/>
  <c r="BE418" i="2"/>
  <c r="BN417" i="2"/>
  <c r="BO417" i="2" s="1"/>
  <c r="BP417" i="2" s="1"/>
  <c r="BQ417" i="2" s="1"/>
  <c r="BR417" i="2" s="1"/>
  <c r="BS417" i="2" s="1"/>
  <c r="BT417" i="2" s="1"/>
  <c r="BU417" i="2" s="1"/>
  <c r="BV417" i="2" s="1"/>
  <c r="BI417" i="2"/>
  <c r="BJ417" i="2" s="1"/>
  <c r="BK417" i="2" s="1"/>
  <c r="BL417" i="2" s="1"/>
  <c r="BG417" i="2"/>
  <c r="BE417" i="2"/>
  <c r="BN416" i="2"/>
  <c r="BO416" i="2" s="1"/>
  <c r="BP416" i="2" s="1"/>
  <c r="BQ416" i="2" s="1"/>
  <c r="BR416" i="2" s="1"/>
  <c r="BS416" i="2" s="1"/>
  <c r="BT416" i="2" s="1"/>
  <c r="BU416" i="2" s="1"/>
  <c r="BV416" i="2" s="1"/>
  <c r="BI416" i="2"/>
  <c r="BJ416" i="2" s="1"/>
  <c r="BK416" i="2" s="1"/>
  <c r="BL416" i="2" s="1"/>
  <c r="BG416" i="2"/>
  <c r="BE416" i="2"/>
  <c r="BN415" i="2"/>
  <c r="BO415" i="2" s="1"/>
  <c r="BP415" i="2" s="1"/>
  <c r="BQ415" i="2" s="1"/>
  <c r="BR415" i="2" s="1"/>
  <c r="BS415" i="2" s="1"/>
  <c r="BT415" i="2" s="1"/>
  <c r="BU415" i="2" s="1"/>
  <c r="BV415" i="2" s="1"/>
  <c r="BI415" i="2"/>
  <c r="BJ415" i="2" s="1"/>
  <c r="BK415" i="2" s="1"/>
  <c r="BL415" i="2" s="1"/>
  <c r="BG415" i="2"/>
  <c r="BE415" i="2"/>
  <c r="BN414" i="2"/>
  <c r="BO414" i="2" s="1"/>
  <c r="BP414" i="2" s="1"/>
  <c r="BQ414" i="2" s="1"/>
  <c r="BR414" i="2" s="1"/>
  <c r="BS414" i="2" s="1"/>
  <c r="BT414" i="2" s="1"/>
  <c r="BU414" i="2" s="1"/>
  <c r="BV414" i="2" s="1"/>
  <c r="BI414" i="2"/>
  <c r="BJ414" i="2" s="1"/>
  <c r="BK414" i="2" s="1"/>
  <c r="BL414" i="2" s="1"/>
  <c r="BG414" i="2"/>
  <c r="BE414" i="2"/>
  <c r="BN413" i="2"/>
  <c r="BO413" i="2" s="1"/>
  <c r="BP413" i="2" s="1"/>
  <c r="BQ413" i="2" s="1"/>
  <c r="BR413" i="2" s="1"/>
  <c r="BS413" i="2" s="1"/>
  <c r="BT413" i="2" s="1"/>
  <c r="BU413" i="2" s="1"/>
  <c r="BV413" i="2" s="1"/>
  <c r="BI413" i="2"/>
  <c r="BJ413" i="2" s="1"/>
  <c r="BK413" i="2" s="1"/>
  <c r="BL413" i="2" s="1"/>
  <c r="BG413" i="2"/>
  <c r="BE413" i="2"/>
  <c r="BN412" i="2"/>
  <c r="BO412" i="2" s="1"/>
  <c r="BP412" i="2" s="1"/>
  <c r="BQ412" i="2" s="1"/>
  <c r="BR412" i="2" s="1"/>
  <c r="BS412" i="2" s="1"/>
  <c r="BT412" i="2" s="1"/>
  <c r="BU412" i="2" s="1"/>
  <c r="BV412" i="2" s="1"/>
  <c r="BI412" i="2"/>
  <c r="BJ412" i="2" s="1"/>
  <c r="BK412" i="2" s="1"/>
  <c r="BL412" i="2" s="1"/>
  <c r="BG412" i="2"/>
  <c r="BE412" i="2"/>
  <c r="BW401" i="2"/>
  <c r="BE401" i="2"/>
  <c r="BF401" i="2" s="1"/>
  <c r="BG401" i="2" s="1"/>
  <c r="BH401" i="2" s="1"/>
  <c r="BI401" i="2" s="1"/>
  <c r="BJ401" i="2" s="1"/>
  <c r="BK401" i="2" s="1"/>
  <c r="BL401" i="2" s="1"/>
  <c r="BM401" i="2" s="1"/>
  <c r="BN401" i="2" s="1"/>
  <c r="BO401" i="2" s="1"/>
  <c r="BP401" i="2" s="1"/>
  <c r="BQ401" i="2" s="1"/>
  <c r="BR401" i="2" s="1"/>
  <c r="BO392" i="2"/>
  <c r="BP392" i="2" s="1"/>
  <c r="BQ392" i="2" s="1"/>
  <c r="BR392" i="2" s="1"/>
  <c r="BS392" i="2" s="1"/>
  <c r="BT392" i="2" s="1"/>
  <c r="BU392" i="2" s="1"/>
  <c r="BV392" i="2" s="1"/>
  <c r="BW392" i="2" s="1"/>
  <c r="BK392" i="2"/>
  <c r="BL392" i="2" s="1"/>
  <c r="BM392" i="2" s="1"/>
  <c r="BE392" i="2"/>
  <c r="BF392" i="2" s="1"/>
  <c r="BG392" i="2" s="1"/>
  <c r="BO390" i="2"/>
  <c r="BP390" i="2" s="1"/>
  <c r="BQ390" i="2" s="1"/>
  <c r="BR390" i="2" s="1"/>
  <c r="BS390" i="2" s="1"/>
  <c r="BT390" i="2" s="1"/>
  <c r="BU390" i="2" s="1"/>
  <c r="BV390" i="2" s="1"/>
  <c r="BW390" i="2" s="1"/>
  <c r="BK390" i="2"/>
  <c r="BL390" i="2" s="1"/>
  <c r="BM390" i="2" s="1"/>
  <c r="BE390" i="2"/>
  <c r="BF390" i="2" s="1"/>
  <c r="BG390" i="2" s="1"/>
  <c r="BI379" i="2"/>
  <c r="BJ379" i="2" s="1"/>
  <c r="BK379" i="2" s="1"/>
  <c r="BL379" i="2" s="1"/>
  <c r="BM379" i="2" s="1"/>
  <c r="BN379" i="2" s="1"/>
  <c r="BO379" i="2" s="1"/>
  <c r="BP379" i="2" s="1"/>
  <c r="BQ379" i="2" s="1"/>
  <c r="BR379" i="2" s="1"/>
  <c r="BS379" i="2" s="1"/>
  <c r="BT379" i="2" s="1"/>
  <c r="BU379" i="2" s="1"/>
  <c r="BV379" i="2" s="1"/>
  <c r="BW379" i="2" s="1"/>
  <c r="BE379" i="2"/>
  <c r="BF379" i="2" s="1"/>
  <c r="BI366" i="2"/>
  <c r="BJ366" i="2" s="1"/>
  <c r="BK366" i="2" s="1"/>
  <c r="BL366" i="2" s="1"/>
  <c r="BM366" i="2" s="1"/>
  <c r="BN366" i="2" s="1"/>
  <c r="BO366" i="2" s="1"/>
  <c r="BP366" i="2" s="1"/>
  <c r="BQ366" i="2" s="1"/>
  <c r="BR366" i="2" s="1"/>
  <c r="BS366" i="2" s="1"/>
  <c r="BT366" i="2" s="1"/>
  <c r="BU366" i="2" s="1"/>
  <c r="BV366" i="2" s="1"/>
  <c r="BW366" i="2" s="1"/>
  <c r="BG366" i="2"/>
  <c r="BI365" i="2"/>
  <c r="BJ365" i="2" s="1"/>
  <c r="BK365" i="2" s="1"/>
  <c r="BL365" i="2" s="1"/>
  <c r="BM365" i="2" s="1"/>
  <c r="BN365" i="2" s="1"/>
  <c r="BO365" i="2" s="1"/>
  <c r="BP365" i="2" s="1"/>
  <c r="BQ365" i="2" s="1"/>
  <c r="BR365" i="2" s="1"/>
  <c r="BS365" i="2" s="1"/>
  <c r="BT365" i="2" s="1"/>
  <c r="BU365" i="2" s="1"/>
  <c r="BV365" i="2" s="1"/>
  <c r="BW365" i="2" s="1"/>
  <c r="BG365" i="2"/>
  <c r="BI364" i="2"/>
  <c r="BJ364" i="2" s="1"/>
  <c r="BK364" i="2" s="1"/>
  <c r="BL364" i="2" s="1"/>
  <c r="BM364" i="2" s="1"/>
  <c r="BN364" i="2" s="1"/>
  <c r="BO364" i="2" s="1"/>
  <c r="BP364" i="2" s="1"/>
  <c r="BQ364" i="2" s="1"/>
  <c r="BR364" i="2" s="1"/>
  <c r="BS364" i="2" s="1"/>
  <c r="BT364" i="2" s="1"/>
  <c r="BU364" i="2" s="1"/>
  <c r="BV364" i="2" s="1"/>
  <c r="BW364" i="2" s="1"/>
  <c r="BG364" i="2"/>
  <c r="BI363" i="2"/>
  <c r="BJ363" i="2" s="1"/>
  <c r="BK363" i="2" s="1"/>
  <c r="BL363" i="2" s="1"/>
  <c r="BM363" i="2" s="1"/>
  <c r="BN363" i="2" s="1"/>
  <c r="BO363" i="2" s="1"/>
  <c r="BP363" i="2" s="1"/>
  <c r="BQ363" i="2" s="1"/>
  <c r="BR363" i="2" s="1"/>
  <c r="BS363" i="2" s="1"/>
  <c r="BT363" i="2" s="1"/>
  <c r="BU363" i="2" s="1"/>
  <c r="BV363" i="2" s="1"/>
  <c r="BW363" i="2" s="1"/>
  <c r="BG363" i="2"/>
  <c r="BI362" i="2"/>
  <c r="BJ362" i="2" s="1"/>
  <c r="BK362" i="2" s="1"/>
  <c r="BL362" i="2" s="1"/>
  <c r="BM362" i="2" s="1"/>
  <c r="BN362" i="2" s="1"/>
  <c r="BO362" i="2" s="1"/>
  <c r="BP362" i="2" s="1"/>
  <c r="BQ362" i="2" s="1"/>
  <c r="BR362" i="2" s="1"/>
  <c r="BS362" i="2" s="1"/>
  <c r="BT362" i="2" s="1"/>
  <c r="BU362" i="2" s="1"/>
  <c r="BV362" i="2" s="1"/>
  <c r="BW362" i="2" s="1"/>
  <c r="BG362" i="2"/>
  <c r="BI361" i="2"/>
  <c r="BJ361" i="2" s="1"/>
  <c r="BK361" i="2" s="1"/>
  <c r="BL361" i="2" s="1"/>
  <c r="BM361" i="2" s="1"/>
  <c r="BN361" i="2" s="1"/>
  <c r="BO361" i="2" s="1"/>
  <c r="BP361" i="2" s="1"/>
  <c r="BQ361" i="2" s="1"/>
  <c r="BR361" i="2" s="1"/>
  <c r="BS361" i="2" s="1"/>
  <c r="BT361" i="2" s="1"/>
  <c r="BU361" i="2" s="1"/>
  <c r="BV361" i="2" s="1"/>
  <c r="BW361" i="2" s="1"/>
  <c r="BG361" i="2"/>
  <c r="BI360" i="2"/>
  <c r="BJ360" i="2" s="1"/>
  <c r="BK360" i="2" s="1"/>
  <c r="BL360" i="2" s="1"/>
  <c r="BM360" i="2" s="1"/>
  <c r="BN360" i="2" s="1"/>
  <c r="BO360" i="2" s="1"/>
  <c r="BP360" i="2" s="1"/>
  <c r="BQ360" i="2" s="1"/>
  <c r="BR360" i="2" s="1"/>
  <c r="BS360" i="2" s="1"/>
  <c r="BT360" i="2" s="1"/>
  <c r="BU360" i="2" s="1"/>
  <c r="BV360" i="2" s="1"/>
  <c r="BW360" i="2" s="1"/>
  <c r="BG360" i="2"/>
  <c r="BI359" i="2"/>
  <c r="BJ359" i="2" s="1"/>
  <c r="BK359" i="2" s="1"/>
  <c r="BL359" i="2" s="1"/>
  <c r="BM359" i="2" s="1"/>
  <c r="BN359" i="2" s="1"/>
  <c r="BO359" i="2" s="1"/>
  <c r="BP359" i="2" s="1"/>
  <c r="BQ359" i="2" s="1"/>
  <c r="BR359" i="2" s="1"/>
  <c r="BS359" i="2" s="1"/>
  <c r="BT359" i="2" s="1"/>
  <c r="BU359" i="2" s="1"/>
  <c r="BV359" i="2" s="1"/>
  <c r="BW359" i="2" s="1"/>
  <c r="BG359" i="2"/>
  <c r="BI358" i="2"/>
  <c r="BJ358" i="2" s="1"/>
  <c r="BK358" i="2" s="1"/>
  <c r="BL358" i="2" s="1"/>
  <c r="BM358" i="2" s="1"/>
  <c r="BN358" i="2" s="1"/>
  <c r="BO358" i="2" s="1"/>
  <c r="BP358" i="2" s="1"/>
  <c r="BQ358" i="2" s="1"/>
  <c r="BR358" i="2" s="1"/>
  <c r="BS358" i="2" s="1"/>
  <c r="BT358" i="2" s="1"/>
  <c r="BU358" i="2" s="1"/>
  <c r="BV358" i="2" s="1"/>
  <c r="BW358" i="2" s="1"/>
  <c r="BG358" i="2"/>
  <c r="BI357" i="2"/>
  <c r="BJ357" i="2" s="1"/>
  <c r="BK357" i="2" s="1"/>
  <c r="BL357" i="2" s="1"/>
  <c r="BM357" i="2" s="1"/>
  <c r="BN357" i="2" s="1"/>
  <c r="BO357" i="2" s="1"/>
  <c r="BP357" i="2" s="1"/>
  <c r="BQ357" i="2" s="1"/>
  <c r="BR357" i="2" s="1"/>
  <c r="BS357" i="2" s="1"/>
  <c r="BT357" i="2" s="1"/>
  <c r="BU357" i="2" s="1"/>
  <c r="BV357" i="2" s="1"/>
  <c r="BW357" i="2" s="1"/>
  <c r="BG357" i="2"/>
  <c r="BQ346" i="2"/>
  <c r="BR346" i="2" s="1"/>
  <c r="BS346" i="2" s="1"/>
  <c r="BT346" i="2" s="1"/>
  <c r="BE346" i="2"/>
  <c r="BF346" i="2" s="1"/>
  <c r="BG346" i="2" s="1"/>
  <c r="BH346" i="2" s="1"/>
  <c r="BI346" i="2" s="1"/>
  <c r="BJ346" i="2" s="1"/>
  <c r="BK346" i="2" s="1"/>
  <c r="BL346" i="2" s="1"/>
  <c r="BM346" i="2" s="1"/>
  <c r="BN346" i="2" s="1"/>
  <c r="BO346" i="2" s="1"/>
  <c r="BM335" i="2"/>
  <c r="BN335" i="2" s="1"/>
  <c r="BO335" i="2" s="1"/>
  <c r="BP335" i="2" s="1"/>
  <c r="BQ335" i="2" s="1"/>
  <c r="BR335" i="2" s="1"/>
  <c r="BS335" i="2" s="1"/>
  <c r="BT335" i="2" s="1"/>
  <c r="BU335" i="2" s="1"/>
  <c r="BV335" i="2" s="1"/>
  <c r="BE335" i="2"/>
  <c r="BF335" i="2" s="1"/>
  <c r="BG335" i="2" s="1"/>
  <c r="BH335" i="2" s="1"/>
  <c r="BI335" i="2" s="1"/>
  <c r="BJ335" i="2" s="1"/>
  <c r="BL324" i="2"/>
  <c r="BM324" i="2" s="1"/>
  <c r="BN324" i="2" s="1"/>
  <c r="BO324" i="2" s="1"/>
  <c r="BP324" i="2" s="1"/>
  <c r="BQ324" i="2" s="1"/>
  <c r="BR324" i="2" s="1"/>
  <c r="BS324" i="2" s="1"/>
  <c r="BT324" i="2" s="1"/>
  <c r="BU324" i="2" s="1"/>
  <c r="BV324" i="2" s="1"/>
  <c r="BW324" i="2" s="1"/>
  <c r="BI324" i="2"/>
  <c r="BE324" i="2"/>
  <c r="BF324" i="2" s="1"/>
  <c r="BG324" i="2" s="1"/>
  <c r="BI313" i="2"/>
  <c r="BJ313" i="2" s="1"/>
  <c r="BK313" i="2" s="1"/>
  <c r="BL313" i="2" s="1"/>
  <c r="BM313" i="2" s="1"/>
  <c r="BN313" i="2" s="1"/>
  <c r="BO313" i="2" s="1"/>
  <c r="BP313" i="2" s="1"/>
  <c r="BQ313" i="2" s="1"/>
  <c r="BR313" i="2" s="1"/>
  <c r="BS313" i="2" s="1"/>
  <c r="BT313" i="2" s="1"/>
  <c r="BU313" i="2" s="1"/>
  <c r="BV313" i="2" s="1"/>
  <c r="BW313" i="2" s="1"/>
  <c r="BG313" i="2"/>
  <c r="BL311" i="2"/>
  <c r="BM311" i="2" s="1"/>
  <c r="BN311" i="2" s="1"/>
  <c r="BO311" i="2" s="1"/>
  <c r="BP311" i="2" s="1"/>
  <c r="BQ311" i="2" s="1"/>
  <c r="BR311" i="2" s="1"/>
  <c r="BS311" i="2" s="1"/>
  <c r="BT311" i="2" s="1"/>
  <c r="BU311" i="2" s="1"/>
  <c r="BV311" i="2" s="1"/>
  <c r="BW311" i="2" s="1"/>
  <c r="BH311" i="2"/>
  <c r="BI311" i="2" s="1"/>
  <c r="BJ311" i="2" s="1"/>
  <c r="BE311" i="2"/>
  <c r="BL310" i="2"/>
  <c r="BM310" i="2" s="1"/>
  <c r="BN310" i="2" s="1"/>
  <c r="BO310" i="2" s="1"/>
  <c r="BP310" i="2" s="1"/>
  <c r="BQ310" i="2" s="1"/>
  <c r="BR310" i="2" s="1"/>
  <c r="BS310" i="2" s="1"/>
  <c r="BT310" i="2" s="1"/>
  <c r="BU310" i="2" s="1"/>
  <c r="BV310" i="2" s="1"/>
  <c r="BW310" i="2" s="1"/>
  <c r="BH310" i="2"/>
  <c r="BI310" i="2" s="1"/>
  <c r="BJ310" i="2" s="1"/>
  <c r="BE310" i="2"/>
  <c r="BL309" i="2"/>
  <c r="BM309" i="2" s="1"/>
  <c r="BN309" i="2" s="1"/>
  <c r="BO309" i="2" s="1"/>
  <c r="BP309" i="2" s="1"/>
  <c r="BQ309" i="2" s="1"/>
  <c r="BR309" i="2" s="1"/>
  <c r="BS309" i="2" s="1"/>
  <c r="BT309" i="2" s="1"/>
  <c r="BU309" i="2" s="1"/>
  <c r="BV309" i="2" s="1"/>
  <c r="BW309" i="2" s="1"/>
  <c r="BH309" i="2"/>
  <c r="BI309" i="2" s="1"/>
  <c r="BJ309" i="2" s="1"/>
  <c r="BE309" i="2"/>
  <c r="BL308" i="2"/>
  <c r="BM308" i="2" s="1"/>
  <c r="BN308" i="2" s="1"/>
  <c r="BO308" i="2" s="1"/>
  <c r="BP308" i="2" s="1"/>
  <c r="BQ308" i="2" s="1"/>
  <c r="BR308" i="2" s="1"/>
  <c r="BS308" i="2" s="1"/>
  <c r="BT308" i="2" s="1"/>
  <c r="BU308" i="2" s="1"/>
  <c r="BV308" i="2" s="1"/>
  <c r="BW308" i="2" s="1"/>
  <c r="BH308" i="2"/>
  <c r="BI308" i="2" s="1"/>
  <c r="BJ308" i="2" s="1"/>
  <c r="BE308" i="2"/>
  <c r="BL307" i="2"/>
  <c r="BM307" i="2" s="1"/>
  <c r="BN307" i="2" s="1"/>
  <c r="BO307" i="2" s="1"/>
  <c r="BP307" i="2" s="1"/>
  <c r="BQ307" i="2" s="1"/>
  <c r="BR307" i="2" s="1"/>
  <c r="BS307" i="2" s="1"/>
  <c r="BT307" i="2" s="1"/>
  <c r="BU307" i="2" s="1"/>
  <c r="BV307" i="2" s="1"/>
  <c r="BW307" i="2" s="1"/>
  <c r="BH307" i="2"/>
  <c r="BI307" i="2" s="1"/>
  <c r="BJ307" i="2" s="1"/>
  <c r="BE307" i="2"/>
  <c r="BL306" i="2"/>
  <c r="BM306" i="2" s="1"/>
  <c r="BN306" i="2" s="1"/>
  <c r="BO306" i="2" s="1"/>
  <c r="BP306" i="2" s="1"/>
  <c r="BQ306" i="2" s="1"/>
  <c r="BR306" i="2" s="1"/>
  <c r="BS306" i="2" s="1"/>
  <c r="BT306" i="2" s="1"/>
  <c r="BU306" i="2" s="1"/>
  <c r="BV306" i="2" s="1"/>
  <c r="BW306" i="2" s="1"/>
  <c r="BH306" i="2"/>
  <c r="BI306" i="2" s="1"/>
  <c r="BJ306" i="2" s="1"/>
  <c r="BE306" i="2"/>
  <c r="BL305" i="2"/>
  <c r="BM305" i="2" s="1"/>
  <c r="BN305" i="2" s="1"/>
  <c r="BO305" i="2" s="1"/>
  <c r="BP305" i="2" s="1"/>
  <c r="BQ305" i="2" s="1"/>
  <c r="BR305" i="2" s="1"/>
  <c r="BS305" i="2" s="1"/>
  <c r="BT305" i="2" s="1"/>
  <c r="BU305" i="2" s="1"/>
  <c r="BV305" i="2" s="1"/>
  <c r="BW305" i="2" s="1"/>
  <c r="BH305" i="2"/>
  <c r="BI305" i="2" s="1"/>
  <c r="BJ305" i="2" s="1"/>
  <c r="BE305" i="2"/>
  <c r="BL304" i="2"/>
  <c r="BM304" i="2" s="1"/>
  <c r="BN304" i="2" s="1"/>
  <c r="BO304" i="2" s="1"/>
  <c r="BP304" i="2" s="1"/>
  <c r="BQ304" i="2" s="1"/>
  <c r="BR304" i="2" s="1"/>
  <c r="BS304" i="2" s="1"/>
  <c r="BT304" i="2" s="1"/>
  <c r="BU304" i="2" s="1"/>
  <c r="BV304" i="2" s="1"/>
  <c r="BW304" i="2" s="1"/>
  <c r="BH304" i="2"/>
  <c r="BI304" i="2" s="1"/>
  <c r="BJ304" i="2" s="1"/>
  <c r="BE304" i="2"/>
  <c r="BL303" i="2"/>
  <c r="BM303" i="2" s="1"/>
  <c r="BN303" i="2" s="1"/>
  <c r="BO303" i="2" s="1"/>
  <c r="BP303" i="2" s="1"/>
  <c r="BQ303" i="2" s="1"/>
  <c r="BR303" i="2" s="1"/>
  <c r="BS303" i="2" s="1"/>
  <c r="BT303" i="2" s="1"/>
  <c r="BU303" i="2" s="1"/>
  <c r="BV303" i="2" s="1"/>
  <c r="BW303" i="2" s="1"/>
  <c r="BH303" i="2"/>
  <c r="BI303" i="2" s="1"/>
  <c r="BJ303" i="2" s="1"/>
  <c r="BE303" i="2"/>
  <c r="BL302" i="2"/>
  <c r="BM302" i="2" s="1"/>
  <c r="BN302" i="2" s="1"/>
  <c r="BO302" i="2" s="1"/>
  <c r="BP302" i="2" s="1"/>
  <c r="BQ302" i="2" s="1"/>
  <c r="BR302" i="2" s="1"/>
  <c r="BS302" i="2" s="1"/>
  <c r="BT302" i="2" s="1"/>
  <c r="BU302" i="2" s="1"/>
  <c r="BV302" i="2" s="1"/>
  <c r="BW302" i="2" s="1"/>
  <c r="BH302" i="2"/>
  <c r="BI302" i="2" s="1"/>
  <c r="BJ302" i="2" s="1"/>
  <c r="BE302" i="2"/>
  <c r="BG291" i="2"/>
  <c r="BH291" i="2" s="1"/>
  <c r="BI291" i="2" s="1"/>
  <c r="BJ291" i="2" s="1"/>
  <c r="BK291" i="2" s="1"/>
  <c r="BL291" i="2" s="1"/>
  <c r="BM291" i="2" s="1"/>
  <c r="BN291" i="2" s="1"/>
  <c r="BO291" i="2" s="1"/>
  <c r="BP291" i="2" s="1"/>
  <c r="BQ291" i="2" s="1"/>
  <c r="BR291" i="2" s="1"/>
  <c r="BS291" i="2" s="1"/>
  <c r="BT291" i="2" s="1"/>
  <c r="BU291" i="2" s="1"/>
  <c r="BV291" i="2" s="1"/>
  <c r="BW291" i="2" s="1"/>
  <c r="BG280" i="2"/>
  <c r="BH280" i="2" s="1"/>
  <c r="BI280" i="2" s="1"/>
  <c r="BJ280" i="2" s="1"/>
  <c r="BK280" i="2" s="1"/>
  <c r="BL280" i="2" s="1"/>
  <c r="BM280" i="2" s="1"/>
  <c r="BN280" i="2" s="1"/>
  <c r="BO280" i="2" s="1"/>
  <c r="BP280" i="2" s="1"/>
  <c r="BQ280" i="2" s="1"/>
  <c r="BR280" i="2" s="1"/>
  <c r="BS280" i="2" s="1"/>
  <c r="BT280" i="2" s="1"/>
  <c r="BU280" i="2" s="1"/>
  <c r="BV280" i="2" s="1"/>
  <c r="BN269" i="2"/>
  <c r="BO269" i="2" s="1"/>
  <c r="BP269" i="2" s="1"/>
  <c r="BQ269" i="2" s="1"/>
  <c r="BR269" i="2" s="1"/>
  <c r="BS269" i="2" s="1"/>
  <c r="BT269" i="2" s="1"/>
  <c r="BU269" i="2" s="1"/>
  <c r="BV269" i="2" s="1"/>
  <c r="BW269" i="2" s="1"/>
  <c r="BK269" i="2"/>
  <c r="BE269" i="2"/>
  <c r="BF269" i="2" s="1"/>
  <c r="BG269" i="2" s="1"/>
  <c r="BH269" i="2" s="1"/>
  <c r="BO267" i="2"/>
  <c r="BP267" i="2" s="1"/>
  <c r="BQ267" i="2" s="1"/>
  <c r="BR267" i="2" s="1"/>
  <c r="BS267" i="2" s="1"/>
  <c r="BT267" i="2" s="1"/>
  <c r="BU267" i="2" s="1"/>
  <c r="BV267" i="2" s="1"/>
  <c r="BW267" i="2" s="1"/>
  <c r="BH267" i="2"/>
  <c r="BI267" i="2" s="1"/>
  <c r="BJ267" i="2" s="1"/>
  <c r="BK267" i="2" s="1"/>
  <c r="BL267" i="2" s="1"/>
  <c r="BM267" i="2" s="1"/>
  <c r="BE267" i="2"/>
  <c r="BF267" i="2" s="1"/>
  <c r="BO266" i="2"/>
  <c r="BP266" i="2" s="1"/>
  <c r="BQ266" i="2" s="1"/>
  <c r="BR266" i="2" s="1"/>
  <c r="BS266" i="2" s="1"/>
  <c r="BT266" i="2" s="1"/>
  <c r="BU266" i="2" s="1"/>
  <c r="BV266" i="2" s="1"/>
  <c r="BW266" i="2" s="1"/>
  <c r="BH266" i="2"/>
  <c r="BI266" i="2" s="1"/>
  <c r="BJ266" i="2" s="1"/>
  <c r="BK266" i="2" s="1"/>
  <c r="BL266" i="2" s="1"/>
  <c r="BM266" i="2" s="1"/>
  <c r="BE266" i="2"/>
  <c r="BF266" i="2" s="1"/>
  <c r="BO265" i="2"/>
  <c r="BP265" i="2" s="1"/>
  <c r="BQ265" i="2" s="1"/>
  <c r="BR265" i="2" s="1"/>
  <c r="BS265" i="2" s="1"/>
  <c r="BT265" i="2" s="1"/>
  <c r="BU265" i="2" s="1"/>
  <c r="BV265" i="2" s="1"/>
  <c r="BW265" i="2" s="1"/>
  <c r="BH265" i="2"/>
  <c r="BI265" i="2" s="1"/>
  <c r="BJ265" i="2" s="1"/>
  <c r="BK265" i="2" s="1"/>
  <c r="BL265" i="2" s="1"/>
  <c r="BM265" i="2" s="1"/>
  <c r="BE265" i="2"/>
  <c r="BF265" i="2" s="1"/>
  <c r="BO264" i="2"/>
  <c r="BP264" i="2" s="1"/>
  <c r="BQ264" i="2" s="1"/>
  <c r="BR264" i="2" s="1"/>
  <c r="BS264" i="2" s="1"/>
  <c r="BT264" i="2" s="1"/>
  <c r="BU264" i="2" s="1"/>
  <c r="BV264" i="2" s="1"/>
  <c r="BW264" i="2" s="1"/>
  <c r="BH264" i="2"/>
  <c r="BI264" i="2" s="1"/>
  <c r="BJ264" i="2" s="1"/>
  <c r="BK264" i="2" s="1"/>
  <c r="BL264" i="2" s="1"/>
  <c r="BM264" i="2" s="1"/>
  <c r="BE264" i="2"/>
  <c r="BF264" i="2" s="1"/>
  <c r="BO263" i="2"/>
  <c r="BP263" i="2" s="1"/>
  <c r="BQ263" i="2" s="1"/>
  <c r="BR263" i="2" s="1"/>
  <c r="BS263" i="2" s="1"/>
  <c r="BT263" i="2" s="1"/>
  <c r="BU263" i="2" s="1"/>
  <c r="BV263" i="2" s="1"/>
  <c r="BW263" i="2" s="1"/>
  <c r="BH263" i="2"/>
  <c r="BI263" i="2" s="1"/>
  <c r="BJ263" i="2" s="1"/>
  <c r="BK263" i="2" s="1"/>
  <c r="BL263" i="2" s="1"/>
  <c r="BM263" i="2" s="1"/>
  <c r="BE263" i="2"/>
  <c r="BF263" i="2" s="1"/>
  <c r="BO262" i="2"/>
  <c r="BP262" i="2" s="1"/>
  <c r="BQ262" i="2" s="1"/>
  <c r="BR262" i="2" s="1"/>
  <c r="BS262" i="2" s="1"/>
  <c r="BT262" i="2" s="1"/>
  <c r="BU262" i="2" s="1"/>
  <c r="BV262" i="2" s="1"/>
  <c r="BW262" i="2" s="1"/>
  <c r="BH262" i="2"/>
  <c r="BI262" i="2" s="1"/>
  <c r="BJ262" i="2" s="1"/>
  <c r="BK262" i="2" s="1"/>
  <c r="BL262" i="2" s="1"/>
  <c r="BM262" i="2" s="1"/>
  <c r="BE262" i="2"/>
  <c r="BF262" i="2" s="1"/>
  <c r="BO261" i="2"/>
  <c r="BP261" i="2" s="1"/>
  <c r="BQ261" i="2" s="1"/>
  <c r="BR261" i="2" s="1"/>
  <c r="BS261" i="2" s="1"/>
  <c r="BT261" i="2" s="1"/>
  <c r="BU261" i="2" s="1"/>
  <c r="BV261" i="2" s="1"/>
  <c r="BW261" i="2" s="1"/>
  <c r="BH261" i="2"/>
  <c r="BI261" i="2" s="1"/>
  <c r="BJ261" i="2" s="1"/>
  <c r="BK261" i="2" s="1"/>
  <c r="BL261" i="2" s="1"/>
  <c r="BM261" i="2" s="1"/>
  <c r="BE261" i="2"/>
  <c r="BF261" i="2" s="1"/>
  <c r="BO260" i="2"/>
  <c r="BP260" i="2" s="1"/>
  <c r="BQ260" i="2" s="1"/>
  <c r="BR260" i="2" s="1"/>
  <c r="BS260" i="2" s="1"/>
  <c r="BT260" i="2" s="1"/>
  <c r="BU260" i="2" s="1"/>
  <c r="BV260" i="2" s="1"/>
  <c r="BW260" i="2" s="1"/>
  <c r="BH260" i="2"/>
  <c r="BI260" i="2" s="1"/>
  <c r="BJ260" i="2" s="1"/>
  <c r="BK260" i="2" s="1"/>
  <c r="BL260" i="2" s="1"/>
  <c r="BM260" i="2" s="1"/>
  <c r="BE260" i="2"/>
  <c r="BF260" i="2" s="1"/>
  <c r="BO259" i="2"/>
  <c r="BP259" i="2" s="1"/>
  <c r="BQ259" i="2" s="1"/>
  <c r="BR259" i="2" s="1"/>
  <c r="BS259" i="2" s="1"/>
  <c r="BT259" i="2" s="1"/>
  <c r="BU259" i="2" s="1"/>
  <c r="BV259" i="2" s="1"/>
  <c r="BW259" i="2" s="1"/>
  <c r="BH259" i="2"/>
  <c r="BI259" i="2" s="1"/>
  <c r="BJ259" i="2" s="1"/>
  <c r="BK259" i="2" s="1"/>
  <c r="BL259" i="2" s="1"/>
  <c r="BM259" i="2" s="1"/>
  <c r="BE259" i="2"/>
  <c r="BF259" i="2" s="1"/>
  <c r="BO258" i="2"/>
  <c r="BP258" i="2" s="1"/>
  <c r="BQ258" i="2" s="1"/>
  <c r="BR258" i="2" s="1"/>
  <c r="BS258" i="2" s="1"/>
  <c r="BT258" i="2" s="1"/>
  <c r="BU258" i="2" s="1"/>
  <c r="BV258" i="2" s="1"/>
  <c r="BW258" i="2" s="1"/>
  <c r="BH258" i="2"/>
  <c r="BI258" i="2" s="1"/>
  <c r="BJ258" i="2" s="1"/>
  <c r="BK258" i="2" s="1"/>
  <c r="BL258" i="2" s="1"/>
  <c r="BM258" i="2" s="1"/>
  <c r="BE258" i="2"/>
  <c r="BF258" i="2" s="1"/>
  <c r="BO256" i="2"/>
  <c r="BP256" i="2" s="1"/>
  <c r="BQ256" i="2" s="1"/>
  <c r="BR256" i="2" s="1"/>
  <c r="BS256" i="2" s="1"/>
  <c r="BT256" i="2" s="1"/>
  <c r="BU256" i="2" s="1"/>
  <c r="BV256" i="2" s="1"/>
  <c r="BW256" i="2" s="1"/>
  <c r="BG256" i="2"/>
  <c r="BH256" i="2" s="1"/>
  <c r="BI256" i="2" s="1"/>
  <c r="BJ256" i="2" s="1"/>
  <c r="BK256" i="2" s="1"/>
  <c r="BL256" i="2" s="1"/>
  <c r="BM256" i="2" s="1"/>
  <c r="BO255" i="2"/>
  <c r="BP255" i="2" s="1"/>
  <c r="BQ255" i="2" s="1"/>
  <c r="BR255" i="2" s="1"/>
  <c r="BS255" i="2" s="1"/>
  <c r="BT255" i="2" s="1"/>
  <c r="BU255" i="2" s="1"/>
  <c r="BV255" i="2" s="1"/>
  <c r="BW255" i="2" s="1"/>
  <c r="BG255" i="2"/>
  <c r="BH255" i="2" s="1"/>
  <c r="BI255" i="2" s="1"/>
  <c r="BJ255" i="2" s="1"/>
  <c r="BK255" i="2" s="1"/>
  <c r="BL255" i="2" s="1"/>
  <c r="BM255" i="2" s="1"/>
  <c r="BO254" i="2"/>
  <c r="BP254" i="2" s="1"/>
  <c r="BQ254" i="2" s="1"/>
  <c r="BR254" i="2" s="1"/>
  <c r="BS254" i="2" s="1"/>
  <c r="BT254" i="2" s="1"/>
  <c r="BU254" i="2" s="1"/>
  <c r="BV254" i="2" s="1"/>
  <c r="BW254" i="2" s="1"/>
  <c r="BG254" i="2"/>
  <c r="BH254" i="2" s="1"/>
  <c r="BI254" i="2" s="1"/>
  <c r="BJ254" i="2" s="1"/>
  <c r="BK254" i="2" s="1"/>
  <c r="BL254" i="2" s="1"/>
  <c r="BM254" i="2" s="1"/>
  <c r="BO253" i="2"/>
  <c r="BP253" i="2" s="1"/>
  <c r="BQ253" i="2" s="1"/>
  <c r="BR253" i="2" s="1"/>
  <c r="BS253" i="2" s="1"/>
  <c r="BT253" i="2" s="1"/>
  <c r="BU253" i="2" s="1"/>
  <c r="BV253" i="2" s="1"/>
  <c r="BW253" i="2" s="1"/>
  <c r="BG253" i="2"/>
  <c r="BH253" i="2" s="1"/>
  <c r="BI253" i="2" s="1"/>
  <c r="BJ253" i="2" s="1"/>
  <c r="BK253" i="2" s="1"/>
  <c r="BL253" i="2" s="1"/>
  <c r="BM253" i="2" s="1"/>
  <c r="BO252" i="2"/>
  <c r="BP252" i="2" s="1"/>
  <c r="BQ252" i="2" s="1"/>
  <c r="BR252" i="2" s="1"/>
  <c r="BS252" i="2" s="1"/>
  <c r="BT252" i="2" s="1"/>
  <c r="BU252" i="2" s="1"/>
  <c r="BV252" i="2" s="1"/>
  <c r="BW252" i="2" s="1"/>
  <c r="BG252" i="2"/>
  <c r="BH252" i="2" s="1"/>
  <c r="BI252" i="2" s="1"/>
  <c r="BJ252" i="2" s="1"/>
  <c r="BK252" i="2" s="1"/>
  <c r="BL252" i="2" s="1"/>
  <c r="BM252" i="2" s="1"/>
  <c r="BO251" i="2"/>
  <c r="BP251" i="2" s="1"/>
  <c r="BQ251" i="2" s="1"/>
  <c r="BR251" i="2" s="1"/>
  <c r="BS251" i="2" s="1"/>
  <c r="BT251" i="2" s="1"/>
  <c r="BU251" i="2" s="1"/>
  <c r="BV251" i="2" s="1"/>
  <c r="BW251" i="2" s="1"/>
  <c r="BG251" i="2"/>
  <c r="BH251" i="2" s="1"/>
  <c r="BI251" i="2" s="1"/>
  <c r="BJ251" i="2" s="1"/>
  <c r="BK251" i="2" s="1"/>
  <c r="BL251" i="2" s="1"/>
  <c r="BM251" i="2" s="1"/>
  <c r="BO250" i="2"/>
  <c r="BP250" i="2" s="1"/>
  <c r="BQ250" i="2" s="1"/>
  <c r="BR250" i="2" s="1"/>
  <c r="BS250" i="2" s="1"/>
  <c r="BT250" i="2" s="1"/>
  <c r="BU250" i="2" s="1"/>
  <c r="BV250" i="2" s="1"/>
  <c r="BW250" i="2" s="1"/>
  <c r="BG250" i="2"/>
  <c r="BH250" i="2" s="1"/>
  <c r="BI250" i="2" s="1"/>
  <c r="BJ250" i="2" s="1"/>
  <c r="BK250" i="2" s="1"/>
  <c r="BL250" i="2" s="1"/>
  <c r="BM250" i="2" s="1"/>
  <c r="BO249" i="2"/>
  <c r="BP249" i="2" s="1"/>
  <c r="BQ249" i="2" s="1"/>
  <c r="BR249" i="2" s="1"/>
  <c r="BS249" i="2" s="1"/>
  <c r="BT249" i="2" s="1"/>
  <c r="BU249" i="2" s="1"/>
  <c r="BV249" i="2" s="1"/>
  <c r="BW249" i="2" s="1"/>
  <c r="BG249" i="2"/>
  <c r="BH249" i="2" s="1"/>
  <c r="BI249" i="2" s="1"/>
  <c r="BJ249" i="2" s="1"/>
  <c r="BK249" i="2" s="1"/>
  <c r="BL249" i="2" s="1"/>
  <c r="BM249" i="2" s="1"/>
  <c r="BO248" i="2"/>
  <c r="BP248" i="2" s="1"/>
  <c r="BQ248" i="2" s="1"/>
  <c r="BR248" i="2" s="1"/>
  <c r="BS248" i="2" s="1"/>
  <c r="BT248" i="2" s="1"/>
  <c r="BU248" i="2" s="1"/>
  <c r="BV248" i="2" s="1"/>
  <c r="BW248" i="2" s="1"/>
  <c r="BG248" i="2"/>
  <c r="BH248" i="2" s="1"/>
  <c r="BI248" i="2" s="1"/>
  <c r="BJ248" i="2" s="1"/>
  <c r="BK248" i="2" s="1"/>
  <c r="BL248" i="2" s="1"/>
  <c r="BM248" i="2" s="1"/>
  <c r="BO247" i="2"/>
  <c r="BP247" i="2" s="1"/>
  <c r="BQ247" i="2" s="1"/>
  <c r="BR247" i="2" s="1"/>
  <c r="BS247" i="2" s="1"/>
  <c r="BT247" i="2" s="1"/>
  <c r="BU247" i="2" s="1"/>
  <c r="BV247" i="2" s="1"/>
  <c r="BW247" i="2" s="1"/>
  <c r="BG247" i="2"/>
  <c r="BH247" i="2" s="1"/>
  <c r="BI247" i="2" s="1"/>
  <c r="BJ247" i="2" s="1"/>
  <c r="BK247" i="2" s="1"/>
  <c r="BL247" i="2" s="1"/>
  <c r="BM247" i="2" s="1"/>
  <c r="BW242" i="2"/>
  <c r="BQ242" i="2"/>
  <c r="BR242" i="2" s="1"/>
  <c r="BS242" i="2" s="1"/>
  <c r="BT242" i="2" s="1"/>
  <c r="BU242" i="2" s="1"/>
  <c r="BK242" i="2"/>
  <c r="BL242" i="2" s="1"/>
  <c r="BM242" i="2" s="1"/>
  <c r="BN242" i="2" s="1"/>
  <c r="BO242" i="2" s="1"/>
  <c r="BG242" i="2"/>
  <c r="BH242" i="2" s="1"/>
  <c r="BI242" i="2" s="1"/>
  <c r="BE242" i="2"/>
  <c r="BW241" i="2"/>
  <c r="BQ241" i="2"/>
  <c r="BR241" i="2" s="1"/>
  <c r="BS241" i="2" s="1"/>
  <c r="BT241" i="2" s="1"/>
  <c r="BU241" i="2" s="1"/>
  <c r="BK241" i="2"/>
  <c r="BL241" i="2" s="1"/>
  <c r="BM241" i="2" s="1"/>
  <c r="BN241" i="2" s="1"/>
  <c r="BO241" i="2" s="1"/>
  <c r="BG241" i="2"/>
  <c r="BH241" i="2" s="1"/>
  <c r="BI241" i="2" s="1"/>
  <c r="BE241" i="2"/>
  <c r="BW240" i="2"/>
  <c r="BQ240" i="2"/>
  <c r="BR240" i="2" s="1"/>
  <c r="BS240" i="2" s="1"/>
  <c r="BT240" i="2" s="1"/>
  <c r="BU240" i="2" s="1"/>
  <c r="BK240" i="2"/>
  <c r="BL240" i="2" s="1"/>
  <c r="BM240" i="2" s="1"/>
  <c r="BN240" i="2" s="1"/>
  <c r="BO240" i="2" s="1"/>
  <c r="BG240" i="2"/>
  <c r="BH240" i="2" s="1"/>
  <c r="BI240" i="2" s="1"/>
  <c r="BE240" i="2"/>
  <c r="BW239" i="2"/>
  <c r="BQ239" i="2"/>
  <c r="BR239" i="2" s="1"/>
  <c r="BS239" i="2" s="1"/>
  <c r="BT239" i="2" s="1"/>
  <c r="BU239" i="2" s="1"/>
  <c r="BK239" i="2"/>
  <c r="BL239" i="2" s="1"/>
  <c r="BM239" i="2" s="1"/>
  <c r="BN239" i="2" s="1"/>
  <c r="BO239" i="2" s="1"/>
  <c r="BG239" i="2"/>
  <c r="BH239" i="2" s="1"/>
  <c r="BI239" i="2" s="1"/>
  <c r="BE239" i="2"/>
  <c r="BW238" i="2"/>
  <c r="BQ238" i="2"/>
  <c r="BR238" i="2" s="1"/>
  <c r="BS238" i="2" s="1"/>
  <c r="BT238" i="2" s="1"/>
  <c r="BU238" i="2" s="1"/>
  <c r="BK238" i="2"/>
  <c r="BL238" i="2" s="1"/>
  <c r="BM238" i="2" s="1"/>
  <c r="BN238" i="2" s="1"/>
  <c r="BO238" i="2" s="1"/>
  <c r="BG238" i="2"/>
  <c r="BH238" i="2" s="1"/>
  <c r="BI238" i="2" s="1"/>
  <c r="BE238" i="2"/>
  <c r="BW237" i="2"/>
  <c r="BQ237" i="2"/>
  <c r="BR237" i="2" s="1"/>
  <c r="BS237" i="2" s="1"/>
  <c r="BT237" i="2" s="1"/>
  <c r="BU237" i="2" s="1"/>
  <c r="BK237" i="2"/>
  <c r="BL237" i="2" s="1"/>
  <c r="BM237" i="2" s="1"/>
  <c r="BN237" i="2" s="1"/>
  <c r="BO237" i="2" s="1"/>
  <c r="BG237" i="2"/>
  <c r="BH237" i="2" s="1"/>
  <c r="BI237" i="2" s="1"/>
  <c r="BE237" i="2"/>
  <c r="BW236" i="2"/>
  <c r="BQ236" i="2"/>
  <c r="BR236" i="2" s="1"/>
  <c r="BS236" i="2" s="1"/>
  <c r="BT236" i="2" s="1"/>
  <c r="BU236" i="2" s="1"/>
  <c r="BK236" i="2"/>
  <c r="BL236" i="2" s="1"/>
  <c r="BM236" i="2" s="1"/>
  <c r="BN236" i="2" s="1"/>
  <c r="BO236" i="2" s="1"/>
  <c r="BG236" i="2"/>
  <c r="BH236" i="2" s="1"/>
  <c r="BI236" i="2" s="1"/>
  <c r="BE236" i="2"/>
  <c r="BK234" i="2"/>
  <c r="BL234" i="2" s="1"/>
  <c r="BM234" i="2" s="1"/>
  <c r="BN234" i="2" s="1"/>
  <c r="BO234" i="2" s="1"/>
  <c r="BP234" i="2" s="1"/>
  <c r="BQ234" i="2" s="1"/>
  <c r="BR234" i="2" s="1"/>
  <c r="BS234" i="2" s="1"/>
  <c r="BT234" i="2" s="1"/>
  <c r="BU234" i="2" s="1"/>
  <c r="BV234" i="2" s="1"/>
  <c r="BH234" i="2"/>
  <c r="BI234" i="2" s="1"/>
  <c r="BE234" i="2"/>
  <c r="BK233" i="2"/>
  <c r="BL233" i="2" s="1"/>
  <c r="BM233" i="2" s="1"/>
  <c r="BN233" i="2" s="1"/>
  <c r="BO233" i="2" s="1"/>
  <c r="BP233" i="2" s="1"/>
  <c r="BQ233" i="2" s="1"/>
  <c r="BR233" i="2" s="1"/>
  <c r="BS233" i="2" s="1"/>
  <c r="BT233" i="2" s="1"/>
  <c r="BU233" i="2" s="1"/>
  <c r="BV233" i="2" s="1"/>
  <c r="BH233" i="2"/>
  <c r="BI233" i="2" s="1"/>
  <c r="BE233" i="2"/>
  <c r="BK232" i="2"/>
  <c r="BL232" i="2" s="1"/>
  <c r="BM232" i="2" s="1"/>
  <c r="BN232" i="2" s="1"/>
  <c r="BO232" i="2" s="1"/>
  <c r="BP232" i="2" s="1"/>
  <c r="BQ232" i="2" s="1"/>
  <c r="BR232" i="2" s="1"/>
  <c r="BS232" i="2" s="1"/>
  <c r="BT232" i="2" s="1"/>
  <c r="BU232" i="2" s="1"/>
  <c r="BV232" i="2" s="1"/>
  <c r="BH232" i="2"/>
  <c r="BI232" i="2" s="1"/>
  <c r="BE232" i="2"/>
  <c r="BK231" i="2"/>
  <c r="BL231" i="2" s="1"/>
  <c r="BM231" i="2" s="1"/>
  <c r="BN231" i="2" s="1"/>
  <c r="BO231" i="2" s="1"/>
  <c r="BP231" i="2" s="1"/>
  <c r="BQ231" i="2" s="1"/>
  <c r="BR231" i="2" s="1"/>
  <c r="BS231" i="2" s="1"/>
  <c r="BT231" i="2" s="1"/>
  <c r="BU231" i="2" s="1"/>
  <c r="BV231" i="2" s="1"/>
  <c r="BK230" i="2"/>
  <c r="BL230" i="2" s="1"/>
  <c r="BM230" i="2" s="1"/>
  <c r="BN230" i="2" s="1"/>
  <c r="BO230" i="2" s="1"/>
  <c r="BP230" i="2" s="1"/>
  <c r="BQ230" i="2" s="1"/>
  <c r="BR230" i="2" s="1"/>
  <c r="BS230" i="2" s="1"/>
  <c r="BT230" i="2" s="1"/>
  <c r="BU230" i="2" s="1"/>
  <c r="BV230" i="2" s="1"/>
  <c r="BK229" i="2"/>
  <c r="BL229" i="2" s="1"/>
  <c r="BM229" i="2" s="1"/>
  <c r="BN229" i="2" s="1"/>
  <c r="BO229" i="2" s="1"/>
  <c r="BP229" i="2" s="1"/>
  <c r="BQ229" i="2" s="1"/>
  <c r="BR229" i="2" s="1"/>
  <c r="BS229" i="2" s="1"/>
  <c r="BT229" i="2" s="1"/>
  <c r="BU229" i="2" s="1"/>
  <c r="BV229" i="2" s="1"/>
  <c r="BK228" i="2"/>
  <c r="BL228" i="2" s="1"/>
  <c r="BM228" i="2" s="1"/>
  <c r="BN228" i="2" s="1"/>
  <c r="BO228" i="2" s="1"/>
  <c r="BP228" i="2" s="1"/>
  <c r="BQ228" i="2" s="1"/>
  <c r="BR228" i="2" s="1"/>
  <c r="BS228" i="2" s="1"/>
  <c r="BT228" i="2" s="1"/>
  <c r="BU228" i="2" s="1"/>
  <c r="BV228" i="2" s="1"/>
  <c r="BK227" i="2"/>
  <c r="BL227" i="2" s="1"/>
  <c r="BM227" i="2" s="1"/>
  <c r="BN227" i="2" s="1"/>
  <c r="BO227" i="2" s="1"/>
  <c r="BP227" i="2" s="1"/>
  <c r="BQ227" i="2" s="1"/>
  <c r="BR227" i="2" s="1"/>
  <c r="BS227" i="2" s="1"/>
  <c r="BT227" i="2" s="1"/>
  <c r="BU227" i="2" s="1"/>
  <c r="BV227" i="2" s="1"/>
  <c r="BK226" i="2"/>
  <c r="BL226" i="2" s="1"/>
  <c r="BM226" i="2" s="1"/>
  <c r="BN226" i="2" s="1"/>
  <c r="BO226" i="2" s="1"/>
  <c r="BP226" i="2" s="1"/>
  <c r="BQ226" i="2" s="1"/>
  <c r="BR226" i="2" s="1"/>
  <c r="BS226" i="2" s="1"/>
  <c r="BT226" i="2" s="1"/>
  <c r="BU226" i="2" s="1"/>
  <c r="BV226" i="2" s="1"/>
  <c r="BK225" i="2"/>
  <c r="BL225" i="2" s="1"/>
  <c r="BM225" i="2" s="1"/>
  <c r="BN225" i="2" s="1"/>
  <c r="BO225" i="2" s="1"/>
  <c r="BP225" i="2" s="1"/>
  <c r="BQ225" i="2" s="1"/>
  <c r="BR225" i="2" s="1"/>
  <c r="BS225" i="2" s="1"/>
  <c r="BT225" i="2" s="1"/>
  <c r="BU225" i="2" s="1"/>
  <c r="BV225" i="2" s="1"/>
  <c r="BK223" i="2"/>
  <c r="BL223" i="2" s="1"/>
  <c r="BM223" i="2" s="1"/>
  <c r="BN223" i="2" s="1"/>
  <c r="BO223" i="2" s="1"/>
  <c r="BP223" i="2" s="1"/>
  <c r="BQ223" i="2" s="1"/>
  <c r="BR223" i="2" s="1"/>
  <c r="BS223" i="2" s="1"/>
  <c r="BT223" i="2" s="1"/>
  <c r="BU223" i="2" s="1"/>
  <c r="BV223" i="2" s="1"/>
  <c r="BE223" i="2"/>
  <c r="BI222" i="2"/>
  <c r="BJ222" i="2" s="1"/>
  <c r="BK222" i="2" s="1"/>
  <c r="BL222" i="2" s="1"/>
  <c r="BM222" i="2" s="1"/>
  <c r="BN222" i="2" s="1"/>
  <c r="BO222" i="2" s="1"/>
  <c r="BP222" i="2" s="1"/>
  <c r="BQ222" i="2" s="1"/>
  <c r="BR222" i="2" s="1"/>
  <c r="BS222" i="2" s="1"/>
  <c r="BT222" i="2" s="1"/>
  <c r="BU222" i="2" s="1"/>
  <c r="BV222" i="2" s="1"/>
  <c r="BE222" i="2"/>
  <c r="BI221" i="2"/>
  <c r="BJ221" i="2" s="1"/>
  <c r="BK221" i="2" s="1"/>
  <c r="BL221" i="2" s="1"/>
  <c r="BM221" i="2" s="1"/>
  <c r="BN221" i="2" s="1"/>
  <c r="BO221" i="2" s="1"/>
  <c r="BP221" i="2" s="1"/>
  <c r="BQ221" i="2" s="1"/>
  <c r="BR221" i="2" s="1"/>
  <c r="BS221" i="2" s="1"/>
  <c r="BT221" i="2" s="1"/>
  <c r="BU221" i="2" s="1"/>
  <c r="BV221" i="2" s="1"/>
  <c r="BE221" i="2"/>
  <c r="BI214" i="2"/>
  <c r="BJ214" i="2" s="1"/>
  <c r="BK214" i="2" s="1"/>
  <c r="BL214" i="2" s="1"/>
  <c r="BM214" i="2" s="1"/>
  <c r="BN214" i="2" s="1"/>
  <c r="BO214" i="2" s="1"/>
  <c r="BP214" i="2" s="1"/>
  <c r="BQ214" i="2" s="1"/>
  <c r="BR214" i="2" s="1"/>
  <c r="BS214" i="2" s="1"/>
  <c r="BT214" i="2" s="1"/>
  <c r="BU214" i="2" s="1"/>
  <c r="BV214" i="2" s="1"/>
  <c r="BE214" i="2"/>
  <c r="BH203" i="2"/>
  <c r="BI203" i="2" s="1"/>
  <c r="BJ203" i="2" s="1"/>
  <c r="BK203" i="2" s="1"/>
  <c r="BL203" i="2" s="1"/>
  <c r="BM203" i="2" s="1"/>
  <c r="BN203" i="2" s="1"/>
  <c r="BO203" i="2" s="1"/>
  <c r="BP203" i="2" s="1"/>
  <c r="BQ203" i="2" s="1"/>
  <c r="BR203" i="2" s="1"/>
  <c r="BS203" i="2" s="1"/>
  <c r="BT203" i="2" s="1"/>
  <c r="BU203" i="2" s="1"/>
  <c r="BV203" i="2" s="1"/>
  <c r="BW203" i="2" s="1"/>
  <c r="BE203" i="2"/>
  <c r="BI201" i="2"/>
  <c r="BJ201" i="2" s="1"/>
  <c r="BK201" i="2" s="1"/>
  <c r="BL201" i="2" s="1"/>
  <c r="BM201" i="2" s="1"/>
  <c r="BN201" i="2" s="1"/>
  <c r="BO201" i="2" s="1"/>
  <c r="BP201" i="2" s="1"/>
  <c r="BQ201" i="2" s="1"/>
  <c r="BR201" i="2" s="1"/>
  <c r="BS201" i="2" s="1"/>
  <c r="BT201" i="2" s="1"/>
  <c r="BU201" i="2" s="1"/>
  <c r="BV201" i="2" s="1"/>
  <c r="BW201" i="2" s="1"/>
  <c r="BI200" i="2"/>
  <c r="BJ200" i="2" s="1"/>
  <c r="BK200" i="2" s="1"/>
  <c r="BL200" i="2" s="1"/>
  <c r="BM200" i="2" s="1"/>
  <c r="BN200" i="2" s="1"/>
  <c r="BO200" i="2" s="1"/>
  <c r="BP200" i="2" s="1"/>
  <c r="BQ200" i="2" s="1"/>
  <c r="BR200" i="2" s="1"/>
  <c r="BS200" i="2" s="1"/>
  <c r="BT200" i="2" s="1"/>
  <c r="BU200" i="2" s="1"/>
  <c r="BV200" i="2" s="1"/>
  <c r="BW200" i="2" s="1"/>
  <c r="BI199" i="2"/>
  <c r="BJ199" i="2" s="1"/>
  <c r="BK199" i="2" s="1"/>
  <c r="BL199" i="2" s="1"/>
  <c r="BM199" i="2" s="1"/>
  <c r="BN199" i="2" s="1"/>
  <c r="BO199" i="2" s="1"/>
  <c r="BP199" i="2" s="1"/>
  <c r="BQ199" i="2" s="1"/>
  <c r="BR199" i="2" s="1"/>
  <c r="BS199" i="2" s="1"/>
  <c r="BT199" i="2" s="1"/>
  <c r="BU199" i="2" s="1"/>
  <c r="BV199" i="2" s="1"/>
  <c r="BW199" i="2" s="1"/>
  <c r="BI192" i="2"/>
  <c r="BJ192" i="2" s="1"/>
  <c r="BK192" i="2" s="1"/>
  <c r="BL192" i="2" s="1"/>
  <c r="BM192" i="2" s="1"/>
  <c r="BN192" i="2" s="1"/>
  <c r="BO192" i="2" s="1"/>
  <c r="BP192" i="2" s="1"/>
  <c r="BQ192" i="2" s="1"/>
  <c r="BR192" i="2" s="1"/>
  <c r="BS192" i="2" s="1"/>
  <c r="BT192" i="2" s="1"/>
  <c r="BU192" i="2" s="1"/>
  <c r="BV192" i="2" s="1"/>
  <c r="BW192" i="2" s="1"/>
  <c r="BI190" i="2"/>
  <c r="BJ190" i="2" s="1"/>
  <c r="BK190" i="2" s="1"/>
  <c r="BL190" i="2" s="1"/>
  <c r="BM190" i="2" s="1"/>
  <c r="BN190" i="2" s="1"/>
  <c r="BO190" i="2" s="1"/>
  <c r="BP190" i="2" s="1"/>
  <c r="BQ190" i="2" s="1"/>
  <c r="BR190" i="2" s="1"/>
  <c r="BS190" i="2" s="1"/>
  <c r="BT190" i="2" s="1"/>
  <c r="BU190" i="2" s="1"/>
  <c r="BV190" i="2" s="1"/>
  <c r="BE190" i="2"/>
  <c r="BI189" i="2"/>
  <c r="BJ189" i="2" s="1"/>
  <c r="BK189" i="2" s="1"/>
  <c r="BL189" i="2" s="1"/>
  <c r="BM189" i="2" s="1"/>
  <c r="BN189" i="2" s="1"/>
  <c r="BO189" i="2" s="1"/>
  <c r="BP189" i="2" s="1"/>
  <c r="BQ189" i="2" s="1"/>
  <c r="BR189" i="2" s="1"/>
  <c r="BS189" i="2" s="1"/>
  <c r="BT189" i="2" s="1"/>
  <c r="BU189" i="2" s="1"/>
  <c r="BV189" i="2" s="1"/>
  <c r="BE189" i="2"/>
  <c r="BI188" i="2"/>
  <c r="BJ188" i="2" s="1"/>
  <c r="BK188" i="2" s="1"/>
  <c r="BL188" i="2" s="1"/>
  <c r="BM188" i="2" s="1"/>
  <c r="BN188" i="2" s="1"/>
  <c r="BO188" i="2" s="1"/>
  <c r="BP188" i="2" s="1"/>
  <c r="BQ188" i="2" s="1"/>
  <c r="BR188" i="2" s="1"/>
  <c r="BS188" i="2" s="1"/>
  <c r="BT188" i="2" s="1"/>
  <c r="BU188" i="2" s="1"/>
  <c r="BV188" i="2" s="1"/>
  <c r="BE188" i="2"/>
  <c r="BI187" i="2"/>
  <c r="BJ187" i="2" s="1"/>
  <c r="BK187" i="2" s="1"/>
  <c r="BL187" i="2" s="1"/>
  <c r="BM187" i="2" s="1"/>
  <c r="BN187" i="2" s="1"/>
  <c r="BO187" i="2" s="1"/>
  <c r="BP187" i="2" s="1"/>
  <c r="BQ187" i="2" s="1"/>
  <c r="BR187" i="2" s="1"/>
  <c r="BS187" i="2" s="1"/>
  <c r="BT187" i="2" s="1"/>
  <c r="BU187" i="2" s="1"/>
  <c r="BV187" i="2" s="1"/>
  <c r="BE187" i="2"/>
  <c r="BI186" i="2"/>
  <c r="BJ186" i="2" s="1"/>
  <c r="BK186" i="2" s="1"/>
  <c r="BL186" i="2" s="1"/>
  <c r="BM186" i="2" s="1"/>
  <c r="BN186" i="2" s="1"/>
  <c r="BO186" i="2" s="1"/>
  <c r="BP186" i="2" s="1"/>
  <c r="BQ186" i="2" s="1"/>
  <c r="BR186" i="2" s="1"/>
  <c r="BS186" i="2" s="1"/>
  <c r="BT186" i="2" s="1"/>
  <c r="BU186" i="2" s="1"/>
  <c r="BV186" i="2" s="1"/>
  <c r="BE186" i="2"/>
  <c r="BI185" i="2"/>
  <c r="BJ185" i="2" s="1"/>
  <c r="BK185" i="2" s="1"/>
  <c r="BL185" i="2" s="1"/>
  <c r="BM185" i="2" s="1"/>
  <c r="BN185" i="2" s="1"/>
  <c r="BO185" i="2" s="1"/>
  <c r="BP185" i="2" s="1"/>
  <c r="BQ185" i="2" s="1"/>
  <c r="BR185" i="2" s="1"/>
  <c r="BS185" i="2" s="1"/>
  <c r="BT185" i="2" s="1"/>
  <c r="BU185" i="2" s="1"/>
  <c r="BV185" i="2" s="1"/>
  <c r="BE185" i="2"/>
  <c r="BI184" i="2"/>
  <c r="BJ184" i="2" s="1"/>
  <c r="BK184" i="2" s="1"/>
  <c r="BL184" i="2" s="1"/>
  <c r="BM184" i="2" s="1"/>
  <c r="BN184" i="2" s="1"/>
  <c r="BO184" i="2" s="1"/>
  <c r="BP184" i="2" s="1"/>
  <c r="BQ184" i="2" s="1"/>
  <c r="BR184" i="2" s="1"/>
  <c r="BS184" i="2" s="1"/>
  <c r="BT184" i="2" s="1"/>
  <c r="BU184" i="2" s="1"/>
  <c r="BV184" i="2" s="1"/>
  <c r="BE184" i="2"/>
  <c r="BI183" i="2"/>
  <c r="BJ183" i="2" s="1"/>
  <c r="BK183" i="2" s="1"/>
  <c r="BL183" i="2" s="1"/>
  <c r="BM183" i="2" s="1"/>
  <c r="BN183" i="2" s="1"/>
  <c r="BO183" i="2" s="1"/>
  <c r="BP183" i="2" s="1"/>
  <c r="BQ183" i="2" s="1"/>
  <c r="BR183" i="2" s="1"/>
  <c r="BS183" i="2" s="1"/>
  <c r="BT183" i="2" s="1"/>
  <c r="BU183" i="2" s="1"/>
  <c r="BV183" i="2" s="1"/>
  <c r="BE183" i="2"/>
  <c r="BI182" i="2"/>
  <c r="BJ182" i="2" s="1"/>
  <c r="BK182" i="2" s="1"/>
  <c r="BL182" i="2" s="1"/>
  <c r="BM182" i="2" s="1"/>
  <c r="BN182" i="2" s="1"/>
  <c r="BO182" i="2" s="1"/>
  <c r="BP182" i="2" s="1"/>
  <c r="BQ182" i="2" s="1"/>
  <c r="BR182" i="2" s="1"/>
  <c r="BS182" i="2" s="1"/>
  <c r="BT182" i="2" s="1"/>
  <c r="BU182" i="2" s="1"/>
  <c r="BV182" i="2" s="1"/>
  <c r="BE182" i="2"/>
  <c r="BI181" i="2"/>
  <c r="BJ181" i="2" s="1"/>
  <c r="BK181" i="2" s="1"/>
  <c r="BL181" i="2" s="1"/>
  <c r="BM181" i="2" s="1"/>
  <c r="BN181" i="2" s="1"/>
  <c r="BO181" i="2" s="1"/>
  <c r="BP181" i="2" s="1"/>
  <c r="BQ181" i="2" s="1"/>
  <c r="BR181" i="2" s="1"/>
  <c r="BS181" i="2" s="1"/>
  <c r="BT181" i="2" s="1"/>
  <c r="BU181" i="2" s="1"/>
  <c r="BV181" i="2" s="1"/>
  <c r="BE181" i="2"/>
  <c r="BI179" i="2"/>
  <c r="BJ179" i="2" s="1"/>
  <c r="BK179" i="2" s="1"/>
  <c r="BL179" i="2" s="1"/>
  <c r="BM179" i="2" s="1"/>
  <c r="BN179" i="2" s="1"/>
  <c r="BO179" i="2" s="1"/>
  <c r="BP179" i="2" s="1"/>
  <c r="BQ179" i="2" s="1"/>
  <c r="BR179" i="2" s="1"/>
  <c r="BS179" i="2" s="1"/>
  <c r="BT179" i="2" s="1"/>
  <c r="BU179" i="2" s="1"/>
  <c r="BV179" i="2" s="1"/>
  <c r="BW179" i="2" s="1"/>
  <c r="BI178" i="2"/>
  <c r="BJ178" i="2" s="1"/>
  <c r="BK178" i="2" s="1"/>
  <c r="BL178" i="2" s="1"/>
  <c r="BM178" i="2" s="1"/>
  <c r="BN178" i="2" s="1"/>
  <c r="BO178" i="2" s="1"/>
  <c r="BP178" i="2" s="1"/>
  <c r="BQ178" i="2" s="1"/>
  <c r="BR178" i="2" s="1"/>
  <c r="BS178" i="2" s="1"/>
  <c r="BT178" i="2" s="1"/>
  <c r="BU178" i="2" s="1"/>
  <c r="BV178" i="2" s="1"/>
  <c r="BW178" i="2" s="1"/>
  <c r="BI177" i="2"/>
  <c r="BJ177" i="2" s="1"/>
  <c r="BK177" i="2" s="1"/>
  <c r="BL177" i="2" s="1"/>
  <c r="BM177" i="2" s="1"/>
  <c r="BN177" i="2" s="1"/>
  <c r="BO177" i="2" s="1"/>
  <c r="BP177" i="2" s="1"/>
  <c r="BQ177" i="2" s="1"/>
  <c r="BR177" i="2" s="1"/>
  <c r="BS177" i="2" s="1"/>
  <c r="BT177" i="2" s="1"/>
  <c r="BU177" i="2" s="1"/>
  <c r="BV177" i="2" s="1"/>
  <c r="BW177" i="2" s="1"/>
  <c r="BI176" i="2"/>
  <c r="BJ176" i="2" s="1"/>
  <c r="BK176" i="2" s="1"/>
  <c r="BL176" i="2" s="1"/>
  <c r="BM176" i="2" s="1"/>
  <c r="BN176" i="2" s="1"/>
  <c r="BO176" i="2" s="1"/>
  <c r="BP176" i="2" s="1"/>
  <c r="BQ176" i="2" s="1"/>
  <c r="BR176" i="2" s="1"/>
  <c r="BS176" i="2" s="1"/>
  <c r="BT176" i="2" s="1"/>
  <c r="BU176" i="2" s="1"/>
  <c r="BV176" i="2" s="1"/>
  <c r="BW176" i="2" s="1"/>
  <c r="BI175" i="2"/>
  <c r="BJ175" i="2" s="1"/>
  <c r="BK175" i="2" s="1"/>
  <c r="BL175" i="2" s="1"/>
  <c r="BM175" i="2" s="1"/>
  <c r="BN175" i="2" s="1"/>
  <c r="BO175" i="2" s="1"/>
  <c r="BP175" i="2" s="1"/>
  <c r="BQ175" i="2" s="1"/>
  <c r="BR175" i="2" s="1"/>
  <c r="BS175" i="2" s="1"/>
  <c r="BT175" i="2" s="1"/>
  <c r="BU175" i="2" s="1"/>
  <c r="BV175" i="2" s="1"/>
  <c r="BW175" i="2" s="1"/>
  <c r="BI174" i="2"/>
  <c r="BJ174" i="2" s="1"/>
  <c r="BK174" i="2" s="1"/>
  <c r="BL174" i="2" s="1"/>
  <c r="BM174" i="2" s="1"/>
  <c r="BN174" i="2" s="1"/>
  <c r="BO174" i="2" s="1"/>
  <c r="BP174" i="2" s="1"/>
  <c r="BQ174" i="2" s="1"/>
  <c r="BR174" i="2" s="1"/>
  <c r="BS174" i="2" s="1"/>
  <c r="BT174" i="2" s="1"/>
  <c r="BU174" i="2" s="1"/>
  <c r="BV174" i="2" s="1"/>
  <c r="BW174" i="2" s="1"/>
  <c r="BI173" i="2"/>
  <c r="BJ173" i="2" s="1"/>
  <c r="BK173" i="2" s="1"/>
  <c r="BL173" i="2" s="1"/>
  <c r="BM173" i="2" s="1"/>
  <c r="BN173" i="2" s="1"/>
  <c r="BO173" i="2" s="1"/>
  <c r="BP173" i="2" s="1"/>
  <c r="BQ173" i="2" s="1"/>
  <c r="BR173" i="2" s="1"/>
  <c r="BS173" i="2" s="1"/>
  <c r="BT173" i="2" s="1"/>
  <c r="BU173" i="2" s="1"/>
  <c r="BV173" i="2" s="1"/>
  <c r="BW173" i="2" s="1"/>
  <c r="BI172" i="2"/>
  <c r="BJ172" i="2" s="1"/>
  <c r="BK172" i="2" s="1"/>
  <c r="BL172" i="2" s="1"/>
  <c r="BM172" i="2" s="1"/>
  <c r="BN172" i="2" s="1"/>
  <c r="BO172" i="2" s="1"/>
  <c r="BP172" i="2" s="1"/>
  <c r="BQ172" i="2" s="1"/>
  <c r="BR172" i="2" s="1"/>
  <c r="BS172" i="2" s="1"/>
  <c r="BT172" i="2" s="1"/>
  <c r="BU172" i="2" s="1"/>
  <c r="BV172" i="2" s="1"/>
  <c r="BW172" i="2" s="1"/>
  <c r="BI171" i="2"/>
  <c r="BJ171" i="2" s="1"/>
  <c r="BK171" i="2" s="1"/>
  <c r="BL171" i="2" s="1"/>
  <c r="BM171" i="2" s="1"/>
  <c r="BN171" i="2" s="1"/>
  <c r="BO171" i="2" s="1"/>
  <c r="BP171" i="2" s="1"/>
  <c r="BQ171" i="2" s="1"/>
  <c r="BR171" i="2" s="1"/>
  <c r="BS171" i="2" s="1"/>
  <c r="BT171" i="2" s="1"/>
  <c r="BU171" i="2" s="1"/>
  <c r="BV171" i="2" s="1"/>
  <c r="BW171" i="2" s="1"/>
  <c r="BI170" i="2"/>
  <c r="BJ170" i="2" s="1"/>
  <c r="BK170" i="2" s="1"/>
  <c r="BL170" i="2" s="1"/>
  <c r="BM170" i="2" s="1"/>
  <c r="BN170" i="2" s="1"/>
  <c r="BO170" i="2" s="1"/>
  <c r="BP170" i="2" s="1"/>
  <c r="BQ170" i="2" s="1"/>
  <c r="BR170" i="2" s="1"/>
  <c r="BS170" i="2" s="1"/>
  <c r="BT170" i="2" s="1"/>
  <c r="BU170" i="2" s="1"/>
  <c r="BV170" i="2" s="1"/>
  <c r="BW170" i="2" s="1"/>
  <c r="BM168" i="2"/>
  <c r="BN168" i="2" s="1"/>
  <c r="BO168" i="2" s="1"/>
  <c r="BP168" i="2" s="1"/>
  <c r="BQ168" i="2" s="1"/>
  <c r="BR168" i="2" s="1"/>
  <c r="BS168" i="2" s="1"/>
  <c r="BT168" i="2" s="1"/>
  <c r="BU168" i="2" s="1"/>
  <c r="BV168" i="2" s="1"/>
  <c r="BW168" i="2" s="1"/>
  <c r="BJ168" i="2"/>
  <c r="BK168" i="2" s="1"/>
  <c r="BE168" i="2"/>
  <c r="BF168" i="2" s="1"/>
  <c r="BG168" i="2" s="1"/>
  <c r="BM167" i="2"/>
  <c r="BN167" i="2" s="1"/>
  <c r="BO167" i="2" s="1"/>
  <c r="BP167" i="2" s="1"/>
  <c r="BQ167" i="2" s="1"/>
  <c r="BR167" i="2" s="1"/>
  <c r="BS167" i="2" s="1"/>
  <c r="BT167" i="2" s="1"/>
  <c r="BU167" i="2" s="1"/>
  <c r="BV167" i="2" s="1"/>
  <c r="BW167" i="2" s="1"/>
  <c r="BJ167" i="2"/>
  <c r="BK167" i="2" s="1"/>
  <c r="BE167" i="2"/>
  <c r="BF167" i="2" s="1"/>
  <c r="BG167" i="2" s="1"/>
  <c r="BM166" i="2"/>
  <c r="BN166" i="2" s="1"/>
  <c r="BO166" i="2" s="1"/>
  <c r="BP166" i="2" s="1"/>
  <c r="BQ166" i="2" s="1"/>
  <c r="BR166" i="2" s="1"/>
  <c r="BS166" i="2" s="1"/>
  <c r="BT166" i="2" s="1"/>
  <c r="BU166" i="2" s="1"/>
  <c r="BV166" i="2" s="1"/>
  <c r="BW166" i="2" s="1"/>
  <c r="BJ166" i="2"/>
  <c r="BK166" i="2" s="1"/>
  <c r="BE166" i="2"/>
  <c r="BF166" i="2" s="1"/>
  <c r="BG166" i="2" s="1"/>
  <c r="BM165" i="2"/>
  <c r="BN165" i="2" s="1"/>
  <c r="BO165" i="2" s="1"/>
  <c r="BP165" i="2" s="1"/>
  <c r="BQ165" i="2" s="1"/>
  <c r="BR165" i="2" s="1"/>
  <c r="BS165" i="2" s="1"/>
  <c r="BT165" i="2" s="1"/>
  <c r="BU165" i="2" s="1"/>
  <c r="BV165" i="2" s="1"/>
  <c r="BW165" i="2" s="1"/>
  <c r="BJ165" i="2"/>
  <c r="BK165" i="2" s="1"/>
  <c r="BE165" i="2"/>
  <c r="BF165" i="2" s="1"/>
  <c r="BG165" i="2" s="1"/>
  <c r="BM164" i="2"/>
  <c r="BN164" i="2" s="1"/>
  <c r="BO164" i="2" s="1"/>
  <c r="BP164" i="2" s="1"/>
  <c r="BQ164" i="2" s="1"/>
  <c r="BR164" i="2" s="1"/>
  <c r="BS164" i="2" s="1"/>
  <c r="BT164" i="2" s="1"/>
  <c r="BU164" i="2" s="1"/>
  <c r="BV164" i="2" s="1"/>
  <c r="BW164" i="2" s="1"/>
  <c r="BJ164" i="2"/>
  <c r="BK164" i="2" s="1"/>
  <c r="BE164" i="2"/>
  <c r="BF164" i="2" s="1"/>
  <c r="BG164" i="2" s="1"/>
  <c r="BM163" i="2"/>
  <c r="BN163" i="2" s="1"/>
  <c r="BO163" i="2" s="1"/>
  <c r="BP163" i="2" s="1"/>
  <c r="BQ163" i="2" s="1"/>
  <c r="BR163" i="2" s="1"/>
  <c r="BS163" i="2" s="1"/>
  <c r="BT163" i="2" s="1"/>
  <c r="BU163" i="2" s="1"/>
  <c r="BV163" i="2" s="1"/>
  <c r="BW163" i="2" s="1"/>
  <c r="BJ163" i="2"/>
  <c r="BK163" i="2" s="1"/>
  <c r="BE163" i="2"/>
  <c r="BF163" i="2" s="1"/>
  <c r="BG163" i="2" s="1"/>
  <c r="BM162" i="2"/>
  <c r="BN162" i="2" s="1"/>
  <c r="BO162" i="2" s="1"/>
  <c r="BP162" i="2" s="1"/>
  <c r="BQ162" i="2" s="1"/>
  <c r="BR162" i="2" s="1"/>
  <c r="BS162" i="2" s="1"/>
  <c r="BT162" i="2" s="1"/>
  <c r="BU162" i="2" s="1"/>
  <c r="BV162" i="2" s="1"/>
  <c r="BW162" i="2" s="1"/>
  <c r="BJ162" i="2"/>
  <c r="BK162" i="2" s="1"/>
  <c r="BE162" i="2"/>
  <c r="BF162" i="2" s="1"/>
  <c r="BG162" i="2" s="1"/>
  <c r="BM161" i="2"/>
  <c r="BN161" i="2" s="1"/>
  <c r="BO161" i="2" s="1"/>
  <c r="BP161" i="2" s="1"/>
  <c r="BQ161" i="2" s="1"/>
  <c r="BR161" i="2" s="1"/>
  <c r="BS161" i="2" s="1"/>
  <c r="BT161" i="2" s="1"/>
  <c r="BU161" i="2" s="1"/>
  <c r="BV161" i="2" s="1"/>
  <c r="BW161" i="2" s="1"/>
  <c r="BJ161" i="2"/>
  <c r="BK161" i="2" s="1"/>
  <c r="BE161" i="2"/>
  <c r="BF161" i="2" s="1"/>
  <c r="BG161" i="2" s="1"/>
  <c r="BM160" i="2"/>
  <c r="BN160" i="2" s="1"/>
  <c r="BO160" i="2" s="1"/>
  <c r="BP160" i="2" s="1"/>
  <c r="BQ160" i="2" s="1"/>
  <c r="BR160" i="2" s="1"/>
  <c r="BS160" i="2" s="1"/>
  <c r="BT160" i="2" s="1"/>
  <c r="BU160" i="2" s="1"/>
  <c r="BV160" i="2" s="1"/>
  <c r="BW160" i="2" s="1"/>
  <c r="BJ160" i="2"/>
  <c r="BK160" i="2" s="1"/>
  <c r="BE160" i="2"/>
  <c r="BF160" i="2" s="1"/>
  <c r="BG160" i="2" s="1"/>
  <c r="BM159" i="2"/>
  <c r="BN159" i="2" s="1"/>
  <c r="BO159" i="2" s="1"/>
  <c r="BP159" i="2" s="1"/>
  <c r="BQ159" i="2" s="1"/>
  <c r="BR159" i="2" s="1"/>
  <c r="BS159" i="2" s="1"/>
  <c r="BT159" i="2" s="1"/>
  <c r="BU159" i="2" s="1"/>
  <c r="BV159" i="2" s="1"/>
  <c r="BW159" i="2" s="1"/>
  <c r="BJ159" i="2"/>
  <c r="BK159" i="2" s="1"/>
  <c r="BE159" i="2"/>
  <c r="BF159" i="2" s="1"/>
  <c r="BG159" i="2" s="1"/>
  <c r="BL157" i="2"/>
  <c r="BM157" i="2" s="1"/>
  <c r="BN157" i="2" s="1"/>
  <c r="BO157" i="2" s="1"/>
  <c r="BP157" i="2" s="1"/>
  <c r="BQ157" i="2" s="1"/>
  <c r="BR157" i="2" s="1"/>
  <c r="BS157" i="2" s="1"/>
  <c r="BT157" i="2" s="1"/>
  <c r="BU157" i="2" s="1"/>
  <c r="BV157" i="2" s="1"/>
  <c r="BW157" i="2" s="1"/>
  <c r="BL156" i="2"/>
  <c r="BM156" i="2" s="1"/>
  <c r="BN156" i="2" s="1"/>
  <c r="BO156" i="2" s="1"/>
  <c r="BP156" i="2" s="1"/>
  <c r="BQ156" i="2" s="1"/>
  <c r="BR156" i="2" s="1"/>
  <c r="BS156" i="2" s="1"/>
  <c r="BT156" i="2" s="1"/>
  <c r="BU156" i="2" s="1"/>
  <c r="BV156" i="2" s="1"/>
  <c r="BW156" i="2" s="1"/>
  <c r="BL155" i="2"/>
  <c r="BM155" i="2" s="1"/>
  <c r="BN155" i="2" s="1"/>
  <c r="BO155" i="2" s="1"/>
  <c r="BP155" i="2" s="1"/>
  <c r="BQ155" i="2" s="1"/>
  <c r="BR155" i="2" s="1"/>
  <c r="BS155" i="2" s="1"/>
  <c r="BT155" i="2" s="1"/>
  <c r="BU155" i="2" s="1"/>
  <c r="BV155" i="2" s="1"/>
  <c r="BW155" i="2" s="1"/>
  <c r="BL154" i="2"/>
  <c r="BM154" i="2" s="1"/>
  <c r="BN154" i="2" s="1"/>
  <c r="BO154" i="2" s="1"/>
  <c r="BP154" i="2" s="1"/>
  <c r="BQ154" i="2" s="1"/>
  <c r="BR154" i="2" s="1"/>
  <c r="BS154" i="2" s="1"/>
  <c r="BT154" i="2" s="1"/>
  <c r="BU154" i="2" s="1"/>
  <c r="BV154" i="2" s="1"/>
  <c r="BW154" i="2" s="1"/>
  <c r="BL153" i="2"/>
  <c r="BM153" i="2" s="1"/>
  <c r="BN153" i="2" s="1"/>
  <c r="BO153" i="2" s="1"/>
  <c r="BP153" i="2" s="1"/>
  <c r="BQ153" i="2" s="1"/>
  <c r="BR153" i="2" s="1"/>
  <c r="BS153" i="2" s="1"/>
  <c r="BT153" i="2" s="1"/>
  <c r="BU153" i="2" s="1"/>
  <c r="BV153" i="2" s="1"/>
  <c r="BW153" i="2" s="1"/>
  <c r="BL152" i="2"/>
  <c r="BM152" i="2" s="1"/>
  <c r="BN152" i="2" s="1"/>
  <c r="BO152" i="2" s="1"/>
  <c r="BP152" i="2" s="1"/>
  <c r="BQ152" i="2" s="1"/>
  <c r="BR152" i="2" s="1"/>
  <c r="BS152" i="2" s="1"/>
  <c r="BT152" i="2" s="1"/>
  <c r="BU152" i="2" s="1"/>
  <c r="BV152" i="2" s="1"/>
  <c r="BW152" i="2" s="1"/>
  <c r="BL151" i="2"/>
  <c r="BM151" i="2" s="1"/>
  <c r="BN151" i="2" s="1"/>
  <c r="BO151" i="2" s="1"/>
  <c r="BP151" i="2" s="1"/>
  <c r="BQ151" i="2" s="1"/>
  <c r="BR151" i="2" s="1"/>
  <c r="BS151" i="2" s="1"/>
  <c r="BT151" i="2" s="1"/>
  <c r="BU151" i="2" s="1"/>
  <c r="BV151" i="2" s="1"/>
  <c r="BW151" i="2" s="1"/>
  <c r="BL150" i="2"/>
  <c r="BM150" i="2" s="1"/>
  <c r="BN150" i="2" s="1"/>
  <c r="BO150" i="2" s="1"/>
  <c r="BP150" i="2" s="1"/>
  <c r="BQ150" i="2" s="1"/>
  <c r="BR150" i="2" s="1"/>
  <c r="BS150" i="2" s="1"/>
  <c r="BT150" i="2" s="1"/>
  <c r="BU150" i="2" s="1"/>
  <c r="BV150" i="2" s="1"/>
  <c r="BW150" i="2" s="1"/>
  <c r="BL149" i="2"/>
  <c r="BM149" i="2" s="1"/>
  <c r="BN149" i="2" s="1"/>
  <c r="BO149" i="2" s="1"/>
  <c r="BP149" i="2" s="1"/>
  <c r="BQ149" i="2" s="1"/>
  <c r="BR149" i="2" s="1"/>
  <c r="BS149" i="2" s="1"/>
  <c r="BT149" i="2" s="1"/>
  <c r="BU149" i="2" s="1"/>
  <c r="BV149" i="2" s="1"/>
  <c r="BW149" i="2" s="1"/>
  <c r="BL148" i="2"/>
  <c r="BM148" i="2" s="1"/>
  <c r="BN148" i="2" s="1"/>
  <c r="BO148" i="2" s="1"/>
  <c r="BP148" i="2" s="1"/>
  <c r="BQ148" i="2" s="1"/>
  <c r="BR148" i="2" s="1"/>
  <c r="BS148" i="2" s="1"/>
  <c r="BT148" i="2" s="1"/>
  <c r="BU148" i="2" s="1"/>
  <c r="BV148" i="2" s="1"/>
  <c r="BW148" i="2" s="1"/>
  <c r="BJ137" i="2"/>
  <c r="BK137" i="2" s="1"/>
  <c r="BL137" i="2" s="1"/>
  <c r="BM137" i="2" s="1"/>
  <c r="BN137" i="2" s="1"/>
  <c r="BO137" i="2" s="1"/>
  <c r="BP137" i="2" s="1"/>
  <c r="BQ137" i="2" s="1"/>
  <c r="BR137" i="2" s="1"/>
  <c r="BS137" i="2" s="1"/>
  <c r="BT137" i="2" s="1"/>
  <c r="BU137" i="2" s="1"/>
  <c r="BV137" i="2" s="1"/>
  <c r="BW137" i="2" s="1"/>
  <c r="BG137" i="2"/>
  <c r="BH137" i="2" s="1"/>
  <c r="BJ146" i="2"/>
  <c r="BK146" i="2" s="1"/>
  <c r="BL146" i="2" s="1"/>
  <c r="BM146" i="2" s="1"/>
  <c r="BN146" i="2" s="1"/>
  <c r="BO146" i="2" s="1"/>
  <c r="BP146" i="2" s="1"/>
  <c r="BQ146" i="2" s="1"/>
  <c r="BR146" i="2" s="1"/>
  <c r="BS146" i="2" s="1"/>
  <c r="BT146" i="2" s="1"/>
  <c r="BU146" i="2" s="1"/>
  <c r="BV146" i="2" s="1"/>
  <c r="BW146" i="2" s="1"/>
  <c r="BG146" i="2"/>
  <c r="BH146" i="2" s="1"/>
  <c r="BJ145" i="2"/>
  <c r="BK145" i="2" s="1"/>
  <c r="BL145" i="2" s="1"/>
  <c r="BM145" i="2" s="1"/>
  <c r="BN145" i="2" s="1"/>
  <c r="BO145" i="2" s="1"/>
  <c r="BP145" i="2" s="1"/>
  <c r="BQ145" i="2" s="1"/>
  <c r="BR145" i="2" s="1"/>
  <c r="BS145" i="2" s="1"/>
  <c r="BT145" i="2" s="1"/>
  <c r="BU145" i="2" s="1"/>
  <c r="BV145" i="2" s="1"/>
  <c r="BW145" i="2" s="1"/>
  <c r="BG145" i="2"/>
  <c r="BH145" i="2" s="1"/>
  <c r="BJ144" i="2"/>
  <c r="BK144" i="2" s="1"/>
  <c r="BL144" i="2" s="1"/>
  <c r="BM144" i="2" s="1"/>
  <c r="BN144" i="2" s="1"/>
  <c r="BO144" i="2" s="1"/>
  <c r="BP144" i="2" s="1"/>
  <c r="BQ144" i="2" s="1"/>
  <c r="BR144" i="2" s="1"/>
  <c r="BS144" i="2" s="1"/>
  <c r="BT144" i="2" s="1"/>
  <c r="BU144" i="2" s="1"/>
  <c r="BV144" i="2" s="1"/>
  <c r="BW144" i="2" s="1"/>
  <c r="BG144" i="2"/>
  <c r="BH144" i="2" s="1"/>
  <c r="BI132" i="2"/>
  <c r="BJ132" i="2" s="1"/>
  <c r="BK132" i="2" s="1"/>
  <c r="BL132" i="2" s="1"/>
  <c r="BM132" i="2" s="1"/>
  <c r="BN132" i="2" s="1"/>
  <c r="BO132" i="2" s="1"/>
  <c r="BP132" i="2" s="1"/>
  <c r="BQ132" i="2" s="1"/>
  <c r="BR132" i="2" s="1"/>
  <c r="BS132" i="2" s="1"/>
  <c r="BT132" i="2" s="1"/>
  <c r="BU132" i="2" s="1"/>
  <c r="BV132" i="2" s="1"/>
  <c r="BW132" i="2" s="1"/>
  <c r="BG132" i="2"/>
  <c r="BE132" i="2"/>
  <c r="BI131" i="2"/>
  <c r="BJ131" i="2" s="1"/>
  <c r="BK131" i="2" s="1"/>
  <c r="BL131" i="2" s="1"/>
  <c r="BM131" i="2" s="1"/>
  <c r="BN131" i="2" s="1"/>
  <c r="BO131" i="2" s="1"/>
  <c r="BP131" i="2" s="1"/>
  <c r="BQ131" i="2" s="1"/>
  <c r="BR131" i="2" s="1"/>
  <c r="BS131" i="2" s="1"/>
  <c r="BT131" i="2" s="1"/>
  <c r="BU131" i="2" s="1"/>
  <c r="BV131" i="2" s="1"/>
  <c r="BW131" i="2" s="1"/>
  <c r="BG131" i="2"/>
  <c r="BE131" i="2"/>
  <c r="BI130" i="2"/>
  <c r="BJ130" i="2" s="1"/>
  <c r="BK130" i="2" s="1"/>
  <c r="BL130" i="2" s="1"/>
  <c r="BM130" i="2" s="1"/>
  <c r="BN130" i="2" s="1"/>
  <c r="BO130" i="2" s="1"/>
  <c r="BP130" i="2" s="1"/>
  <c r="BQ130" i="2" s="1"/>
  <c r="BR130" i="2" s="1"/>
  <c r="BS130" i="2" s="1"/>
  <c r="BT130" i="2" s="1"/>
  <c r="BU130" i="2" s="1"/>
  <c r="BV130" i="2" s="1"/>
  <c r="BW130" i="2" s="1"/>
  <c r="BG130" i="2"/>
  <c r="BE130" i="2"/>
  <c r="BI129" i="2"/>
  <c r="BJ129" i="2" s="1"/>
  <c r="BK129" i="2" s="1"/>
  <c r="BL129" i="2" s="1"/>
  <c r="BM129" i="2" s="1"/>
  <c r="BN129" i="2" s="1"/>
  <c r="BO129" i="2" s="1"/>
  <c r="BP129" i="2" s="1"/>
  <c r="BQ129" i="2" s="1"/>
  <c r="BR129" i="2" s="1"/>
  <c r="BS129" i="2" s="1"/>
  <c r="BT129" i="2" s="1"/>
  <c r="BU129" i="2" s="1"/>
  <c r="BV129" i="2" s="1"/>
  <c r="BW129" i="2" s="1"/>
  <c r="BG129" i="2"/>
  <c r="BE129" i="2"/>
  <c r="BI128" i="2"/>
  <c r="BJ128" i="2" s="1"/>
  <c r="BK128" i="2" s="1"/>
  <c r="BL128" i="2" s="1"/>
  <c r="BM128" i="2" s="1"/>
  <c r="BN128" i="2" s="1"/>
  <c r="BO128" i="2" s="1"/>
  <c r="BP128" i="2" s="1"/>
  <c r="BQ128" i="2" s="1"/>
  <c r="BR128" i="2" s="1"/>
  <c r="BS128" i="2" s="1"/>
  <c r="BT128" i="2" s="1"/>
  <c r="BU128" i="2" s="1"/>
  <c r="BV128" i="2" s="1"/>
  <c r="BW128" i="2" s="1"/>
  <c r="BG128" i="2"/>
  <c r="BE128" i="2"/>
  <c r="BI127" i="2"/>
  <c r="BJ127" i="2" s="1"/>
  <c r="BK127" i="2" s="1"/>
  <c r="BL127" i="2" s="1"/>
  <c r="BM127" i="2" s="1"/>
  <c r="BN127" i="2" s="1"/>
  <c r="BO127" i="2" s="1"/>
  <c r="BP127" i="2" s="1"/>
  <c r="BQ127" i="2" s="1"/>
  <c r="BR127" i="2" s="1"/>
  <c r="BS127" i="2" s="1"/>
  <c r="BT127" i="2" s="1"/>
  <c r="BU127" i="2" s="1"/>
  <c r="BV127" i="2" s="1"/>
  <c r="BW127" i="2" s="1"/>
  <c r="BG127" i="2"/>
  <c r="BE127" i="2"/>
  <c r="BI126" i="2"/>
  <c r="BJ126" i="2" s="1"/>
  <c r="BK126" i="2" s="1"/>
  <c r="BL126" i="2" s="1"/>
  <c r="BM126" i="2" s="1"/>
  <c r="BN126" i="2" s="1"/>
  <c r="BO126" i="2" s="1"/>
  <c r="BP126" i="2" s="1"/>
  <c r="BQ126" i="2" s="1"/>
  <c r="BR126" i="2" s="1"/>
  <c r="BS126" i="2" s="1"/>
  <c r="BT126" i="2" s="1"/>
  <c r="BU126" i="2" s="1"/>
  <c r="BV126" i="2" s="1"/>
  <c r="BW126" i="2" s="1"/>
  <c r="BG126" i="2"/>
  <c r="BE126" i="2"/>
  <c r="BM124" i="2"/>
  <c r="BN124" i="2" s="1"/>
  <c r="BO124" i="2" s="1"/>
  <c r="BP124" i="2" s="1"/>
  <c r="BQ124" i="2" s="1"/>
  <c r="BR124" i="2" s="1"/>
  <c r="BS124" i="2" s="1"/>
  <c r="BT124" i="2" s="1"/>
  <c r="BU124" i="2" s="1"/>
  <c r="BV124" i="2" s="1"/>
  <c r="BW124" i="2" s="1"/>
  <c r="BK124" i="2"/>
  <c r="BE124" i="2"/>
  <c r="BF124" i="2" s="1"/>
  <c r="BM123" i="2"/>
  <c r="BN123" i="2" s="1"/>
  <c r="BO123" i="2" s="1"/>
  <c r="BP123" i="2" s="1"/>
  <c r="BQ123" i="2" s="1"/>
  <c r="BR123" i="2" s="1"/>
  <c r="BS123" i="2" s="1"/>
  <c r="BT123" i="2" s="1"/>
  <c r="BU123" i="2" s="1"/>
  <c r="BV123" i="2" s="1"/>
  <c r="BW123" i="2" s="1"/>
  <c r="BK123" i="2"/>
  <c r="BE123" i="2"/>
  <c r="BF123" i="2" s="1"/>
  <c r="BM122" i="2"/>
  <c r="BN122" i="2" s="1"/>
  <c r="BO122" i="2" s="1"/>
  <c r="BP122" i="2" s="1"/>
  <c r="BQ122" i="2" s="1"/>
  <c r="BR122" i="2" s="1"/>
  <c r="BS122" i="2" s="1"/>
  <c r="BT122" i="2" s="1"/>
  <c r="BU122" i="2" s="1"/>
  <c r="BV122" i="2" s="1"/>
  <c r="BW122" i="2" s="1"/>
  <c r="BK122" i="2"/>
  <c r="BE122" i="2"/>
  <c r="BF122" i="2" s="1"/>
  <c r="BM115" i="2"/>
  <c r="BN115" i="2" s="1"/>
  <c r="BO115" i="2" s="1"/>
  <c r="BP115" i="2" s="1"/>
  <c r="BQ115" i="2" s="1"/>
  <c r="BR115" i="2" s="1"/>
  <c r="BS115" i="2" s="1"/>
  <c r="BT115" i="2" s="1"/>
  <c r="BU115" i="2" s="1"/>
  <c r="BV115" i="2" s="1"/>
  <c r="BW115" i="2" s="1"/>
  <c r="BK115" i="2"/>
  <c r="BI115" i="2"/>
  <c r="BE115" i="2"/>
  <c r="BF115" i="2" s="1"/>
  <c r="BN113" i="2"/>
  <c r="BO113" i="2" s="1"/>
  <c r="BP113" i="2" s="1"/>
  <c r="BQ113" i="2" s="1"/>
  <c r="BR113" i="2" s="1"/>
  <c r="BS113" i="2" s="1"/>
  <c r="BT113" i="2" s="1"/>
  <c r="BU113" i="2" s="1"/>
  <c r="BV113" i="2" s="1"/>
  <c r="BW113" i="2" s="1"/>
  <c r="BL113" i="2"/>
  <c r="BJ113" i="2"/>
  <c r="BE113" i="2"/>
  <c r="BF113" i="2" s="1"/>
  <c r="BG113" i="2" s="1"/>
  <c r="BN112" i="2"/>
  <c r="BO112" i="2" s="1"/>
  <c r="BP112" i="2" s="1"/>
  <c r="BQ112" i="2" s="1"/>
  <c r="BR112" i="2" s="1"/>
  <c r="BS112" i="2" s="1"/>
  <c r="BT112" i="2" s="1"/>
  <c r="BU112" i="2" s="1"/>
  <c r="BV112" i="2" s="1"/>
  <c r="BW112" i="2" s="1"/>
  <c r="BL112" i="2"/>
  <c r="BJ112" i="2"/>
  <c r="BE112" i="2"/>
  <c r="BF112" i="2" s="1"/>
  <c r="BG112" i="2" s="1"/>
  <c r="BN111" i="2"/>
  <c r="BO111" i="2" s="1"/>
  <c r="BP111" i="2" s="1"/>
  <c r="BQ111" i="2" s="1"/>
  <c r="BR111" i="2" s="1"/>
  <c r="BS111" i="2" s="1"/>
  <c r="BT111" i="2" s="1"/>
  <c r="BU111" i="2" s="1"/>
  <c r="BV111" i="2" s="1"/>
  <c r="BW111" i="2" s="1"/>
  <c r="BL111" i="2"/>
  <c r="BJ111" i="2"/>
  <c r="BE111" i="2"/>
  <c r="BF111" i="2" s="1"/>
  <c r="BG111" i="2" s="1"/>
  <c r="BN110" i="2"/>
  <c r="BO110" i="2" s="1"/>
  <c r="BP110" i="2" s="1"/>
  <c r="BQ110" i="2" s="1"/>
  <c r="BR110" i="2" s="1"/>
  <c r="BS110" i="2" s="1"/>
  <c r="BT110" i="2" s="1"/>
  <c r="BU110" i="2" s="1"/>
  <c r="BV110" i="2" s="1"/>
  <c r="BW110" i="2" s="1"/>
  <c r="BL110" i="2"/>
  <c r="BJ110" i="2"/>
  <c r="BE110" i="2"/>
  <c r="BF110" i="2" s="1"/>
  <c r="BG110" i="2" s="1"/>
  <c r="BN109" i="2"/>
  <c r="BO109" i="2" s="1"/>
  <c r="BP109" i="2" s="1"/>
  <c r="BQ109" i="2" s="1"/>
  <c r="BR109" i="2" s="1"/>
  <c r="BS109" i="2" s="1"/>
  <c r="BT109" i="2" s="1"/>
  <c r="BU109" i="2" s="1"/>
  <c r="BV109" i="2" s="1"/>
  <c r="BW109" i="2" s="1"/>
  <c r="BL109" i="2"/>
  <c r="BJ109" i="2"/>
  <c r="BE109" i="2"/>
  <c r="BF109" i="2" s="1"/>
  <c r="BG109" i="2" s="1"/>
  <c r="BN108" i="2"/>
  <c r="BO108" i="2" s="1"/>
  <c r="BP108" i="2" s="1"/>
  <c r="BQ108" i="2" s="1"/>
  <c r="BR108" i="2" s="1"/>
  <c r="BS108" i="2" s="1"/>
  <c r="BT108" i="2" s="1"/>
  <c r="BU108" i="2" s="1"/>
  <c r="BV108" i="2" s="1"/>
  <c r="BW108" i="2" s="1"/>
  <c r="BL108" i="2"/>
  <c r="BJ108" i="2"/>
  <c r="BE108" i="2"/>
  <c r="BF108" i="2" s="1"/>
  <c r="BG108" i="2" s="1"/>
  <c r="BN107" i="2"/>
  <c r="BO107" i="2" s="1"/>
  <c r="BP107" i="2" s="1"/>
  <c r="BQ107" i="2" s="1"/>
  <c r="BR107" i="2" s="1"/>
  <c r="BS107" i="2" s="1"/>
  <c r="BT107" i="2" s="1"/>
  <c r="BU107" i="2" s="1"/>
  <c r="BV107" i="2" s="1"/>
  <c r="BW107" i="2" s="1"/>
  <c r="BL107" i="2"/>
  <c r="BJ107" i="2"/>
  <c r="BE107" i="2"/>
  <c r="BF107" i="2" s="1"/>
  <c r="BG107" i="2" s="1"/>
  <c r="BN106" i="2"/>
  <c r="BO106" i="2" s="1"/>
  <c r="BP106" i="2" s="1"/>
  <c r="BQ106" i="2" s="1"/>
  <c r="BR106" i="2" s="1"/>
  <c r="BS106" i="2" s="1"/>
  <c r="BT106" i="2" s="1"/>
  <c r="BU106" i="2" s="1"/>
  <c r="BV106" i="2" s="1"/>
  <c r="BW106" i="2" s="1"/>
  <c r="BL106" i="2"/>
  <c r="BJ106" i="2"/>
  <c r="BE106" i="2"/>
  <c r="BF106" i="2" s="1"/>
  <c r="BG106" i="2" s="1"/>
  <c r="BN105" i="2"/>
  <c r="BO105" i="2" s="1"/>
  <c r="BP105" i="2" s="1"/>
  <c r="BQ105" i="2" s="1"/>
  <c r="BR105" i="2" s="1"/>
  <c r="BS105" i="2" s="1"/>
  <c r="BT105" i="2" s="1"/>
  <c r="BU105" i="2" s="1"/>
  <c r="BV105" i="2" s="1"/>
  <c r="BW105" i="2" s="1"/>
  <c r="BL105" i="2"/>
  <c r="BJ105" i="2"/>
  <c r="BE105" i="2"/>
  <c r="BF105" i="2" s="1"/>
  <c r="BG105" i="2" s="1"/>
  <c r="BN104" i="2"/>
  <c r="BO104" i="2" s="1"/>
  <c r="BP104" i="2" s="1"/>
  <c r="BQ104" i="2" s="1"/>
  <c r="BR104" i="2" s="1"/>
  <c r="BS104" i="2" s="1"/>
  <c r="BT104" i="2" s="1"/>
  <c r="BU104" i="2" s="1"/>
  <c r="BV104" i="2" s="1"/>
  <c r="BW104" i="2" s="1"/>
  <c r="BL104" i="2"/>
  <c r="BJ104" i="2"/>
  <c r="BE104" i="2"/>
  <c r="BF104" i="2" s="1"/>
  <c r="BG104" i="2" s="1"/>
  <c r="BN102" i="2"/>
  <c r="BO102" i="2" s="1"/>
  <c r="BP102" i="2" s="1"/>
  <c r="BQ102" i="2" s="1"/>
  <c r="BR102" i="2" s="1"/>
  <c r="BS102" i="2" s="1"/>
  <c r="BT102" i="2" s="1"/>
  <c r="BU102" i="2" s="1"/>
  <c r="BV102" i="2" s="1"/>
  <c r="BW102" i="2" s="1"/>
  <c r="BL102" i="2"/>
  <c r="BJ102" i="2"/>
  <c r="BE102" i="2"/>
  <c r="BF102" i="2" s="1"/>
  <c r="BG102" i="2" s="1"/>
  <c r="BN101" i="2"/>
  <c r="BO101" i="2" s="1"/>
  <c r="BP101" i="2" s="1"/>
  <c r="BQ101" i="2" s="1"/>
  <c r="BR101" i="2" s="1"/>
  <c r="BS101" i="2" s="1"/>
  <c r="BT101" i="2" s="1"/>
  <c r="BU101" i="2" s="1"/>
  <c r="BV101" i="2" s="1"/>
  <c r="BW101" i="2" s="1"/>
  <c r="BL101" i="2"/>
  <c r="BJ101" i="2"/>
  <c r="BE101" i="2"/>
  <c r="BF101" i="2" s="1"/>
  <c r="BG101" i="2" s="1"/>
  <c r="BN100" i="2"/>
  <c r="BO100" i="2" s="1"/>
  <c r="BP100" i="2" s="1"/>
  <c r="BQ100" i="2" s="1"/>
  <c r="BR100" i="2" s="1"/>
  <c r="BS100" i="2" s="1"/>
  <c r="BT100" i="2" s="1"/>
  <c r="BU100" i="2" s="1"/>
  <c r="BV100" i="2" s="1"/>
  <c r="BW100" i="2" s="1"/>
  <c r="BL100" i="2"/>
  <c r="BJ100" i="2"/>
  <c r="BE100" i="2"/>
  <c r="BF100" i="2" s="1"/>
  <c r="BG100" i="2" s="1"/>
  <c r="BN99" i="2"/>
  <c r="BO99" i="2" s="1"/>
  <c r="BP99" i="2" s="1"/>
  <c r="BQ99" i="2" s="1"/>
  <c r="BR99" i="2" s="1"/>
  <c r="BS99" i="2" s="1"/>
  <c r="BT99" i="2" s="1"/>
  <c r="BU99" i="2" s="1"/>
  <c r="BV99" i="2" s="1"/>
  <c r="BW99" i="2" s="1"/>
  <c r="BL99" i="2"/>
  <c r="BJ99" i="2"/>
  <c r="BE99" i="2"/>
  <c r="BF99" i="2" s="1"/>
  <c r="BG99" i="2" s="1"/>
  <c r="BN98" i="2"/>
  <c r="BO98" i="2" s="1"/>
  <c r="BP98" i="2" s="1"/>
  <c r="BQ98" i="2" s="1"/>
  <c r="BR98" i="2" s="1"/>
  <c r="BS98" i="2" s="1"/>
  <c r="BT98" i="2" s="1"/>
  <c r="BU98" i="2" s="1"/>
  <c r="BV98" i="2" s="1"/>
  <c r="BW98" i="2" s="1"/>
  <c r="BL98" i="2"/>
  <c r="BJ98" i="2"/>
  <c r="BE98" i="2"/>
  <c r="BF98" i="2" s="1"/>
  <c r="BG98" i="2" s="1"/>
  <c r="BN97" i="2"/>
  <c r="BO97" i="2" s="1"/>
  <c r="BP97" i="2" s="1"/>
  <c r="BQ97" i="2" s="1"/>
  <c r="BR97" i="2" s="1"/>
  <c r="BS97" i="2" s="1"/>
  <c r="BT97" i="2" s="1"/>
  <c r="BU97" i="2" s="1"/>
  <c r="BV97" i="2" s="1"/>
  <c r="BW97" i="2" s="1"/>
  <c r="BL97" i="2"/>
  <c r="BJ97" i="2"/>
  <c r="BE97" i="2"/>
  <c r="BF97" i="2" s="1"/>
  <c r="BG97" i="2" s="1"/>
  <c r="BN96" i="2"/>
  <c r="BO96" i="2" s="1"/>
  <c r="BP96" i="2" s="1"/>
  <c r="BQ96" i="2" s="1"/>
  <c r="BR96" i="2" s="1"/>
  <c r="BS96" i="2" s="1"/>
  <c r="BT96" i="2" s="1"/>
  <c r="BU96" i="2" s="1"/>
  <c r="BV96" i="2" s="1"/>
  <c r="BW96" i="2" s="1"/>
  <c r="BL96" i="2"/>
  <c r="BJ96" i="2"/>
  <c r="BE96" i="2"/>
  <c r="BF96" i="2" s="1"/>
  <c r="BG96" i="2" s="1"/>
  <c r="BN95" i="2"/>
  <c r="BO95" i="2" s="1"/>
  <c r="BP95" i="2" s="1"/>
  <c r="BQ95" i="2" s="1"/>
  <c r="BR95" i="2" s="1"/>
  <c r="BS95" i="2" s="1"/>
  <c r="BT95" i="2" s="1"/>
  <c r="BU95" i="2" s="1"/>
  <c r="BV95" i="2" s="1"/>
  <c r="BW95" i="2" s="1"/>
  <c r="BL95" i="2"/>
  <c r="BJ95" i="2"/>
  <c r="BE95" i="2"/>
  <c r="BF95" i="2" s="1"/>
  <c r="BG95" i="2" s="1"/>
  <c r="BN94" i="2"/>
  <c r="BO94" i="2" s="1"/>
  <c r="BP94" i="2" s="1"/>
  <c r="BQ94" i="2" s="1"/>
  <c r="BR94" i="2" s="1"/>
  <c r="BS94" i="2" s="1"/>
  <c r="BT94" i="2" s="1"/>
  <c r="BU94" i="2" s="1"/>
  <c r="BV94" i="2" s="1"/>
  <c r="BW94" i="2" s="1"/>
  <c r="BL94" i="2"/>
  <c r="BJ94" i="2"/>
  <c r="BE94" i="2"/>
  <c r="BF94" i="2" s="1"/>
  <c r="BG94" i="2" s="1"/>
  <c r="BN93" i="2"/>
  <c r="BO93" i="2" s="1"/>
  <c r="BP93" i="2" s="1"/>
  <c r="BQ93" i="2" s="1"/>
  <c r="BR93" i="2" s="1"/>
  <c r="BS93" i="2" s="1"/>
  <c r="BT93" i="2" s="1"/>
  <c r="BU93" i="2" s="1"/>
  <c r="BV93" i="2" s="1"/>
  <c r="BW93" i="2" s="1"/>
  <c r="BL93" i="2"/>
  <c r="BJ93" i="2"/>
  <c r="BE93" i="2"/>
  <c r="BF93" i="2" s="1"/>
  <c r="BG93" i="2" s="1"/>
  <c r="BS91" i="2"/>
  <c r="BT91" i="2" s="1"/>
  <c r="BU91" i="2" s="1"/>
  <c r="BV91" i="2" s="1"/>
  <c r="BN91" i="2"/>
  <c r="BO91" i="2" s="1"/>
  <c r="BP91" i="2" s="1"/>
  <c r="BQ91" i="2" s="1"/>
  <c r="BI91" i="2"/>
  <c r="BJ91" i="2" s="1"/>
  <c r="BK91" i="2" s="1"/>
  <c r="BL91" i="2" s="1"/>
  <c r="BE91" i="2"/>
  <c r="BF91" i="2" s="1"/>
  <c r="BG91" i="2" s="1"/>
  <c r="BS90" i="2"/>
  <c r="BT90" i="2" s="1"/>
  <c r="BU90" i="2" s="1"/>
  <c r="BV90" i="2" s="1"/>
  <c r="BN90" i="2"/>
  <c r="BO90" i="2" s="1"/>
  <c r="BP90" i="2" s="1"/>
  <c r="BQ90" i="2" s="1"/>
  <c r="BI90" i="2"/>
  <c r="BJ90" i="2" s="1"/>
  <c r="BK90" i="2" s="1"/>
  <c r="BL90" i="2" s="1"/>
  <c r="BE90" i="2"/>
  <c r="BF90" i="2" s="1"/>
  <c r="BG90" i="2" s="1"/>
  <c r="BS89" i="2"/>
  <c r="BT89" i="2" s="1"/>
  <c r="BU89" i="2" s="1"/>
  <c r="BV89" i="2" s="1"/>
  <c r="BN89" i="2"/>
  <c r="BO89" i="2" s="1"/>
  <c r="BP89" i="2" s="1"/>
  <c r="BQ89" i="2" s="1"/>
  <c r="BI89" i="2"/>
  <c r="BJ89" i="2" s="1"/>
  <c r="BK89" i="2" s="1"/>
  <c r="BL89" i="2" s="1"/>
  <c r="BE89" i="2"/>
  <c r="BF89" i="2" s="1"/>
  <c r="BG89" i="2" s="1"/>
  <c r="BS88" i="2"/>
  <c r="BT88" i="2" s="1"/>
  <c r="BU88" i="2" s="1"/>
  <c r="BV88" i="2" s="1"/>
  <c r="BN88" i="2"/>
  <c r="BO88" i="2" s="1"/>
  <c r="BP88" i="2" s="1"/>
  <c r="BQ88" i="2" s="1"/>
  <c r="BI88" i="2"/>
  <c r="BJ88" i="2" s="1"/>
  <c r="BK88" i="2" s="1"/>
  <c r="BL88" i="2" s="1"/>
  <c r="BE88" i="2"/>
  <c r="BF88" i="2" s="1"/>
  <c r="BG88" i="2" s="1"/>
  <c r="BS87" i="2"/>
  <c r="BT87" i="2" s="1"/>
  <c r="BU87" i="2" s="1"/>
  <c r="BV87" i="2" s="1"/>
  <c r="BN87" i="2"/>
  <c r="BO87" i="2" s="1"/>
  <c r="BP87" i="2" s="1"/>
  <c r="BQ87" i="2" s="1"/>
  <c r="BI87" i="2"/>
  <c r="BJ87" i="2" s="1"/>
  <c r="BK87" i="2" s="1"/>
  <c r="BL87" i="2" s="1"/>
  <c r="BE87" i="2"/>
  <c r="BF87" i="2" s="1"/>
  <c r="BG87" i="2" s="1"/>
  <c r="BS86" i="2"/>
  <c r="BT86" i="2" s="1"/>
  <c r="BU86" i="2" s="1"/>
  <c r="BV86" i="2" s="1"/>
  <c r="BN86" i="2"/>
  <c r="BO86" i="2" s="1"/>
  <c r="BP86" i="2" s="1"/>
  <c r="BQ86" i="2" s="1"/>
  <c r="BI86" i="2"/>
  <c r="BJ86" i="2" s="1"/>
  <c r="BK86" i="2" s="1"/>
  <c r="BL86" i="2" s="1"/>
  <c r="BE86" i="2"/>
  <c r="BF86" i="2" s="1"/>
  <c r="BG86" i="2" s="1"/>
  <c r="BS85" i="2"/>
  <c r="BT85" i="2" s="1"/>
  <c r="BU85" i="2" s="1"/>
  <c r="BV85" i="2" s="1"/>
  <c r="BN85" i="2"/>
  <c r="BO85" i="2" s="1"/>
  <c r="BP85" i="2" s="1"/>
  <c r="BQ85" i="2" s="1"/>
  <c r="BI85" i="2"/>
  <c r="BJ85" i="2" s="1"/>
  <c r="BK85" i="2" s="1"/>
  <c r="BL85" i="2" s="1"/>
  <c r="BE85" i="2"/>
  <c r="BF85" i="2" s="1"/>
  <c r="BG85" i="2" s="1"/>
  <c r="BS84" i="2"/>
  <c r="BT84" i="2" s="1"/>
  <c r="BU84" i="2" s="1"/>
  <c r="BV84" i="2" s="1"/>
  <c r="BN84" i="2"/>
  <c r="BO84" i="2" s="1"/>
  <c r="BP84" i="2" s="1"/>
  <c r="BQ84" i="2" s="1"/>
  <c r="BI84" i="2"/>
  <c r="BJ84" i="2" s="1"/>
  <c r="BK84" i="2" s="1"/>
  <c r="BL84" i="2" s="1"/>
  <c r="BE84" i="2"/>
  <c r="BF84" i="2" s="1"/>
  <c r="BG84" i="2" s="1"/>
  <c r="BS83" i="2"/>
  <c r="BT83" i="2" s="1"/>
  <c r="BU83" i="2" s="1"/>
  <c r="BV83" i="2" s="1"/>
  <c r="BN83" i="2"/>
  <c r="BO83" i="2" s="1"/>
  <c r="BP83" i="2" s="1"/>
  <c r="BQ83" i="2" s="1"/>
  <c r="BI83" i="2"/>
  <c r="BJ83" i="2" s="1"/>
  <c r="BK83" i="2" s="1"/>
  <c r="BL83" i="2" s="1"/>
  <c r="BE83" i="2"/>
  <c r="BF83" i="2" s="1"/>
  <c r="BG83" i="2" s="1"/>
  <c r="BS82" i="2"/>
  <c r="BT82" i="2" s="1"/>
  <c r="BU82" i="2" s="1"/>
  <c r="BV82" i="2" s="1"/>
  <c r="BN82" i="2"/>
  <c r="BO82" i="2" s="1"/>
  <c r="BP82" i="2" s="1"/>
  <c r="BQ82" i="2" s="1"/>
  <c r="BI82" i="2"/>
  <c r="BJ82" i="2" s="1"/>
  <c r="BK82" i="2" s="1"/>
  <c r="BL82" i="2" s="1"/>
  <c r="BE82" i="2"/>
  <c r="BF82" i="2" s="1"/>
  <c r="BG82" i="2" s="1"/>
  <c r="BV80" i="2"/>
  <c r="BW80" i="2" s="1"/>
  <c r="BR80" i="2"/>
  <c r="BS80" i="2" s="1"/>
  <c r="BT80" i="2" s="1"/>
  <c r="BN80" i="2"/>
  <c r="BO80" i="2" s="1"/>
  <c r="BP80" i="2" s="1"/>
  <c r="BJ80" i="2"/>
  <c r="BK80" i="2" s="1"/>
  <c r="BL80" i="2" s="1"/>
  <c r="BE80" i="2"/>
  <c r="BF80" i="2" s="1"/>
  <c r="BG80" i="2" s="1"/>
  <c r="BH80" i="2" s="1"/>
  <c r="BV79" i="2"/>
  <c r="BW79" i="2" s="1"/>
  <c r="BR79" i="2"/>
  <c r="BS79" i="2" s="1"/>
  <c r="BT79" i="2" s="1"/>
  <c r="BN79" i="2"/>
  <c r="BO79" i="2" s="1"/>
  <c r="BP79" i="2" s="1"/>
  <c r="BJ79" i="2"/>
  <c r="BK79" i="2" s="1"/>
  <c r="BL79" i="2" s="1"/>
  <c r="BE79" i="2"/>
  <c r="BF79" i="2" s="1"/>
  <c r="BG79" i="2" s="1"/>
  <c r="BH79" i="2" s="1"/>
  <c r="BV78" i="2"/>
  <c r="BW78" i="2" s="1"/>
  <c r="BR78" i="2"/>
  <c r="BS78" i="2" s="1"/>
  <c r="BT78" i="2" s="1"/>
  <c r="BN78" i="2"/>
  <c r="BO78" i="2" s="1"/>
  <c r="BP78" i="2" s="1"/>
  <c r="BJ78" i="2"/>
  <c r="BK78" i="2" s="1"/>
  <c r="BL78" i="2" s="1"/>
  <c r="BE78" i="2"/>
  <c r="BF78" i="2" s="1"/>
  <c r="BG78" i="2" s="1"/>
  <c r="BH78" i="2" s="1"/>
  <c r="BV77" i="2"/>
  <c r="BW77" i="2" s="1"/>
  <c r="BR77" i="2"/>
  <c r="BS77" i="2" s="1"/>
  <c r="BT77" i="2" s="1"/>
  <c r="BN77" i="2"/>
  <c r="BO77" i="2" s="1"/>
  <c r="BP77" i="2" s="1"/>
  <c r="BJ77" i="2"/>
  <c r="BK77" i="2" s="1"/>
  <c r="BL77" i="2" s="1"/>
  <c r="BE77" i="2"/>
  <c r="BF77" i="2" s="1"/>
  <c r="BG77" i="2" s="1"/>
  <c r="BH77" i="2" s="1"/>
  <c r="BV76" i="2"/>
  <c r="BW76" i="2" s="1"/>
  <c r="BR76" i="2"/>
  <c r="BS76" i="2" s="1"/>
  <c r="BT76" i="2" s="1"/>
  <c r="BN76" i="2"/>
  <c r="BO76" i="2" s="1"/>
  <c r="BP76" i="2" s="1"/>
  <c r="BJ76" i="2"/>
  <c r="BK76" i="2" s="1"/>
  <c r="BL76" i="2" s="1"/>
  <c r="BE76" i="2"/>
  <c r="BF76" i="2" s="1"/>
  <c r="BG76" i="2" s="1"/>
  <c r="BH76" i="2" s="1"/>
  <c r="BV75" i="2"/>
  <c r="BW75" i="2" s="1"/>
  <c r="BR75" i="2"/>
  <c r="BS75" i="2" s="1"/>
  <c r="BT75" i="2" s="1"/>
  <c r="BN75" i="2"/>
  <c r="BO75" i="2" s="1"/>
  <c r="BP75" i="2" s="1"/>
  <c r="BJ75" i="2"/>
  <c r="BK75" i="2" s="1"/>
  <c r="BL75" i="2" s="1"/>
  <c r="BE75" i="2"/>
  <c r="BF75" i="2" s="1"/>
  <c r="BG75" i="2" s="1"/>
  <c r="BH75" i="2" s="1"/>
  <c r="BV74" i="2"/>
  <c r="BW74" i="2" s="1"/>
  <c r="BR74" i="2"/>
  <c r="BS74" i="2" s="1"/>
  <c r="BT74" i="2" s="1"/>
  <c r="BN74" i="2"/>
  <c r="BO74" i="2" s="1"/>
  <c r="BP74" i="2" s="1"/>
  <c r="BJ74" i="2"/>
  <c r="BK74" i="2" s="1"/>
  <c r="BL74" i="2" s="1"/>
  <c r="BE74" i="2"/>
  <c r="BF74" i="2" s="1"/>
  <c r="BG74" i="2" s="1"/>
  <c r="BH74" i="2" s="1"/>
  <c r="BV73" i="2"/>
  <c r="BW73" i="2" s="1"/>
  <c r="BR73" i="2"/>
  <c r="BS73" i="2" s="1"/>
  <c r="BT73" i="2" s="1"/>
  <c r="BN73" i="2"/>
  <c r="BO73" i="2" s="1"/>
  <c r="BP73" i="2" s="1"/>
  <c r="BJ73" i="2"/>
  <c r="BK73" i="2" s="1"/>
  <c r="BL73" i="2" s="1"/>
  <c r="BE73" i="2"/>
  <c r="BF73" i="2" s="1"/>
  <c r="BG73" i="2" s="1"/>
  <c r="BH73" i="2" s="1"/>
  <c r="BV72" i="2"/>
  <c r="BW72" i="2" s="1"/>
  <c r="BR72" i="2"/>
  <c r="BS72" i="2" s="1"/>
  <c r="BT72" i="2" s="1"/>
  <c r="BN72" i="2"/>
  <c r="BO72" i="2" s="1"/>
  <c r="BP72" i="2" s="1"/>
  <c r="BJ72" i="2"/>
  <c r="BK72" i="2" s="1"/>
  <c r="BL72" i="2" s="1"/>
  <c r="BE72" i="2"/>
  <c r="BF72" i="2" s="1"/>
  <c r="BG72" i="2" s="1"/>
  <c r="BH72" i="2" s="1"/>
  <c r="BV71" i="2"/>
  <c r="BW71" i="2" s="1"/>
  <c r="BR71" i="2"/>
  <c r="BS71" i="2" s="1"/>
  <c r="BT71" i="2" s="1"/>
  <c r="BN71" i="2"/>
  <c r="BO71" i="2" s="1"/>
  <c r="BP71" i="2" s="1"/>
  <c r="BJ71" i="2"/>
  <c r="BK71" i="2" s="1"/>
  <c r="BL71" i="2" s="1"/>
  <c r="BE71" i="2"/>
  <c r="BF71" i="2" s="1"/>
  <c r="BG71" i="2" s="1"/>
  <c r="BH71" i="2" s="1"/>
  <c r="BG69" i="2"/>
  <c r="BH69" i="2" s="1"/>
  <c r="BI69" i="2" s="1"/>
  <c r="BJ69" i="2" s="1"/>
  <c r="BK69" i="2" s="1"/>
  <c r="BL69" i="2" s="1"/>
  <c r="BM69" i="2" s="1"/>
  <c r="BN69" i="2" s="1"/>
  <c r="BO69" i="2" s="1"/>
  <c r="BP69" i="2" s="1"/>
  <c r="BQ69" i="2" s="1"/>
  <c r="BR69" i="2" s="1"/>
  <c r="BS69" i="2" s="1"/>
  <c r="BT69" i="2" s="1"/>
  <c r="BU69" i="2" s="1"/>
  <c r="BV69" i="2" s="1"/>
  <c r="BW69" i="2" s="1"/>
  <c r="BG68" i="2"/>
  <c r="BH68" i="2" s="1"/>
  <c r="BI68" i="2" s="1"/>
  <c r="BJ68" i="2" s="1"/>
  <c r="BK68" i="2" s="1"/>
  <c r="BL68" i="2" s="1"/>
  <c r="BM68" i="2" s="1"/>
  <c r="BN68" i="2" s="1"/>
  <c r="BO68" i="2" s="1"/>
  <c r="BP68" i="2" s="1"/>
  <c r="BQ68" i="2" s="1"/>
  <c r="BR68" i="2" s="1"/>
  <c r="BS68" i="2" s="1"/>
  <c r="BT68" i="2" s="1"/>
  <c r="BU68" i="2" s="1"/>
  <c r="BV68" i="2" s="1"/>
  <c r="BW68" i="2" s="1"/>
  <c r="BG67" i="2"/>
  <c r="BH67" i="2" s="1"/>
  <c r="BI67" i="2" s="1"/>
  <c r="BJ67" i="2" s="1"/>
  <c r="BK67" i="2" s="1"/>
  <c r="BL67" i="2" s="1"/>
  <c r="BM67" i="2" s="1"/>
  <c r="BN67" i="2" s="1"/>
  <c r="BO67" i="2" s="1"/>
  <c r="BP67" i="2" s="1"/>
  <c r="BQ67" i="2" s="1"/>
  <c r="BR67" i="2" s="1"/>
  <c r="BS67" i="2" s="1"/>
  <c r="BT67" i="2" s="1"/>
  <c r="BU67" i="2" s="1"/>
  <c r="BV67" i="2" s="1"/>
  <c r="BW67" i="2" s="1"/>
  <c r="BG66" i="2"/>
  <c r="BH66" i="2" s="1"/>
  <c r="BI66" i="2" s="1"/>
  <c r="BJ66" i="2" s="1"/>
  <c r="BK66" i="2" s="1"/>
  <c r="BL66" i="2" s="1"/>
  <c r="BM66" i="2" s="1"/>
  <c r="BN66" i="2" s="1"/>
  <c r="BO66" i="2" s="1"/>
  <c r="BP66" i="2" s="1"/>
  <c r="BQ66" i="2" s="1"/>
  <c r="BR66" i="2" s="1"/>
  <c r="BS66" i="2" s="1"/>
  <c r="BT66" i="2" s="1"/>
  <c r="BU66" i="2" s="1"/>
  <c r="BV66" i="2" s="1"/>
  <c r="BW66" i="2" s="1"/>
  <c r="BG65" i="2"/>
  <c r="BH65" i="2" s="1"/>
  <c r="BI65" i="2" s="1"/>
  <c r="BJ65" i="2" s="1"/>
  <c r="BK65" i="2" s="1"/>
  <c r="BL65" i="2" s="1"/>
  <c r="BM65" i="2" s="1"/>
  <c r="BN65" i="2" s="1"/>
  <c r="BO65" i="2" s="1"/>
  <c r="BP65" i="2" s="1"/>
  <c r="BQ65" i="2" s="1"/>
  <c r="BR65" i="2" s="1"/>
  <c r="BS65" i="2" s="1"/>
  <c r="BT65" i="2" s="1"/>
  <c r="BU65" i="2" s="1"/>
  <c r="BV65" i="2" s="1"/>
  <c r="BW65" i="2" s="1"/>
  <c r="BG64" i="2"/>
  <c r="BH64" i="2" s="1"/>
  <c r="BI64" i="2" s="1"/>
  <c r="BJ64" i="2" s="1"/>
  <c r="BK64" i="2" s="1"/>
  <c r="BL64" i="2" s="1"/>
  <c r="BM64" i="2" s="1"/>
  <c r="BN64" i="2" s="1"/>
  <c r="BO64" i="2" s="1"/>
  <c r="BP64" i="2" s="1"/>
  <c r="BQ64" i="2" s="1"/>
  <c r="BR64" i="2" s="1"/>
  <c r="BS64" i="2" s="1"/>
  <c r="BT64" i="2" s="1"/>
  <c r="BU64" i="2" s="1"/>
  <c r="BV64" i="2" s="1"/>
  <c r="BW64" i="2" s="1"/>
  <c r="BG63" i="2"/>
  <c r="BH63" i="2" s="1"/>
  <c r="BI63" i="2" s="1"/>
  <c r="BJ63" i="2" s="1"/>
  <c r="BK63" i="2" s="1"/>
  <c r="BL63" i="2" s="1"/>
  <c r="BM63" i="2" s="1"/>
  <c r="BN63" i="2" s="1"/>
  <c r="BO63" i="2" s="1"/>
  <c r="BP63" i="2" s="1"/>
  <c r="BQ63" i="2" s="1"/>
  <c r="BR63" i="2" s="1"/>
  <c r="BS63" i="2" s="1"/>
  <c r="BT63" i="2" s="1"/>
  <c r="BU63" i="2" s="1"/>
  <c r="BV63" i="2" s="1"/>
  <c r="BW63" i="2" s="1"/>
  <c r="BG62" i="2"/>
  <c r="BH62" i="2" s="1"/>
  <c r="BI62" i="2" s="1"/>
  <c r="BJ62" i="2" s="1"/>
  <c r="BK62" i="2" s="1"/>
  <c r="BL62" i="2" s="1"/>
  <c r="BM62" i="2" s="1"/>
  <c r="BN62" i="2" s="1"/>
  <c r="BO62" i="2" s="1"/>
  <c r="BP62" i="2" s="1"/>
  <c r="BQ62" i="2" s="1"/>
  <c r="BR62" i="2" s="1"/>
  <c r="BS62" i="2" s="1"/>
  <c r="BT62" i="2" s="1"/>
  <c r="BU62" i="2" s="1"/>
  <c r="BV62" i="2" s="1"/>
  <c r="BW62" i="2" s="1"/>
  <c r="BG61" i="2"/>
  <c r="BH61" i="2" s="1"/>
  <c r="BI61" i="2" s="1"/>
  <c r="BJ61" i="2" s="1"/>
  <c r="BK61" i="2" s="1"/>
  <c r="BL61" i="2" s="1"/>
  <c r="BM61" i="2" s="1"/>
  <c r="BN61" i="2" s="1"/>
  <c r="BO61" i="2" s="1"/>
  <c r="BP61" i="2" s="1"/>
  <c r="BQ61" i="2" s="1"/>
  <c r="BR61" i="2" s="1"/>
  <c r="BS61" i="2" s="1"/>
  <c r="BT61" i="2" s="1"/>
  <c r="BU61" i="2" s="1"/>
  <c r="BV61" i="2" s="1"/>
  <c r="BW61" i="2" s="1"/>
  <c r="BG60" i="2"/>
  <c r="BH60" i="2" s="1"/>
  <c r="BI60" i="2" s="1"/>
  <c r="BJ60" i="2" s="1"/>
  <c r="BK60" i="2" s="1"/>
  <c r="BL60" i="2" s="1"/>
  <c r="BM60" i="2" s="1"/>
  <c r="BN60" i="2" s="1"/>
  <c r="BO60" i="2" s="1"/>
  <c r="BP60" i="2" s="1"/>
  <c r="BQ60" i="2" s="1"/>
  <c r="BR60" i="2" s="1"/>
  <c r="BS60" i="2" s="1"/>
  <c r="BT60" i="2" s="1"/>
  <c r="BU60" i="2" s="1"/>
  <c r="BV60" i="2" s="1"/>
  <c r="BW60" i="2" s="1"/>
  <c r="BJ58" i="2"/>
  <c r="BK58" i="2" s="1"/>
  <c r="BL58" i="2" s="1"/>
  <c r="BM58" i="2" s="1"/>
  <c r="BN58" i="2" s="1"/>
  <c r="BO58" i="2" s="1"/>
  <c r="BP58" i="2" s="1"/>
  <c r="BQ58" i="2" s="1"/>
  <c r="BR58" i="2" s="1"/>
  <c r="BS58" i="2" s="1"/>
  <c r="BT58" i="2" s="1"/>
  <c r="BU58" i="2" s="1"/>
  <c r="BV58" i="2" s="1"/>
  <c r="BW58" i="2" s="1"/>
  <c r="BE58" i="2"/>
  <c r="BF58" i="2" s="1"/>
  <c r="BJ49" i="2"/>
  <c r="BK49" i="2" s="1"/>
  <c r="BL49" i="2" s="1"/>
  <c r="BM49" i="2" s="1"/>
  <c r="BN49" i="2" s="1"/>
  <c r="BO49" i="2" s="1"/>
  <c r="BP49" i="2" s="1"/>
  <c r="BQ49" i="2" s="1"/>
  <c r="BR49" i="2" s="1"/>
  <c r="BS49" i="2" s="1"/>
  <c r="BT49" i="2" s="1"/>
  <c r="BU49" i="2" s="1"/>
  <c r="BV49" i="2" s="1"/>
  <c r="BW49" i="2" s="1"/>
  <c r="BE49" i="2"/>
  <c r="BF49" i="2" s="1"/>
  <c r="BS47" i="2"/>
  <c r="BT47" i="2" s="1"/>
  <c r="BU47" i="2" s="1"/>
  <c r="BV47" i="2" s="1"/>
  <c r="BN47" i="2"/>
  <c r="BO47" i="2" s="1"/>
  <c r="BP47" i="2" s="1"/>
  <c r="BQ47" i="2" s="1"/>
  <c r="BI47" i="2"/>
  <c r="BJ47" i="2" s="1"/>
  <c r="BK47" i="2" s="1"/>
  <c r="BL47" i="2" s="1"/>
  <c r="BE47" i="2"/>
  <c r="BF47" i="2" s="1"/>
  <c r="BG47" i="2" s="1"/>
  <c r="BS46" i="2"/>
  <c r="BT46" i="2" s="1"/>
  <c r="BU46" i="2" s="1"/>
  <c r="BV46" i="2" s="1"/>
  <c r="BN46" i="2"/>
  <c r="BO46" i="2" s="1"/>
  <c r="BP46" i="2" s="1"/>
  <c r="BQ46" i="2" s="1"/>
  <c r="BI46" i="2"/>
  <c r="BJ46" i="2" s="1"/>
  <c r="BK46" i="2" s="1"/>
  <c r="BL46" i="2" s="1"/>
  <c r="BE46" i="2"/>
  <c r="BF46" i="2" s="1"/>
  <c r="BG46" i="2" s="1"/>
  <c r="BS45" i="2"/>
  <c r="BT45" i="2" s="1"/>
  <c r="BU45" i="2" s="1"/>
  <c r="BV45" i="2" s="1"/>
  <c r="BN45" i="2"/>
  <c r="BO45" i="2" s="1"/>
  <c r="BP45" i="2" s="1"/>
  <c r="BQ45" i="2" s="1"/>
  <c r="BI45" i="2"/>
  <c r="BJ45" i="2" s="1"/>
  <c r="BK45" i="2" s="1"/>
  <c r="BL45" i="2" s="1"/>
  <c r="BE45" i="2"/>
  <c r="BF45" i="2" s="1"/>
  <c r="BG45" i="2" s="1"/>
  <c r="BS44" i="2"/>
  <c r="BT44" i="2" s="1"/>
  <c r="BU44" i="2" s="1"/>
  <c r="BV44" i="2" s="1"/>
  <c r="BN44" i="2"/>
  <c r="BO44" i="2" s="1"/>
  <c r="BP44" i="2" s="1"/>
  <c r="BQ44" i="2" s="1"/>
  <c r="BI44" i="2"/>
  <c r="BJ44" i="2" s="1"/>
  <c r="BK44" i="2" s="1"/>
  <c r="BL44" i="2" s="1"/>
  <c r="BE44" i="2"/>
  <c r="BF44" i="2" s="1"/>
  <c r="BG44" i="2" s="1"/>
  <c r="BS43" i="2"/>
  <c r="BT43" i="2" s="1"/>
  <c r="BU43" i="2" s="1"/>
  <c r="BV43" i="2" s="1"/>
  <c r="BN43" i="2"/>
  <c r="BO43" i="2" s="1"/>
  <c r="BP43" i="2" s="1"/>
  <c r="BQ43" i="2" s="1"/>
  <c r="BI43" i="2"/>
  <c r="BJ43" i="2" s="1"/>
  <c r="BK43" i="2" s="1"/>
  <c r="BL43" i="2" s="1"/>
  <c r="BE43" i="2"/>
  <c r="BF43" i="2" s="1"/>
  <c r="BG43" i="2" s="1"/>
  <c r="BS42" i="2"/>
  <c r="BT42" i="2" s="1"/>
  <c r="BU42" i="2" s="1"/>
  <c r="BV42" i="2" s="1"/>
  <c r="BN42" i="2"/>
  <c r="BO42" i="2" s="1"/>
  <c r="BP42" i="2" s="1"/>
  <c r="BQ42" i="2" s="1"/>
  <c r="BI42" i="2"/>
  <c r="BJ42" i="2" s="1"/>
  <c r="BK42" i="2" s="1"/>
  <c r="BL42" i="2" s="1"/>
  <c r="BE42" i="2"/>
  <c r="BF42" i="2" s="1"/>
  <c r="BG42" i="2" s="1"/>
  <c r="BS41" i="2"/>
  <c r="BT41" i="2" s="1"/>
  <c r="BU41" i="2" s="1"/>
  <c r="BV41" i="2" s="1"/>
  <c r="BN41" i="2"/>
  <c r="BO41" i="2" s="1"/>
  <c r="BP41" i="2" s="1"/>
  <c r="BQ41" i="2" s="1"/>
  <c r="BI41" i="2"/>
  <c r="BJ41" i="2" s="1"/>
  <c r="BK41" i="2" s="1"/>
  <c r="BL41" i="2" s="1"/>
  <c r="BE41" i="2"/>
  <c r="BF41" i="2" s="1"/>
  <c r="BG41" i="2" s="1"/>
  <c r="BS40" i="2"/>
  <c r="BT40" i="2" s="1"/>
  <c r="BU40" i="2" s="1"/>
  <c r="BV40" i="2" s="1"/>
  <c r="BN40" i="2"/>
  <c r="BO40" i="2" s="1"/>
  <c r="BP40" i="2" s="1"/>
  <c r="BQ40" i="2" s="1"/>
  <c r="BI40" i="2"/>
  <c r="BJ40" i="2" s="1"/>
  <c r="BK40" i="2" s="1"/>
  <c r="BL40" i="2" s="1"/>
  <c r="BE40" i="2"/>
  <c r="BF40" i="2" s="1"/>
  <c r="BG40" i="2" s="1"/>
  <c r="BS39" i="2"/>
  <c r="BT39" i="2" s="1"/>
  <c r="BU39" i="2" s="1"/>
  <c r="BV39" i="2" s="1"/>
  <c r="BN39" i="2"/>
  <c r="BO39" i="2" s="1"/>
  <c r="BP39" i="2" s="1"/>
  <c r="BQ39" i="2" s="1"/>
  <c r="BI39" i="2"/>
  <c r="BJ39" i="2" s="1"/>
  <c r="BK39" i="2" s="1"/>
  <c r="BL39" i="2" s="1"/>
  <c r="BE39" i="2"/>
  <c r="BF39" i="2" s="1"/>
  <c r="BG39" i="2" s="1"/>
  <c r="BS38" i="2"/>
  <c r="BT38" i="2" s="1"/>
  <c r="BU38" i="2" s="1"/>
  <c r="BV38" i="2" s="1"/>
  <c r="BN38" i="2"/>
  <c r="BO38" i="2" s="1"/>
  <c r="BP38" i="2" s="1"/>
  <c r="BQ38" i="2" s="1"/>
  <c r="BI38" i="2"/>
  <c r="BJ38" i="2" s="1"/>
  <c r="BK38" i="2" s="1"/>
  <c r="BL38" i="2" s="1"/>
  <c r="BE38" i="2"/>
  <c r="BF38" i="2" s="1"/>
  <c r="BG38" i="2" s="1"/>
  <c r="BS36" i="2"/>
  <c r="BT36" i="2" s="1"/>
  <c r="BU36" i="2" s="1"/>
  <c r="BV36" i="2" s="1"/>
  <c r="BN36" i="2"/>
  <c r="BO36" i="2" s="1"/>
  <c r="BP36" i="2" s="1"/>
  <c r="BQ36" i="2" s="1"/>
  <c r="BI36" i="2"/>
  <c r="BJ36" i="2" s="1"/>
  <c r="BK36" i="2" s="1"/>
  <c r="BL36" i="2" s="1"/>
  <c r="BE36" i="2"/>
  <c r="BF36" i="2" s="1"/>
  <c r="BG36" i="2" s="1"/>
  <c r="BS35" i="2"/>
  <c r="BT35" i="2" s="1"/>
  <c r="BU35" i="2" s="1"/>
  <c r="BV35" i="2" s="1"/>
  <c r="BN35" i="2"/>
  <c r="BO35" i="2" s="1"/>
  <c r="BP35" i="2" s="1"/>
  <c r="BQ35" i="2" s="1"/>
  <c r="BI35" i="2"/>
  <c r="BJ35" i="2" s="1"/>
  <c r="BK35" i="2" s="1"/>
  <c r="BL35" i="2" s="1"/>
  <c r="BE35" i="2"/>
  <c r="BF35" i="2" s="1"/>
  <c r="BG35" i="2" s="1"/>
  <c r="BS34" i="2"/>
  <c r="BT34" i="2" s="1"/>
  <c r="BU34" i="2" s="1"/>
  <c r="BV34" i="2" s="1"/>
  <c r="BN34" i="2"/>
  <c r="BO34" i="2" s="1"/>
  <c r="BP34" i="2" s="1"/>
  <c r="BQ34" i="2" s="1"/>
  <c r="BI34" i="2"/>
  <c r="BJ34" i="2" s="1"/>
  <c r="BK34" i="2" s="1"/>
  <c r="BL34" i="2" s="1"/>
  <c r="BE34" i="2"/>
  <c r="BF34" i="2" s="1"/>
  <c r="BG34" i="2" s="1"/>
  <c r="BS33" i="2"/>
  <c r="BT33" i="2" s="1"/>
  <c r="BU33" i="2" s="1"/>
  <c r="BV33" i="2" s="1"/>
  <c r="BN33" i="2"/>
  <c r="BO33" i="2" s="1"/>
  <c r="BP33" i="2" s="1"/>
  <c r="BQ33" i="2" s="1"/>
  <c r="BI33" i="2"/>
  <c r="BJ33" i="2" s="1"/>
  <c r="BK33" i="2" s="1"/>
  <c r="BL33" i="2" s="1"/>
  <c r="BE33" i="2"/>
  <c r="BF33" i="2" s="1"/>
  <c r="BG33" i="2" s="1"/>
  <c r="BS32" i="2"/>
  <c r="BT32" i="2" s="1"/>
  <c r="BU32" i="2" s="1"/>
  <c r="BV32" i="2" s="1"/>
  <c r="BN32" i="2"/>
  <c r="BO32" i="2" s="1"/>
  <c r="BP32" i="2" s="1"/>
  <c r="BQ32" i="2" s="1"/>
  <c r="BI32" i="2"/>
  <c r="BJ32" i="2" s="1"/>
  <c r="BK32" i="2" s="1"/>
  <c r="BL32" i="2" s="1"/>
  <c r="BE32" i="2"/>
  <c r="BF32" i="2" s="1"/>
  <c r="BG32" i="2" s="1"/>
  <c r="BS31" i="2"/>
  <c r="BT31" i="2" s="1"/>
  <c r="BU31" i="2" s="1"/>
  <c r="BV31" i="2" s="1"/>
  <c r="BN31" i="2"/>
  <c r="BO31" i="2" s="1"/>
  <c r="BP31" i="2" s="1"/>
  <c r="BQ31" i="2" s="1"/>
  <c r="BI31" i="2"/>
  <c r="BJ31" i="2" s="1"/>
  <c r="BK31" i="2" s="1"/>
  <c r="BL31" i="2" s="1"/>
  <c r="BE31" i="2"/>
  <c r="BF31" i="2" s="1"/>
  <c r="BG31" i="2" s="1"/>
  <c r="BS30" i="2"/>
  <c r="BT30" i="2" s="1"/>
  <c r="BU30" i="2" s="1"/>
  <c r="BV30" i="2" s="1"/>
  <c r="BN30" i="2"/>
  <c r="BO30" i="2" s="1"/>
  <c r="BP30" i="2" s="1"/>
  <c r="BQ30" i="2" s="1"/>
  <c r="BI30" i="2"/>
  <c r="BJ30" i="2" s="1"/>
  <c r="BK30" i="2" s="1"/>
  <c r="BL30" i="2" s="1"/>
  <c r="BE30" i="2"/>
  <c r="BF30" i="2" s="1"/>
  <c r="BG30" i="2" s="1"/>
  <c r="BS29" i="2"/>
  <c r="BT29" i="2" s="1"/>
  <c r="BU29" i="2" s="1"/>
  <c r="BV29" i="2" s="1"/>
  <c r="BN29" i="2"/>
  <c r="BO29" i="2" s="1"/>
  <c r="BP29" i="2" s="1"/>
  <c r="BQ29" i="2" s="1"/>
  <c r="BI29" i="2"/>
  <c r="BJ29" i="2" s="1"/>
  <c r="BK29" i="2" s="1"/>
  <c r="BL29" i="2" s="1"/>
  <c r="BE29" i="2"/>
  <c r="BF29" i="2" s="1"/>
  <c r="BG29" i="2" s="1"/>
  <c r="BS28" i="2"/>
  <c r="BT28" i="2" s="1"/>
  <c r="BU28" i="2" s="1"/>
  <c r="BV28" i="2" s="1"/>
  <c r="BN28" i="2"/>
  <c r="BO28" i="2" s="1"/>
  <c r="BP28" i="2" s="1"/>
  <c r="BQ28" i="2" s="1"/>
  <c r="BI28" i="2"/>
  <c r="BJ28" i="2" s="1"/>
  <c r="BK28" i="2" s="1"/>
  <c r="BL28" i="2" s="1"/>
  <c r="BE28" i="2"/>
  <c r="BF28" i="2" s="1"/>
  <c r="BG28" i="2" s="1"/>
  <c r="BS27" i="2"/>
  <c r="BT27" i="2" s="1"/>
  <c r="BU27" i="2" s="1"/>
  <c r="BV27" i="2" s="1"/>
  <c r="BN27" i="2"/>
  <c r="BO27" i="2" s="1"/>
  <c r="BP27" i="2" s="1"/>
  <c r="BQ27" i="2" s="1"/>
  <c r="BI27" i="2"/>
  <c r="BJ27" i="2" s="1"/>
  <c r="BK27" i="2" s="1"/>
  <c r="BL27" i="2" s="1"/>
  <c r="BE27" i="2"/>
  <c r="BF27" i="2" s="1"/>
  <c r="BG27" i="2" s="1"/>
  <c r="BS25" i="2"/>
  <c r="BT25" i="2" s="1"/>
  <c r="BU25" i="2" s="1"/>
  <c r="BV25" i="2" s="1"/>
  <c r="BN25" i="2"/>
  <c r="BO25" i="2" s="1"/>
  <c r="BP25" i="2" s="1"/>
  <c r="BQ25" i="2" s="1"/>
  <c r="BI25" i="2"/>
  <c r="BJ25" i="2" s="1"/>
  <c r="BK25" i="2" s="1"/>
  <c r="BL25" i="2" s="1"/>
  <c r="BE25" i="2"/>
  <c r="BF25" i="2" s="1"/>
  <c r="BG25" i="2" s="1"/>
  <c r="BS24" i="2"/>
  <c r="BT24" i="2" s="1"/>
  <c r="BU24" i="2" s="1"/>
  <c r="BV24" i="2" s="1"/>
  <c r="BN24" i="2"/>
  <c r="BO24" i="2" s="1"/>
  <c r="BP24" i="2" s="1"/>
  <c r="BQ24" i="2" s="1"/>
  <c r="BI24" i="2"/>
  <c r="BJ24" i="2" s="1"/>
  <c r="BK24" i="2" s="1"/>
  <c r="BL24" i="2" s="1"/>
  <c r="BE24" i="2"/>
  <c r="BF24" i="2" s="1"/>
  <c r="BG24" i="2" s="1"/>
  <c r="BS23" i="2"/>
  <c r="BT23" i="2" s="1"/>
  <c r="BU23" i="2" s="1"/>
  <c r="BV23" i="2" s="1"/>
  <c r="BN23" i="2"/>
  <c r="BO23" i="2" s="1"/>
  <c r="BP23" i="2" s="1"/>
  <c r="BQ23" i="2" s="1"/>
  <c r="BI23" i="2"/>
  <c r="BJ23" i="2" s="1"/>
  <c r="BK23" i="2" s="1"/>
  <c r="BL23" i="2" s="1"/>
  <c r="BE23" i="2"/>
  <c r="BF23" i="2" s="1"/>
  <c r="BG23" i="2" s="1"/>
  <c r="BS22" i="2"/>
  <c r="BT22" i="2" s="1"/>
  <c r="BU22" i="2" s="1"/>
  <c r="BV22" i="2" s="1"/>
  <c r="BN22" i="2"/>
  <c r="BO22" i="2" s="1"/>
  <c r="BP22" i="2" s="1"/>
  <c r="BQ22" i="2" s="1"/>
  <c r="BI22" i="2"/>
  <c r="BJ22" i="2" s="1"/>
  <c r="BK22" i="2" s="1"/>
  <c r="BL22" i="2" s="1"/>
  <c r="BE22" i="2"/>
  <c r="BF22" i="2" s="1"/>
  <c r="BG22" i="2" s="1"/>
  <c r="BS21" i="2"/>
  <c r="BT21" i="2" s="1"/>
  <c r="BU21" i="2" s="1"/>
  <c r="BV21" i="2" s="1"/>
  <c r="BN21" i="2"/>
  <c r="BO21" i="2" s="1"/>
  <c r="BP21" i="2" s="1"/>
  <c r="BQ21" i="2" s="1"/>
  <c r="BI21" i="2"/>
  <c r="BJ21" i="2" s="1"/>
  <c r="BK21" i="2" s="1"/>
  <c r="BL21" i="2" s="1"/>
  <c r="BE21" i="2"/>
  <c r="BF21" i="2" s="1"/>
  <c r="BG21" i="2" s="1"/>
  <c r="BS20" i="2"/>
  <c r="BT20" i="2" s="1"/>
  <c r="BU20" i="2" s="1"/>
  <c r="BV20" i="2" s="1"/>
  <c r="BN20" i="2"/>
  <c r="BO20" i="2" s="1"/>
  <c r="BP20" i="2" s="1"/>
  <c r="BQ20" i="2" s="1"/>
  <c r="BI20" i="2"/>
  <c r="BJ20" i="2" s="1"/>
  <c r="BK20" i="2" s="1"/>
  <c r="BL20" i="2" s="1"/>
  <c r="BE20" i="2"/>
  <c r="BF20" i="2" s="1"/>
  <c r="BG20" i="2" s="1"/>
  <c r="BS19" i="2"/>
  <c r="BT19" i="2" s="1"/>
  <c r="BU19" i="2" s="1"/>
  <c r="BV19" i="2" s="1"/>
  <c r="BN19" i="2"/>
  <c r="BO19" i="2" s="1"/>
  <c r="BP19" i="2" s="1"/>
  <c r="BQ19" i="2" s="1"/>
  <c r="BI19" i="2"/>
  <c r="BJ19" i="2" s="1"/>
  <c r="BK19" i="2" s="1"/>
  <c r="BL19" i="2" s="1"/>
  <c r="BE19" i="2"/>
  <c r="BF19" i="2" s="1"/>
  <c r="BG19" i="2" s="1"/>
  <c r="BS18" i="2"/>
  <c r="BT18" i="2" s="1"/>
  <c r="BU18" i="2" s="1"/>
  <c r="BV18" i="2" s="1"/>
  <c r="BN18" i="2"/>
  <c r="BO18" i="2" s="1"/>
  <c r="BP18" i="2" s="1"/>
  <c r="BQ18" i="2" s="1"/>
  <c r="BI18" i="2"/>
  <c r="BJ18" i="2" s="1"/>
  <c r="BK18" i="2" s="1"/>
  <c r="BL18" i="2" s="1"/>
  <c r="BE18" i="2"/>
  <c r="BF18" i="2" s="1"/>
  <c r="BG18" i="2" s="1"/>
  <c r="BS17" i="2"/>
  <c r="BT17" i="2" s="1"/>
  <c r="BU17" i="2" s="1"/>
  <c r="BV17" i="2" s="1"/>
  <c r="BN17" i="2"/>
  <c r="BO17" i="2" s="1"/>
  <c r="BP17" i="2" s="1"/>
  <c r="BQ17" i="2" s="1"/>
  <c r="BI17" i="2"/>
  <c r="BJ17" i="2" s="1"/>
  <c r="BK17" i="2" s="1"/>
  <c r="BL17" i="2" s="1"/>
  <c r="BE17" i="2"/>
  <c r="BF17" i="2" s="1"/>
  <c r="BG17" i="2" s="1"/>
  <c r="BS16" i="2"/>
  <c r="BT16" i="2" s="1"/>
  <c r="BU16" i="2" s="1"/>
  <c r="BV16" i="2" s="1"/>
  <c r="BN16" i="2"/>
  <c r="BO16" i="2" s="1"/>
  <c r="BP16" i="2" s="1"/>
  <c r="BQ16" i="2" s="1"/>
  <c r="BI16" i="2"/>
  <c r="BJ16" i="2" s="1"/>
  <c r="BK16" i="2" s="1"/>
  <c r="BL16" i="2" s="1"/>
  <c r="BE16" i="2"/>
  <c r="BF16" i="2" s="1"/>
  <c r="BG16" i="2" s="1"/>
  <c r="AW740" i="2"/>
  <c r="AV740" i="2"/>
  <c r="AU740" i="2"/>
  <c r="AT740" i="2"/>
  <c r="AS740" i="2"/>
  <c r="AR740" i="2"/>
  <c r="AQ740" i="2"/>
  <c r="AP740" i="2"/>
  <c r="AO740" i="2"/>
  <c r="AN740" i="2"/>
  <c r="AM740" i="2"/>
  <c r="AL740" i="2"/>
  <c r="AK740" i="2"/>
  <c r="AJ740" i="2"/>
  <c r="AI740" i="2"/>
  <c r="AH740" i="2"/>
  <c r="AG740" i="2"/>
  <c r="AF740" i="2"/>
  <c r="AE740" i="2"/>
  <c r="AD740" i="2"/>
  <c r="AC740" i="2"/>
  <c r="AB740" i="2"/>
  <c r="AA740" i="2"/>
  <c r="Z740" i="2"/>
  <c r="Y740" i="2"/>
  <c r="X740" i="2"/>
  <c r="W740" i="2"/>
  <c r="V740" i="2"/>
  <c r="U740" i="2"/>
  <c r="T740" i="2"/>
  <c r="S740" i="2"/>
  <c r="R740" i="2"/>
  <c r="Q740" i="2"/>
  <c r="P740" i="2"/>
  <c r="O740" i="2"/>
  <c r="N740" i="2"/>
  <c r="M740" i="2"/>
  <c r="L740" i="2"/>
  <c r="K740" i="2"/>
  <c r="J740" i="2"/>
  <c r="AW739" i="2"/>
  <c r="AV739" i="2"/>
  <c r="AU739" i="2"/>
  <c r="AT739" i="2"/>
  <c r="AS739" i="2"/>
  <c r="AR739" i="2"/>
  <c r="AQ739" i="2"/>
  <c r="AP739" i="2"/>
  <c r="AO739" i="2"/>
  <c r="AN739" i="2"/>
  <c r="AM739" i="2"/>
  <c r="AL739" i="2"/>
  <c r="AK739" i="2"/>
  <c r="AJ739" i="2"/>
  <c r="AI739" i="2"/>
  <c r="AH739" i="2"/>
  <c r="AG739" i="2"/>
  <c r="AF739" i="2"/>
  <c r="AE739" i="2"/>
  <c r="AD739" i="2"/>
  <c r="AC739" i="2"/>
  <c r="AB739" i="2"/>
  <c r="AA739" i="2"/>
  <c r="Z739" i="2"/>
  <c r="Y739" i="2"/>
  <c r="X739" i="2"/>
  <c r="W739" i="2"/>
  <c r="V739" i="2"/>
  <c r="U739" i="2"/>
  <c r="T739" i="2"/>
  <c r="S739" i="2"/>
  <c r="R739" i="2"/>
  <c r="Q739" i="2"/>
  <c r="P739" i="2"/>
  <c r="O739" i="2"/>
  <c r="N739" i="2"/>
  <c r="M739" i="2"/>
  <c r="L739" i="2"/>
  <c r="K739" i="2"/>
  <c r="J739" i="2"/>
  <c r="AW738" i="2"/>
  <c r="AV738" i="2"/>
  <c r="AU738" i="2"/>
  <c r="AT738" i="2"/>
  <c r="AS738" i="2"/>
  <c r="AR738" i="2"/>
  <c r="AQ738" i="2"/>
  <c r="AP738" i="2"/>
  <c r="AO738" i="2"/>
  <c r="AN738" i="2"/>
  <c r="AM738" i="2"/>
  <c r="AL738" i="2"/>
  <c r="AK738" i="2"/>
  <c r="AJ738" i="2"/>
  <c r="AI738" i="2"/>
  <c r="AH738" i="2"/>
  <c r="AG738" i="2"/>
  <c r="AF738" i="2"/>
  <c r="AE738" i="2"/>
  <c r="AD738" i="2"/>
  <c r="AC738" i="2"/>
  <c r="AB738" i="2"/>
  <c r="AA738" i="2"/>
  <c r="Z738" i="2"/>
  <c r="Y738" i="2"/>
  <c r="X738" i="2"/>
  <c r="W738" i="2"/>
  <c r="V738" i="2"/>
  <c r="U738" i="2"/>
  <c r="T738" i="2"/>
  <c r="S738" i="2"/>
  <c r="R738" i="2"/>
  <c r="Q738" i="2"/>
  <c r="P738" i="2"/>
  <c r="O738" i="2"/>
  <c r="N738" i="2"/>
  <c r="M738" i="2"/>
  <c r="L738" i="2"/>
  <c r="K738" i="2"/>
  <c r="J738" i="2"/>
  <c r="AW737" i="2"/>
  <c r="AV737" i="2"/>
  <c r="AU737" i="2"/>
  <c r="AT737" i="2"/>
  <c r="AS737" i="2"/>
  <c r="AR737" i="2"/>
  <c r="AQ737" i="2"/>
  <c r="AP737" i="2"/>
  <c r="AO737" i="2"/>
  <c r="AN737" i="2"/>
  <c r="AM737" i="2"/>
  <c r="AL737" i="2"/>
  <c r="AK737" i="2"/>
  <c r="AJ737" i="2"/>
  <c r="AI737" i="2"/>
  <c r="AH737" i="2"/>
  <c r="AG737" i="2"/>
  <c r="AF737" i="2"/>
  <c r="AE737" i="2"/>
  <c r="AD737" i="2"/>
  <c r="AC737" i="2"/>
  <c r="AB737" i="2"/>
  <c r="AA737" i="2"/>
  <c r="Z737" i="2"/>
  <c r="Y737" i="2"/>
  <c r="X737" i="2"/>
  <c r="W737" i="2"/>
  <c r="V737" i="2"/>
  <c r="U737" i="2"/>
  <c r="T737" i="2"/>
  <c r="S737" i="2"/>
  <c r="R737" i="2"/>
  <c r="Q737" i="2"/>
  <c r="P737" i="2"/>
  <c r="O737" i="2"/>
  <c r="N737" i="2"/>
  <c r="M737" i="2"/>
  <c r="L737" i="2"/>
  <c r="K737" i="2"/>
  <c r="J737" i="2"/>
  <c r="AW736" i="2"/>
  <c r="AV736" i="2"/>
  <c r="AU736" i="2"/>
  <c r="AT736" i="2"/>
  <c r="AS736" i="2"/>
  <c r="AR736" i="2"/>
  <c r="AQ736" i="2"/>
  <c r="AP736" i="2"/>
  <c r="AO736" i="2"/>
  <c r="AN736" i="2"/>
  <c r="AM736" i="2"/>
  <c r="AL736" i="2"/>
  <c r="AK736" i="2"/>
  <c r="AJ736" i="2"/>
  <c r="AI736" i="2"/>
  <c r="AH736" i="2"/>
  <c r="AG736" i="2"/>
  <c r="AF736" i="2"/>
  <c r="AE736" i="2"/>
  <c r="AD736" i="2"/>
  <c r="AC736" i="2"/>
  <c r="AB736" i="2"/>
  <c r="AA736" i="2"/>
  <c r="Z736" i="2"/>
  <c r="Y736" i="2"/>
  <c r="X736" i="2"/>
  <c r="W736" i="2"/>
  <c r="V736" i="2"/>
  <c r="U736" i="2"/>
  <c r="T736" i="2"/>
  <c r="S736" i="2"/>
  <c r="R736" i="2"/>
  <c r="Q736" i="2"/>
  <c r="P736" i="2"/>
  <c r="O736" i="2"/>
  <c r="N736" i="2"/>
  <c r="M736" i="2"/>
  <c r="L736" i="2"/>
  <c r="K736" i="2"/>
  <c r="J736" i="2"/>
  <c r="AW735" i="2"/>
  <c r="AV735" i="2"/>
  <c r="AU735" i="2"/>
  <c r="AT735" i="2"/>
  <c r="AS735" i="2"/>
  <c r="AR735" i="2"/>
  <c r="AQ735" i="2"/>
  <c r="AP735" i="2"/>
  <c r="AO735" i="2"/>
  <c r="AN735" i="2"/>
  <c r="AM735" i="2"/>
  <c r="AL735" i="2"/>
  <c r="AK735" i="2"/>
  <c r="AJ735" i="2"/>
  <c r="AI735" i="2"/>
  <c r="AH735" i="2"/>
  <c r="AG735" i="2"/>
  <c r="AF735" i="2"/>
  <c r="AE735" i="2"/>
  <c r="AD735" i="2"/>
  <c r="AC735" i="2"/>
  <c r="AB735" i="2"/>
  <c r="AA735" i="2"/>
  <c r="Z735" i="2"/>
  <c r="Y735" i="2"/>
  <c r="X735" i="2"/>
  <c r="W735" i="2"/>
  <c r="V735" i="2"/>
  <c r="U735" i="2"/>
  <c r="T735" i="2"/>
  <c r="S735" i="2"/>
  <c r="R735" i="2"/>
  <c r="Q735" i="2"/>
  <c r="P735" i="2"/>
  <c r="O735" i="2"/>
  <c r="N735" i="2"/>
  <c r="M735" i="2"/>
  <c r="L735" i="2"/>
  <c r="K735" i="2"/>
  <c r="J735" i="2"/>
  <c r="AW734" i="2"/>
  <c r="AV734" i="2"/>
  <c r="AU734" i="2"/>
  <c r="AT734" i="2"/>
  <c r="AS734" i="2"/>
  <c r="AR734" i="2"/>
  <c r="AQ734" i="2"/>
  <c r="AP734" i="2"/>
  <c r="AO734" i="2"/>
  <c r="AN734" i="2"/>
  <c r="AM734" i="2"/>
  <c r="AL734" i="2"/>
  <c r="AK734" i="2"/>
  <c r="AJ734" i="2"/>
  <c r="AI734" i="2"/>
  <c r="AH734" i="2"/>
  <c r="AG734" i="2"/>
  <c r="AF734" i="2"/>
  <c r="AE734" i="2"/>
  <c r="AD734" i="2"/>
  <c r="AC734" i="2"/>
  <c r="AB734" i="2"/>
  <c r="AA734" i="2"/>
  <c r="Z734" i="2"/>
  <c r="Y734" i="2"/>
  <c r="X734" i="2"/>
  <c r="W734" i="2"/>
  <c r="V734" i="2"/>
  <c r="U734" i="2"/>
  <c r="T734" i="2"/>
  <c r="S734" i="2"/>
  <c r="R734" i="2"/>
  <c r="Q734" i="2"/>
  <c r="P734" i="2"/>
  <c r="O734" i="2"/>
  <c r="N734" i="2"/>
  <c r="M734" i="2"/>
  <c r="L734" i="2"/>
  <c r="K734" i="2"/>
  <c r="J734" i="2"/>
  <c r="AW733" i="2"/>
  <c r="AV733" i="2"/>
  <c r="AU733" i="2"/>
  <c r="AT733" i="2"/>
  <c r="AS733" i="2"/>
  <c r="AR733" i="2"/>
  <c r="AQ733" i="2"/>
  <c r="AP733" i="2"/>
  <c r="AO733" i="2"/>
  <c r="AN733" i="2"/>
  <c r="AM733" i="2"/>
  <c r="AL733" i="2"/>
  <c r="AK733" i="2"/>
  <c r="AJ733" i="2"/>
  <c r="AI733" i="2"/>
  <c r="AH733" i="2"/>
  <c r="AG733" i="2"/>
  <c r="AF733" i="2"/>
  <c r="AE733" i="2"/>
  <c r="AD733" i="2"/>
  <c r="AC733" i="2"/>
  <c r="AB733" i="2"/>
  <c r="AA733" i="2"/>
  <c r="Z733" i="2"/>
  <c r="Y733" i="2"/>
  <c r="X733" i="2"/>
  <c r="W733" i="2"/>
  <c r="V733" i="2"/>
  <c r="U733" i="2"/>
  <c r="T733" i="2"/>
  <c r="S733" i="2"/>
  <c r="R733" i="2"/>
  <c r="Q733" i="2"/>
  <c r="P733" i="2"/>
  <c r="O733" i="2"/>
  <c r="N733" i="2"/>
  <c r="M733" i="2"/>
  <c r="L733" i="2"/>
  <c r="K733" i="2"/>
  <c r="J733" i="2"/>
  <c r="AW732" i="2"/>
  <c r="AV732" i="2"/>
  <c r="AU732" i="2"/>
  <c r="AT732" i="2"/>
  <c r="AS732" i="2"/>
  <c r="AR732" i="2"/>
  <c r="AQ732" i="2"/>
  <c r="AP732" i="2"/>
  <c r="AO732" i="2"/>
  <c r="AN732" i="2"/>
  <c r="AM732" i="2"/>
  <c r="AL732" i="2"/>
  <c r="AK732" i="2"/>
  <c r="AJ732" i="2"/>
  <c r="AI732" i="2"/>
  <c r="AH732" i="2"/>
  <c r="AG732" i="2"/>
  <c r="AF732" i="2"/>
  <c r="AE732" i="2"/>
  <c r="AD732" i="2"/>
  <c r="AC732" i="2"/>
  <c r="AB732" i="2"/>
  <c r="AA732" i="2"/>
  <c r="Z732" i="2"/>
  <c r="Y732" i="2"/>
  <c r="X732" i="2"/>
  <c r="W732" i="2"/>
  <c r="V732" i="2"/>
  <c r="U732" i="2"/>
  <c r="T732" i="2"/>
  <c r="S732" i="2"/>
  <c r="R732" i="2"/>
  <c r="Q732" i="2"/>
  <c r="P732" i="2"/>
  <c r="O732" i="2"/>
  <c r="N732" i="2"/>
  <c r="M732" i="2"/>
  <c r="L732" i="2"/>
  <c r="K732" i="2"/>
  <c r="J732" i="2"/>
  <c r="AW731" i="2"/>
  <c r="AV731" i="2"/>
  <c r="AU731" i="2"/>
  <c r="AT731" i="2"/>
  <c r="AS731" i="2"/>
  <c r="AR731" i="2"/>
  <c r="AQ731" i="2"/>
  <c r="AP731" i="2"/>
  <c r="AO731" i="2"/>
  <c r="AN731" i="2"/>
  <c r="AM731" i="2"/>
  <c r="AL731" i="2"/>
  <c r="AK731" i="2"/>
  <c r="AJ731" i="2"/>
  <c r="AI731" i="2"/>
  <c r="AH731" i="2"/>
  <c r="AG731" i="2"/>
  <c r="AF731" i="2"/>
  <c r="AE731" i="2"/>
  <c r="AD731" i="2"/>
  <c r="AC731" i="2"/>
  <c r="AB731" i="2"/>
  <c r="AA731" i="2"/>
  <c r="Z731" i="2"/>
  <c r="Y731" i="2"/>
  <c r="X731" i="2"/>
  <c r="W731" i="2"/>
  <c r="V731" i="2"/>
  <c r="U731" i="2"/>
  <c r="T731" i="2"/>
  <c r="S731" i="2"/>
  <c r="R731" i="2"/>
  <c r="Q731" i="2"/>
  <c r="P731" i="2"/>
  <c r="O731" i="2"/>
  <c r="N731" i="2"/>
  <c r="M731" i="2"/>
  <c r="L731" i="2"/>
  <c r="K731" i="2"/>
  <c r="J731" i="2"/>
  <c r="AC730" i="2"/>
  <c r="AB730" i="2"/>
  <c r="AA730" i="2"/>
  <c r="Z730" i="2"/>
  <c r="Y730" i="2"/>
  <c r="X730" i="2"/>
  <c r="W730" i="2"/>
  <c r="V730" i="2"/>
  <c r="U730" i="2"/>
  <c r="T730" i="2"/>
  <c r="S730" i="2"/>
  <c r="R730" i="2"/>
  <c r="Q730" i="2"/>
  <c r="P730" i="2"/>
  <c r="O730" i="2"/>
  <c r="N730" i="2"/>
  <c r="M730" i="2"/>
  <c r="L730" i="2"/>
  <c r="K730" i="2"/>
  <c r="J730" i="2"/>
  <c r="AW729" i="2"/>
  <c r="AV729" i="2"/>
  <c r="AU729" i="2"/>
  <c r="AT729" i="2"/>
  <c r="AS729" i="2"/>
  <c r="AR729" i="2"/>
  <c r="AQ729" i="2"/>
  <c r="AP729" i="2"/>
  <c r="AO729" i="2"/>
  <c r="AN729" i="2"/>
  <c r="AM729" i="2"/>
  <c r="AL729" i="2"/>
  <c r="AK729" i="2"/>
  <c r="AJ729" i="2"/>
  <c r="AI729" i="2"/>
  <c r="AH729" i="2"/>
  <c r="AG729" i="2"/>
  <c r="AF729" i="2"/>
  <c r="AE729" i="2"/>
  <c r="AD729" i="2"/>
  <c r="AC729" i="2"/>
  <c r="AB729" i="2"/>
  <c r="AA729" i="2"/>
  <c r="Z729" i="2"/>
  <c r="Y729" i="2"/>
  <c r="X729" i="2"/>
  <c r="W729" i="2"/>
  <c r="V729" i="2"/>
  <c r="U729" i="2"/>
  <c r="T729" i="2"/>
  <c r="S729" i="2"/>
  <c r="R729" i="2"/>
  <c r="Q729" i="2"/>
  <c r="P729" i="2"/>
  <c r="O729" i="2"/>
  <c r="N729" i="2"/>
  <c r="M729" i="2"/>
  <c r="L729" i="2"/>
  <c r="K729" i="2"/>
  <c r="J729" i="2"/>
  <c r="AW728" i="2"/>
  <c r="AV728" i="2"/>
  <c r="AU728" i="2"/>
  <c r="AT728" i="2"/>
  <c r="AS728" i="2"/>
  <c r="AR728" i="2"/>
  <c r="AQ728" i="2"/>
  <c r="AP728" i="2"/>
  <c r="AO728" i="2"/>
  <c r="AN728" i="2"/>
  <c r="AM728" i="2"/>
  <c r="AL728" i="2"/>
  <c r="AK728" i="2"/>
  <c r="AJ728" i="2"/>
  <c r="AI728" i="2"/>
  <c r="AH728" i="2"/>
  <c r="AG728" i="2"/>
  <c r="AF728" i="2"/>
  <c r="AE728" i="2"/>
  <c r="AD728" i="2"/>
  <c r="AC728" i="2"/>
  <c r="AB728" i="2"/>
  <c r="AA728" i="2"/>
  <c r="Z728" i="2"/>
  <c r="Y728" i="2"/>
  <c r="X728" i="2"/>
  <c r="W728" i="2"/>
  <c r="V728" i="2"/>
  <c r="U728" i="2"/>
  <c r="T728" i="2"/>
  <c r="S728" i="2"/>
  <c r="R728" i="2"/>
  <c r="Q728" i="2"/>
  <c r="P728" i="2"/>
  <c r="O728" i="2"/>
  <c r="N728" i="2"/>
  <c r="M728" i="2"/>
  <c r="L728" i="2"/>
  <c r="K728" i="2"/>
  <c r="J728" i="2"/>
  <c r="AW727" i="2"/>
  <c r="AV727" i="2"/>
  <c r="AU727" i="2"/>
  <c r="AT727" i="2"/>
  <c r="AS727" i="2"/>
  <c r="AR727" i="2"/>
  <c r="AQ727" i="2"/>
  <c r="AP727" i="2"/>
  <c r="AO727" i="2"/>
  <c r="AN727" i="2"/>
  <c r="AM727" i="2"/>
  <c r="AL727" i="2"/>
  <c r="AK727" i="2"/>
  <c r="AJ727" i="2"/>
  <c r="AI727" i="2"/>
  <c r="AH727" i="2"/>
  <c r="AG727" i="2"/>
  <c r="AF727" i="2"/>
  <c r="AE727" i="2"/>
  <c r="AD727" i="2"/>
  <c r="AC727" i="2"/>
  <c r="AB727" i="2"/>
  <c r="AA727" i="2"/>
  <c r="Z727" i="2"/>
  <c r="Y727" i="2"/>
  <c r="X727" i="2"/>
  <c r="W727" i="2"/>
  <c r="V727" i="2"/>
  <c r="U727" i="2"/>
  <c r="T727" i="2"/>
  <c r="S727" i="2"/>
  <c r="R727" i="2"/>
  <c r="Q727" i="2"/>
  <c r="P727" i="2"/>
  <c r="O727" i="2"/>
  <c r="N727" i="2"/>
  <c r="M727" i="2"/>
  <c r="L727" i="2"/>
  <c r="K727" i="2"/>
  <c r="J727" i="2"/>
  <c r="AW726" i="2"/>
  <c r="AV726" i="2"/>
  <c r="AU726" i="2"/>
  <c r="AT726" i="2"/>
  <c r="AS726" i="2"/>
  <c r="AR726" i="2"/>
  <c r="AQ726" i="2"/>
  <c r="AP726" i="2"/>
  <c r="AO726" i="2"/>
  <c r="AN726" i="2"/>
  <c r="AM726" i="2"/>
  <c r="AL726" i="2"/>
  <c r="AK726" i="2"/>
  <c r="AJ726" i="2"/>
  <c r="AI726" i="2"/>
  <c r="AH726" i="2"/>
  <c r="AG726" i="2"/>
  <c r="AF726" i="2"/>
  <c r="AE726" i="2"/>
  <c r="AD726" i="2"/>
  <c r="AC726" i="2"/>
  <c r="AB726" i="2"/>
  <c r="AA726" i="2"/>
  <c r="Z726" i="2"/>
  <c r="Y726" i="2"/>
  <c r="X726" i="2"/>
  <c r="W726" i="2"/>
  <c r="V726" i="2"/>
  <c r="U726" i="2"/>
  <c r="T726" i="2"/>
  <c r="S726" i="2"/>
  <c r="R726" i="2"/>
  <c r="Q726" i="2"/>
  <c r="P726" i="2"/>
  <c r="O726" i="2"/>
  <c r="N726" i="2"/>
  <c r="M726" i="2"/>
  <c r="L726" i="2"/>
  <c r="K726" i="2"/>
  <c r="J726" i="2"/>
  <c r="AW725" i="2"/>
  <c r="AV725" i="2"/>
  <c r="AU725" i="2"/>
  <c r="AT725" i="2"/>
  <c r="AS725" i="2"/>
  <c r="AR725" i="2"/>
  <c r="AQ725" i="2"/>
  <c r="AP725" i="2"/>
  <c r="AO725" i="2"/>
  <c r="AN725" i="2"/>
  <c r="AM725" i="2"/>
  <c r="AL725" i="2"/>
  <c r="AK725" i="2"/>
  <c r="AJ725" i="2"/>
  <c r="AI725" i="2"/>
  <c r="AH725" i="2"/>
  <c r="AG725" i="2"/>
  <c r="AF725" i="2"/>
  <c r="AE725" i="2"/>
  <c r="AD725" i="2"/>
  <c r="AC725" i="2"/>
  <c r="AB725" i="2"/>
  <c r="AA725" i="2"/>
  <c r="Z725" i="2"/>
  <c r="Y725" i="2"/>
  <c r="X725" i="2"/>
  <c r="W725" i="2"/>
  <c r="V725" i="2"/>
  <c r="U725" i="2"/>
  <c r="T725" i="2"/>
  <c r="S725" i="2"/>
  <c r="R725" i="2"/>
  <c r="Q725" i="2"/>
  <c r="P725" i="2"/>
  <c r="O725" i="2"/>
  <c r="N725" i="2"/>
  <c r="M725" i="2"/>
  <c r="L725" i="2"/>
  <c r="K725" i="2"/>
  <c r="J725" i="2"/>
  <c r="AW724" i="2"/>
  <c r="AV724" i="2"/>
  <c r="AU724" i="2"/>
  <c r="AT724" i="2"/>
  <c r="AS724" i="2"/>
  <c r="AR724" i="2"/>
  <c r="AQ724" i="2"/>
  <c r="AP724" i="2"/>
  <c r="AO724" i="2"/>
  <c r="AN724" i="2"/>
  <c r="AM724" i="2"/>
  <c r="AL724" i="2"/>
  <c r="AK724" i="2"/>
  <c r="AJ724" i="2"/>
  <c r="AI724" i="2"/>
  <c r="AH724" i="2"/>
  <c r="AG724" i="2"/>
  <c r="AF724" i="2"/>
  <c r="AE724" i="2"/>
  <c r="AD724" i="2"/>
  <c r="AC724" i="2"/>
  <c r="AB724" i="2"/>
  <c r="AA724" i="2"/>
  <c r="Z724" i="2"/>
  <c r="Y724" i="2"/>
  <c r="X724" i="2"/>
  <c r="W724" i="2"/>
  <c r="V724" i="2"/>
  <c r="U724" i="2"/>
  <c r="T724" i="2"/>
  <c r="S724" i="2"/>
  <c r="R724" i="2"/>
  <c r="Q724" i="2"/>
  <c r="P724" i="2"/>
  <c r="O724" i="2"/>
  <c r="N724" i="2"/>
  <c r="M724" i="2"/>
  <c r="L724" i="2"/>
  <c r="K724" i="2"/>
  <c r="J724" i="2"/>
  <c r="AW723" i="2"/>
  <c r="AV723" i="2"/>
  <c r="AU723" i="2"/>
  <c r="AT723" i="2"/>
  <c r="AS723" i="2"/>
  <c r="AR723" i="2"/>
  <c r="AQ723" i="2"/>
  <c r="AP723" i="2"/>
  <c r="AO723" i="2"/>
  <c r="AN723" i="2"/>
  <c r="AM723" i="2"/>
  <c r="AL723" i="2"/>
  <c r="AK723" i="2"/>
  <c r="AJ723" i="2"/>
  <c r="AI723" i="2"/>
  <c r="AH723" i="2"/>
  <c r="AG723" i="2"/>
  <c r="AF723" i="2"/>
  <c r="AE723" i="2"/>
  <c r="AD723" i="2"/>
  <c r="AC723" i="2"/>
  <c r="AB723" i="2"/>
  <c r="AA723" i="2"/>
  <c r="Z723" i="2"/>
  <c r="Y723" i="2"/>
  <c r="X723" i="2"/>
  <c r="W723" i="2"/>
  <c r="V723" i="2"/>
  <c r="U723" i="2"/>
  <c r="T723" i="2"/>
  <c r="S723" i="2"/>
  <c r="R723" i="2"/>
  <c r="Q723" i="2"/>
  <c r="P723" i="2"/>
  <c r="O723" i="2"/>
  <c r="N723" i="2"/>
  <c r="M723" i="2"/>
  <c r="L723" i="2"/>
  <c r="K723" i="2"/>
  <c r="J723" i="2"/>
  <c r="AW722" i="2"/>
  <c r="AV722" i="2"/>
  <c r="AU722" i="2"/>
  <c r="AT722" i="2"/>
  <c r="AS722" i="2"/>
  <c r="AR722" i="2"/>
  <c r="AQ722" i="2"/>
  <c r="AP722" i="2"/>
  <c r="AO722" i="2"/>
  <c r="AN722" i="2"/>
  <c r="AM722" i="2"/>
  <c r="AL722" i="2"/>
  <c r="AK722" i="2"/>
  <c r="AJ722" i="2"/>
  <c r="AI722" i="2"/>
  <c r="AH722" i="2"/>
  <c r="AG722" i="2"/>
  <c r="AF722" i="2"/>
  <c r="AE722" i="2"/>
  <c r="AD722" i="2"/>
  <c r="AC722" i="2"/>
  <c r="AB722" i="2"/>
  <c r="AA722" i="2"/>
  <c r="Z722" i="2"/>
  <c r="Y722" i="2"/>
  <c r="X722" i="2"/>
  <c r="W722" i="2"/>
  <c r="V722" i="2"/>
  <c r="U722" i="2"/>
  <c r="T722" i="2"/>
  <c r="S722" i="2"/>
  <c r="R722" i="2"/>
  <c r="Q722" i="2"/>
  <c r="P722" i="2"/>
  <c r="O722" i="2"/>
  <c r="N722" i="2"/>
  <c r="M722" i="2"/>
  <c r="L722" i="2"/>
  <c r="K722" i="2"/>
  <c r="J722" i="2"/>
  <c r="AW721" i="2"/>
  <c r="AV721" i="2"/>
  <c r="AU721" i="2"/>
  <c r="AT721" i="2"/>
  <c r="AS721" i="2"/>
  <c r="AR721" i="2"/>
  <c r="AQ721" i="2"/>
  <c r="AP721" i="2"/>
  <c r="AO721" i="2"/>
  <c r="AN721" i="2"/>
  <c r="AM721" i="2"/>
  <c r="AL721" i="2"/>
  <c r="AK721" i="2"/>
  <c r="AJ721" i="2"/>
  <c r="AI721" i="2"/>
  <c r="AH721" i="2"/>
  <c r="AG721" i="2"/>
  <c r="AF721" i="2"/>
  <c r="AE721" i="2"/>
  <c r="AD721" i="2"/>
  <c r="AC721" i="2"/>
  <c r="AB721" i="2"/>
  <c r="AA721" i="2"/>
  <c r="Z721" i="2"/>
  <c r="Y721" i="2"/>
  <c r="X721" i="2"/>
  <c r="W721" i="2"/>
  <c r="V721" i="2"/>
  <c r="U721" i="2"/>
  <c r="T721" i="2"/>
  <c r="S721" i="2"/>
  <c r="R721" i="2"/>
  <c r="Q721" i="2"/>
  <c r="P721" i="2"/>
  <c r="O721" i="2"/>
  <c r="N721" i="2"/>
  <c r="M721" i="2"/>
  <c r="L721" i="2"/>
  <c r="K721" i="2"/>
  <c r="J721" i="2"/>
  <c r="AW720" i="2"/>
  <c r="AV720" i="2"/>
  <c r="AU720" i="2"/>
  <c r="AT720" i="2"/>
  <c r="AS720" i="2"/>
  <c r="AR720" i="2"/>
  <c r="AQ720" i="2"/>
  <c r="AP720" i="2"/>
  <c r="AO720" i="2"/>
  <c r="AN720" i="2"/>
  <c r="AM720" i="2"/>
  <c r="AL720" i="2"/>
  <c r="AK720" i="2"/>
  <c r="AJ720" i="2"/>
  <c r="AI720" i="2"/>
  <c r="AH720" i="2"/>
  <c r="AG720" i="2"/>
  <c r="AF720" i="2"/>
  <c r="AE720" i="2"/>
  <c r="AD720" i="2"/>
  <c r="AC720" i="2"/>
  <c r="AB720" i="2"/>
  <c r="AA720" i="2"/>
  <c r="Z720" i="2"/>
  <c r="Y720" i="2"/>
  <c r="X720" i="2"/>
  <c r="W720" i="2"/>
  <c r="V720" i="2"/>
  <c r="U720" i="2"/>
  <c r="T720" i="2"/>
  <c r="S720" i="2"/>
  <c r="R720" i="2"/>
  <c r="Q720" i="2"/>
  <c r="P720" i="2"/>
  <c r="O720" i="2"/>
  <c r="N720" i="2"/>
  <c r="M720" i="2"/>
  <c r="L720" i="2"/>
  <c r="K720" i="2"/>
  <c r="J720" i="2"/>
  <c r="AC719" i="2"/>
  <c r="AB719" i="2"/>
  <c r="AA719" i="2"/>
  <c r="Z719" i="2"/>
  <c r="Y719" i="2"/>
  <c r="X719" i="2"/>
  <c r="W719" i="2"/>
  <c r="V719" i="2"/>
  <c r="U719" i="2"/>
  <c r="T719" i="2"/>
  <c r="S719" i="2"/>
  <c r="R719" i="2"/>
  <c r="Q719" i="2"/>
  <c r="P719" i="2"/>
  <c r="O719" i="2"/>
  <c r="N719" i="2"/>
  <c r="M719" i="2"/>
  <c r="L719" i="2"/>
  <c r="K719" i="2"/>
  <c r="J719" i="2"/>
  <c r="AW718" i="2"/>
  <c r="AV718" i="2"/>
  <c r="AU718" i="2"/>
  <c r="AT718" i="2"/>
  <c r="AS718" i="2"/>
  <c r="AR718" i="2"/>
  <c r="AQ718" i="2"/>
  <c r="AP718" i="2"/>
  <c r="AO718" i="2"/>
  <c r="AN718" i="2"/>
  <c r="AM718" i="2"/>
  <c r="AL718" i="2"/>
  <c r="AK718" i="2"/>
  <c r="AJ718" i="2"/>
  <c r="AI718" i="2"/>
  <c r="AH718" i="2"/>
  <c r="AG718" i="2"/>
  <c r="AF718" i="2"/>
  <c r="AE718" i="2"/>
  <c r="AD718" i="2"/>
  <c r="AC718" i="2"/>
  <c r="AB718" i="2"/>
  <c r="AA718" i="2"/>
  <c r="Z718" i="2"/>
  <c r="Y718" i="2"/>
  <c r="X718" i="2"/>
  <c r="W718" i="2"/>
  <c r="V718" i="2"/>
  <c r="U718" i="2"/>
  <c r="T718" i="2"/>
  <c r="S718" i="2"/>
  <c r="R718" i="2"/>
  <c r="Q718" i="2"/>
  <c r="P718" i="2"/>
  <c r="O718" i="2"/>
  <c r="N718" i="2"/>
  <c r="M718" i="2"/>
  <c r="L718" i="2"/>
  <c r="K718" i="2"/>
  <c r="J718" i="2"/>
  <c r="AW717" i="2"/>
  <c r="AV717" i="2"/>
  <c r="AU717" i="2"/>
  <c r="AT717" i="2"/>
  <c r="AS717" i="2"/>
  <c r="AR717" i="2"/>
  <c r="AQ717" i="2"/>
  <c r="AP717" i="2"/>
  <c r="AO717" i="2"/>
  <c r="AN717" i="2"/>
  <c r="AM717" i="2"/>
  <c r="AL717" i="2"/>
  <c r="AK717" i="2"/>
  <c r="AJ717" i="2"/>
  <c r="AI717" i="2"/>
  <c r="AH717" i="2"/>
  <c r="AG717" i="2"/>
  <c r="AF717" i="2"/>
  <c r="AE717" i="2"/>
  <c r="AD717" i="2"/>
  <c r="AC717" i="2"/>
  <c r="AB717" i="2"/>
  <c r="AA717" i="2"/>
  <c r="Z717" i="2"/>
  <c r="Y717" i="2"/>
  <c r="X717" i="2"/>
  <c r="W717" i="2"/>
  <c r="V717" i="2"/>
  <c r="U717" i="2"/>
  <c r="T717" i="2"/>
  <c r="S717" i="2"/>
  <c r="R717" i="2"/>
  <c r="Q717" i="2"/>
  <c r="P717" i="2"/>
  <c r="O717" i="2"/>
  <c r="N717" i="2"/>
  <c r="M717" i="2"/>
  <c r="L717" i="2"/>
  <c r="K717" i="2"/>
  <c r="J717" i="2"/>
  <c r="AW716" i="2"/>
  <c r="AV716" i="2"/>
  <c r="AU716" i="2"/>
  <c r="AT716" i="2"/>
  <c r="AS716" i="2"/>
  <c r="AR716" i="2"/>
  <c r="AQ716" i="2"/>
  <c r="AP716" i="2"/>
  <c r="AO716" i="2"/>
  <c r="AN716" i="2"/>
  <c r="AM716" i="2"/>
  <c r="AL716" i="2"/>
  <c r="AK716" i="2"/>
  <c r="AJ716" i="2"/>
  <c r="AI716" i="2"/>
  <c r="AH716" i="2"/>
  <c r="AG716" i="2"/>
  <c r="AF716" i="2"/>
  <c r="AE716" i="2"/>
  <c r="AD716" i="2"/>
  <c r="AC716" i="2"/>
  <c r="AB716" i="2"/>
  <c r="AA716" i="2"/>
  <c r="Z716" i="2"/>
  <c r="Y716" i="2"/>
  <c r="X716" i="2"/>
  <c r="W716" i="2"/>
  <c r="V716" i="2"/>
  <c r="U716" i="2"/>
  <c r="T716" i="2"/>
  <c r="S716" i="2"/>
  <c r="R716" i="2"/>
  <c r="Q716" i="2"/>
  <c r="P716" i="2"/>
  <c r="O716" i="2"/>
  <c r="N716" i="2"/>
  <c r="M716" i="2"/>
  <c r="L716" i="2"/>
  <c r="K716" i="2"/>
  <c r="J716" i="2"/>
  <c r="AW715" i="2"/>
  <c r="AV715" i="2"/>
  <c r="AU715" i="2"/>
  <c r="AT715" i="2"/>
  <c r="AS715" i="2"/>
  <c r="AR715" i="2"/>
  <c r="AQ715" i="2"/>
  <c r="AP715" i="2"/>
  <c r="AO715" i="2"/>
  <c r="AN715" i="2"/>
  <c r="AM715" i="2"/>
  <c r="AL715" i="2"/>
  <c r="AK715" i="2"/>
  <c r="AJ715" i="2"/>
  <c r="AI715" i="2"/>
  <c r="AH715" i="2"/>
  <c r="AG715" i="2"/>
  <c r="AF715" i="2"/>
  <c r="AE715" i="2"/>
  <c r="AD715" i="2"/>
  <c r="AC715" i="2"/>
  <c r="AB715" i="2"/>
  <c r="AA715" i="2"/>
  <c r="Z715" i="2"/>
  <c r="Y715" i="2"/>
  <c r="X715" i="2"/>
  <c r="W715" i="2"/>
  <c r="V715" i="2"/>
  <c r="U715" i="2"/>
  <c r="T715" i="2"/>
  <c r="S715" i="2"/>
  <c r="R715" i="2"/>
  <c r="Q715" i="2"/>
  <c r="P715" i="2"/>
  <c r="O715" i="2"/>
  <c r="N715" i="2"/>
  <c r="M715" i="2"/>
  <c r="L715" i="2"/>
  <c r="K715" i="2"/>
  <c r="J715" i="2"/>
  <c r="AW714" i="2"/>
  <c r="AV714" i="2"/>
  <c r="AU714" i="2"/>
  <c r="AT714" i="2"/>
  <c r="AS714" i="2"/>
  <c r="AR714" i="2"/>
  <c r="AQ714" i="2"/>
  <c r="AP714" i="2"/>
  <c r="AO714" i="2"/>
  <c r="AN714" i="2"/>
  <c r="AM714" i="2"/>
  <c r="AL714" i="2"/>
  <c r="AK714" i="2"/>
  <c r="AJ714" i="2"/>
  <c r="AI714" i="2"/>
  <c r="AH714" i="2"/>
  <c r="AG714" i="2"/>
  <c r="AF714" i="2"/>
  <c r="AE714" i="2"/>
  <c r="AD714" i="2"/>
  <c r="AC714" i="2"/>
  <c r="AB714" i="2"/>
  <c r="AA714" i="2"/>
  <c r="Z714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AW713" i="2"/>
  <c r="AV713" i="2"/>
  <c r="AU713" i="2"/>
  <c r="AT713" i="2"/>
  <c r="AS713" i="2"/>
  <c r="AR713" i="2"/>
  <c r="AQ713" i="2"/>
  <c r="AP713" i="2"/>
  <c r="AO713" i="2"/>
  <c r="AN713" i="2"/>
  <c r="AM713" i="2"/>
  <c r="AL713" i="2"/>
  <c r="AK713" i="2"/>
  <c r="AJ713" i="2"/>
  <c r="AI713" i="2"/>
  <c r="AH713" i="2"/>
  <c r="AG713" i="2"/>
  <c r="AF713" i="2"/>
  <c r="AE713" i="2"/>
  <c r="AD713" i="2"/>
  <c r="AC713" i="2"/>
  <c r="AB713" i="2"/>
  <c r="AA713" i="2"/>
  <c r="Z713" i="2"/>
  <c r="Y713" i="2"/>
  <c r="X713" i="2"/>
  <c r="W713" i="2"/>
  <c r="V713" i="2"/>
  <c r="U713" i="2"/>
  <c r="T713" i="2"/>
  <c r="S713" i="2"/>
  <c r="R713" i="2"/>
  <c r="Q713" i="2"/>
  <c r="P713" i="2"/>
  <c r="O713" i="2"/>
  <c r="N713" i="2"/>
  <c r="M713" i="2"/>
  <c r="L713" i="2"/>
  <c r="K713" i="2"/>
  <c r="J713" i="2"/>
  <c r="AW712" i="2"/>
  <c r="AV712" i="2"/>
  <c r="AU712" i="2"/>
  <c r="AT712" i="2"/>
  <c r="AS712" i="2"/>
  <c r="AR712" i="2"/>
  <c r="AQ712" i="2"/>
  <c r="AP712" i="2"/>
  <c r="AO712" i="2"/>
  <c r="AN712" i="2"/>
  <c r="AM712" i="2"/>
  <c r="AL712" i="2"/>
  <c r="AK712" i="2"/>
  <c r="AJ712" i="2"/>
  <c r="AI712" i="2"/>
  <c r="AH712" i="2"/>
  <c r="AG712" i="2"/>
  <c r="AF712" i="2"/>
  <c r="AE712" i="2"/>
  <c r="AD712" i="2"/>
  <c r="AC712" i="2"/>
  <c r="AB712" i="2"/>
  <c r="AA712" i="2"/>
  <c r="Z712" i="2"/>
  <c r="Y712" i="2"/>
  <c r="X712" i="2"/>
  <c r="W712" i="2"/>
  <c r="V712" i="2"/>
  <c r="U712" i="2"/>
  <c r="T712" i="2"/>
  <c r="S712" i="2"/>
  <c r="R712" i="2"/>
  <c r="Q712" i="2"/>
  <c r="P712" i="2"/>
  <c r="O712" i="2"/>
  <c r="N712" i="2"/>
  <c r="M712" i="2"/>
  <c r="L712" i="2"/>
  <c r="K712" i="2"/>
  <c r="J712" i="2"/>
  <c r="AW711" i="2"/>
  <c r="AV711" i="2"/>
  <c r="AU711" i="2"/>
  <c r="AT711" i="2"/>
  <c r="AS711" i="2"/>
  <c r="AR711" i="2"/>
  <c r="AQ711" i="2"/>
  <c r="AP711" i="2"/>
  <c r="AO711" i="2"/>
  <c r="AN711" i="2"/>
  <c r="AM711" i="2"/>
  <c r="AL711" i="2"/>
  <c r="AK711" i="2"/>
  <c r="AJ711" i="2"/>
  <c r="AI711" i="2"/>
  <c r="AH711" i="2"/>
  <c r="AG711" i="2"/>
  <c r="AF711" i="2"/>
  <c r="AE711" i="2"/>
  <c r="AD711" i="2"/>
  <c r="AC711" i="2"/>
  <c r="AB711" i="2"/>
  <c r="AA711" i="2"/>
  <c r="Z711" i="2"/>
  <c r="Y711" i="2"/>
  <c r="X711" i="2"/>
  <c r="W711" i="2"/>
  <c r="V711" i="2"/>
  <c r="U711" i="2"/>
  <c r="T711" i="2"/>
  <c r="S711" i="2"/>
  <c r="R711" i="2"/>
  <c r="Q711" i="2"/>
  <c r="P711" i="2"/>
  <c r="O711" i="2"/>
  <c r="N711" i="2"/>
  <c r="M711" i="2"/>
  <c r="L711" i="2"/>
  <c r="K711" i="2"/>
  <c r="J711" i="2"/>
  <c r="AW710" i="2"/>
  <c r="AV710" i="2"/>
  <c r="AU710" i="2"/>
  <c r="AT710" i="2"/>
  <c r="AS710" i="2"/>
  <c r="AR710" i="2"/>
  <c r="AQ710" i="2"/>
  <c r="AP710" i="2"/>
  <c r="AO710" i="2"/>
  <c r="AN710" i="2"/>
  <c r="AM710" i="2"/>
  <c r="AL710" i="2"/>
  <c r="AK710" i="2"/>
  <c r="AJ710" i="2"/>
  <c r="AI710" i="2"/>
  <c r="AH710" i="2"/>
  <c r="AG710" i="2"/>
  <c r="AF710" i="2"/>
  <c r="AE710" i="2"/>
  <c r="AD710" i="2"/>
  <c r="AC710" i="2"/>
  <c r="AB710" i="2"/>
  <c r="AA710" i="2"/>
  <c r="Z710" i="2"/>
  <c r="Y710" i="2"/>
  <c r="X710" i="2"/>
  <c r="W710" i="2"/>
  <c r="V710" i="2"/>
  <c r="U710" i="2"/>
  <c r="T710" i="2"/>
  <c r="S710" i="2"/>
  <c r="R710" i="2"/>
  <c r="Q710" i="2"/>
  <c r="P710" i="2"/>
  <c r="O710" i="2"/>
  <c r="N710" i="2"/>
  <c r="M710" i="2"/>
  <c r="L710" i="2"/>
  <c r="K710" i="2"/>
  <c r="J710" i="2"/>
  <c r="AW709" i="2"/>
  <c r="AV709" i="2"/>
  <c r="AU709" i="2"/>
  <c r="AT709" i="2"/>
  <c r="AS709" i="2"/>
  <c r="AR709" i="2"/>
  <c r="AQ709" i="2"/>
  <c r="AP709" i="2"/>
  <c r="AO709" i="2"/>
  <c r="AN709" i="2"/>
  <c r="AM709" i="2"/>
  <c r="AL709" i="2"/>
  <c r="AK709" i="2"/>
  <c r="AJ709" i="2"/>
  <c r="AI709" i="2"/>
  <c r="AH709" i="2"/>
  <c r="AG709" i="2"/>
  <c r="AF709" i="2"/>
  <c r="AE709" i="2"/>
  <c r="AD709" i="2"/>
  <c r="AC709" i="2"/>
  <c r="AB709" i="2"/>
  <c r="AA709" i="2"/>
  <c r="Z709" i="2"/>
  <c r="Y709" i="2"/>
  <c r="X709" i="2"/>
  <c r="W709" i="2"/>
  <c r="V709" i="2"/>
  <c r="U709" i="2"/>
  <c r="T709" i="2"/>
  <c r="S709" i="2"/>
  <c r="R709" i="2"/>
  <c r="Q709" i="2"/>
  <c r="P709" i="2"/>
  <c r="O709" i="2"/>
  <c r="N709" i="2"/>
  <c r="M709" i="2"/>
  <c r="L709" i="2"/>
  <c r="K709" i="2"/>
  <c r="J709" i="2"/>
  <c r="AC708" i="2"/>
  <c r="AB708" i="2"/>
  <c r="AA708" i="2"/>
  <c r="Z708" i="2"/>
  <c r="Y708" i="2"/>
  <c r="X708" i="2"/>
  <c r="W708" i="2"/>
  <c r="V708" i="2"/>
  <c r="U708" i="2"/>
  <c r="T708" i="2"/>
  <c r="S708" i="2"/>
  <c r="R708" i="2"/>
  <c r="Q708" i="2"/>
  <c r="P708" i="2"/>
  <c r="O708" i="2"/>
  <c r="N708" i="2"/>
  <c r="M708" i="2"/>
  <c r="L708" i="2"/>
  <c r="K708" i="2"/>
  <c r="J708" i="2"/>
  <c r="AW707" i="2"/>
  <c r="AV707" i="2"/>
  <c r="AU707" i="2"/>
  <c r="AT707" i="2"/>
  <c r="AS707" i="2"/>
  <c r="AR707" i="2"/>
  <c r="AQ707" i="2"/>
  <c r="AP707" i="2"/>
  <c r="AO707" i="2"/>
  <c r="AN707" i="2"/>
  <c r="AM707" i="2"/>
  <c r="AL707" i="2"/>
  <c r="AK707" i="2"/>
  <c r="AJ707" i="2"/>
  <c r="AI707" i="2"/>
  <c r="AH707" i="2"/>
  <c r="AG707" i="2"/>
  <c r="AF707" i="2"/>
  <c r="AE707" i="2"/>
  <c r="AD707" i="2"/>
  <c r="AC707" i="2"/>
  <c r="AB707" i="2"/>
  <c r="AA707" i="2"/>
  <c r="Z707" i="2"/>
  <c r="Y707" i="2"/>
  <c r="X707" i="2"/>
  <c r="W707" i="2"/>
  <c r="V707" i="2"/>
  <c r="U707" i="2"/>
  <c r="T707" i="2"/>
  <c r="S707" i="2"/>
  <c r="R707" i="2"/>
  <c r="Q707" i="2"/>
  <c r="P707" i="2"/>
  <c r="O707" i="2"/>
  <c r="N707" i="2"/>
  <c r="M707" i="2"/>
  <c r="L707" i="2"/>
  <c r="K707" i="2"/>
  <c r="J707" i="2"/>
  <c r="AW706" i="2"/>
  <c r="AV706" i="2"/>
  <c r="AU706" i="2"/>
  <c r="AT706" i="2"/>
  <c r="AS706" i="2"/>
  <c r="AR706" i="2"/>
  <c r="AQ706" i="2"/>
  <c r="AP706" i="2"/>
  <c r="AO706" i="2"/>
  <c r="AN706" i="2"/>
  <c r="AM706" i="2"/>
  <c r="AL706" i="2"/>
  <c r="AK706" i="2"/>
  <c r="AJ706" i="2"/>
  <c r="AI706" i="2"/>
  <c r="AH706" i="2"/>
  <c r="AG706" i="2"/>
  <c r="AF706" i="2"/>
  <c r="AE706" i="2"/>
  <c r="AD706" i="2"/>
  <c r="AC706" i="2"/>
  <c r="AB706" i="2"/>
  <c r="AA706" i="2"/>
  <c r="Z706" i="2"/>
  <c r="Y706" i="2"/>
  <c r="X706" i="2"/>
  <c r="W706" i="2"/>
  <c r="V706" i="2"/>
  <c r="U706" i="2"/>
  <c r="T706" i="2"/>
  <c r="S706" i="2"/>
  <c r="R706" i="2"/>
  <c r="Q706" i="2"/>
  <c r="P706" i="2"/>
  <c r="O706" i="2"/>
  <c r="N706" i="2"/>
  <c r="M706" i="2"/>
  <c r="L706" i="2"/>
  <c r="K706" i="2"/>
  <c r="J706" i="2"/>
  <c r="AW705" i="2"/>
  <c r="AV705" i="2"/>
  <c r="AU705" i="2"/>
  <c r="AT705" i="2"/>
  <c r="AS705" i="2"/>
  <c r="AR705" i="2"/>
  <c r="AQ705" i="2"/>
  <c r="AP705" i="2"/>
  <c r="AO705" i="2"/>
  <c r="AN705" i="2"/>
  <c r="AM705" i="2"/>
  <c r="AL705" i="2"/>
  <c r="AK705" i="2"/>
  <c r="AJ705" i="2"/>
  <c r="AI705" i="2"/>
  <c r="AH705" i="2"/>
  <c r="AG705" i="2"/>
  <c r="AF705" i="2"/>
  <c r="AE705" i="2"/>
  <c r="AD705" i="2"/>
  <c r="AC705" i="2"/>
  <c r="AB705" i="2"/>
  <c r="AA705" i="2"/>
  <c r="Z705" i="2"/>
  <c r="Y705" i="2"/>
  <c r="X705" i="2"/>
  <c r="W705" i="2"/>
  <c r="V705" i="2"/>
  <c r="U705" i="2"/>
  <c r="T705" i="2"/>
  <c r="S705" i="2"/>
  <c r="R705" i="2"/>
  <c r="Q705" i="2"/>
  <c r="P705" i="2"/>
  <c r="O705" i="2"/>
  <c r="N705" i="2"/>
  <c r="M705" i="2"/>
  <c r="L705" i="2"/>
  <c r="K705" i="2"/>
  <c r="J705" i="2"/>
  <c r="AW704" i="2"/>
  <c r="AV704" i="2"/>
  <c r="AU704" i="2"/>
  <c r="AT704" i="2"/>
  <c r="AS704" i="2"/>
  <c r="AR704" i="2"/>
  <c r="AQ704" i="2"/>
  <c r="AP704" i="2"/>
  <c r="AO704" i="2"/>
  <c r="AN704" i="2"/>
  <c r="AM704" i="2"/>
  <c r="AL704" i="2"/>
  <c r="AK704" i="2"/>
  <c r="AJ704" i="2"/>
  <c r="AI704" i="2"/>
  <c r="AH704" i="2"/>
  <c r="AG704" i="2"/>
  <c r="AF704" i="2"/>
  <c r="AE704" i="2"/>
  <c r="AD704" i="2"/>
  <c r="AC704" i="2"/>
  <c r="AB704" i="2"/>
  <c r="AA704" i="2"/>
  <c r="Z704" i="2"/>
  <c r="Y704" i="2"/>
  <c r="X704" i="2"/>
  <c r="W704" i="2"/>
  <c r="V704" i="2"/>
  <c r="U704" i="2"/>
  <c r="T704" i="2"/>
  <c r="S704" i="2"/>
  <c r="R704" i="2"/>
  <c r="Q704" i="2"/>
  <c r="P704" i="2"/>
  <c r="O704" i="2"/>
  <c r="N704" i="2"/>
  <c r="M704" i="2"/>
  <c r="L704" i="2"/>
  <c r="K704" i="2"/>
  <c r="J704" i="2"/>
  <c r="AW703" i="2"/>
  <c r="AV703" i="2"/>
  <c r="AU703" i="2"/>
  <c r="AT703" i="2"/>
  <c r="AS703" i="2"/>
  <c r="AR703" i="2"/>
  <c r="AQ703" i="2"/>
  <c r="AP703" i="2"/>
  <c r="AO703" i="2"/>
  <c r="AN703" i="2"/>
  <c r="AM703" i="2"/>
  <c r="AL703" i="2"/>
  <c r="AK703" i="2"/>
  <c r="AJ703" i="2"/>
  <c r="AI703" i="2"/>
  <c r="AH703" i="2"/>
  <c r="AG703" i="2"/>
  <c r="AF703" i="2"/>
  <c r="AE703" i="2"/>
  <c r="AD703" i="2"/>
  <c r="AC703" i="2"/>
  <c r="AB703" i="2"/>
  <c r="AA703" i="2"/>
  <c r="Z703" i="2"/>
  <c r="Y703" i="2"/>
  <c r="X703" i="2"/>
  <c r="W703" i="2"/>
  <c r="V703" i="2"/>
  <c r="U703" i="2"/>
  <c r="T703" i="2"/>
  <c r="S703" i="2"/>
  <c r="R703" i="2"/>
  <c r="Q703" i="2"/>
  <c r="P703" i="2"/>
  <c r="O703" i="2"/>
  <c r="N703" i="2"/>
  <c r="M703" i="2"/>
  <c r="L703" i="2"/>
  <c r="K703" i="2"/>
  <c r="J703" i="2"/>
  <c r="AW702" i="2"/>
  <c r="AV702" i="2"/>
  <c r="AU702" i="2"/>
  <c r="AT702" i="2"/>
  <c r="AS702" i="2"/>
  <c r="AR702" i="2"/>
  <c r="AQ702" i="2"/>
  <c r="AP702" i="2"/>
  <c r="AO702" i="2"/>
  <c r="AN702" i="2"/>
  <c r="AM702" i="2"/>
  <c r="AL702" i="2"/>
  <c r="AK702" i="2"/>
  <c r="AJ702" i="2"/>
  <c r="AI702" i="2"/>
  <c r="AH702" i="2"/>
  <c r="AG702" i="2"/>
  <c r="AF702" i="2"/>
  <c r="AE702" i="2"/>
  <c r="AD702" i="2"/>
  <c r="AC702" i="2"/>
  <c r="AB702" i="2"/>
  <c r="AA702" i="2"/>
  <c r="Z702" i="2"/>
  <c r="Y702" i="2"/>
  <c r="X702" i="2"/>
  <c r="W702" i="2"/>
  <c r="V702" i="2"/>
  <c r="U702" i="2"/>
  <c r="T702" i="2"/>
  <c r="S702" i="2"/>
  <c r="R702" i="2"/>
  <c r="Q702" i="2"/>
  <c r="P702" i="2"/>
  <c r="O702" i="2"/>
  <c r="N702" i="2"/>
  <c r="M702" i="2"/>
  <c r="L702" i="2"/>
  <c r="K702" i="2"/>
  <c r="J702" i="2"/>
  <c r="AW701" i="2"/>
  <c r="AV701" i="2"/>
  <c r="AU701" i="2"/>
  <c r="AT701" i="2"/>
  <c r="AS701" i="2"/>
  <c r="AR701" i="2"/>
  <c r="AQ701" i="2"/>
  <c r="AP701" i="2"/>
  <c r="AO701" i="2"/>
  <c r="AN701" i="2"/>
  <c r="AM701" i="2"/>
  <c r="AL701" i="2"/>
  <c r="AK701" i="2"/>
  <c r="AJ701" i="2"/>
  <c r="AI701" i="2"/>
  <c r="AH701" i="2"/>
  <c r="AG701" i="2"/>
  <c r="AF701" i="2"/>
  <c r="AE701" i="2"/>
  <c r="AD701" i="2"/>
  <c r="AC701" i="2"/>
  <c r="AB701" i="2"/>
  <c r="AA701" i="2"/>
  <c r="Z701" i="2"/>
  <c r="Y701" i="2"/>
  <c r="X701" i="2"/>
  <c r="W701" i="2"/>
  <c r="V701" i="2"/>
  <c r="U701" i="2"/>
  <c r="T701" i="2"/>
  <c r="S701" i="2"/>
  <c r="R701" i="2"/>
  <c r="Q701" i="2"/>
  <c r="P701" i="2"/>
  <c r="O701" i="2"/>
  <c r="N701" i="2"/>
  <c r="M701" i="2"/>
  <c r="L701" i="2"/>
  <c r="K701" i="2"/>
  <c r="J701" i="2"/>
  <c r="AW700" i="2"/>
  <c r="AV700" i="2"/>
  <c r="AU700" i="2"/>
  <c r="AT700" i="2"/>
  <c r="AS700" i="2"/>
  <c r="AR700" i="2"/>
  <c r="AQ700" i="2"/>
  <c r="AP700" i="2"/>
  <c r="AO700" i="2"/>
  <c r="AN700" i="2"/>
  <c r="AM700" i="2"/>
  <c r="AL700" i="2"/>
  <c r="AK700" i="2"/>
  <c r="AJ700" i="2"/>
  <c r="AI700" i="2"/>
  <c r="AH700" i="2"/>
  <c r="AG700" i="2"/>
  <c r="AF700" i="2"/>
  <c r="AE700" i="2"/>
  <c r="AD700" i="2"/>
  <c r="AC700" i="2"/>
  <c r="AB700" i="2"/>
  <c r="AA700" i="2"/>
  <c r="Z700" i="2"/>
  <c r="Y700" i="2"/>
  <c r="X700" i="2"/>
  <c r="W700" i="2"/>
  <c r="V700" i="2"/>
  <c r="U700" i="2"/>
  <c r="T700" i="2"/>
  <c r="S700" i="2"/>
  <c r="R700" i="2"/>
  <c r="Q700" i="2"/>
  <c r="P700" i="2"/>
  <c r="O700" i="2"/>
  <c r="N700" i="2"/>
  <c r="M700" i="2"/>
  <c r="L700" i="2"/>
  <c r="K700" i="2"/>
  <c r="J700" i="2"/>
  <c r="AW699" i="2"/>
  <c r="AV699" i="2"/>
  <c r="AU699" i="2"/>
  <c r="AT699" i="2"/>
  <c r="AS699" i="2"/>
  <c r="AR699" i="2"/>
  <c r="AQ699" i="2"/>
  <c r="AP699" i="2"/>
  <c r="AO699" i="2"/>
  <c r="AN699" i="2"/>
  <c r="AM699" i="2"/>
  <c r="AL699" i="2"/>
  <c r="AK699" i="2"/>
  <c r="AJ699" i="2"/>
  <c r="AI699" i="2"/>
  <c r="AH699" i="2"/>
  <c r="AG699" i="2"/>
  <c r="AF699" i="2"/>
  <c r="AE699" i="2"/>
  <c r="AD699" i="2"/>
  <c r="AC699" i="2"/>
  <c r="AB699" i="2"/>
  <c r="AA699" i="2"/>
  <c r="Z699" i="2"/>
  <c r="Y699" i="2"/>
  <c r="X699" i="2"/>
  <c r="W699" i="2"/>
  <c r="V699" i="2"/>
  <c r="U699" i="2"/>
  <c r="T699" i="2"/>
  <c r="S699" i="2"/>
  <c r="R699" i="2"/>
  <c r="Q699" i="2"/>
  <c r="P699" i="2"/>
  <c r="O699" i="2"/>
  <c r="N699" i="2"/>
  <c r="M699" i="2"/>
  <c r="L699" i="2"/>
  <c r="K699" i="2"/>
  <c r="J699" i="2"/>
  <c r="AW698" i="2"/>
  <c r="AV698" i="2"/>
  <c r="AU698" i="2"/>
  <c r="AT698" i="2"/>
  <c r="AS698" i="2"/>
  <c r="AR698" i="2"/>
  <c r="AQ698" i="2"/>
  <c r="AP698" i="2"/>
  <c r="AO698" i="2"/>
  <c r="AN698" i="2"/>
  <c r="AM698" i="2"/>
  <c r="AL698" i="2"/>
  <c r="AK698" i="2"/>
  <c r="AJ698" i="2"/>
  <c r="AI698" i="2"/>
  <c r="AH698" i="2"/>
  <c r="AG698" i="2"/>
  <c r="AF698" i="2"/>
  <c r="AE698" i="2"/>
  <c r="AD698" i="2"/>
  <c r="AC698" i="2"/>
  <c r="AB698" i="2"/>
  <c r="AA698" i="2"/>
  <c r="Z698" i="2"/>
  <c r="Y698" i="2"/>
  <c r="X698" i="2"/>
  <c r="W698" i="2"/>
  <c r="V698" i="2"/>
  <c r="U698" i="2"/>
  <c r="T698" i="2"/>
  <c r="S698" i="2"/>
  <c r="R698" i="2"/>
  <c r="Q698" i="2"/>
  <c r="P698" i="2"/>
  <c r="O698" i="2"/>
  <c r="N698" i="2"/>
  <c r="M698" i="2"/>
  <c r="L698" i="2"/>
  <c r="K698" i="2"/>
  <c r="J698" i="2"/>
  <c r="AC697" i="2"/>
  <c r="AB697" i="2"/>
  <c r="AA697" i="2"/>
  <c r="Z697" i="2"/>
  <c r="Y697" i="2"/>
  <c r="X697" i="2"/>
  <c r="W697" i="2"/>
  <c r="V697" i="2"/>
  <c r="U697" i="2"/>
  <c r="T697" i="2"/>
  <c r="S697" i="2"/>
  <c r="R697" i="2"/>
  <c r="Q697" i="2"/>
  <c r="P697" i="2"/>
  <c r="O697" i="2"/>
  <c r="N697" i="2"/>
  <c r="M697" i="2"/>
  <c r="L697" i="2"/>
  <c r="K697" i="2"/>
  <c r="J697" i="2"/>
  <c r="AW696" i="2"/>
  <c r="AV696" i="2"/>
  <c r="AU696" i="2"/>
  <c r="AT696" i="2"/>
  <c r="AS696" i="2"/>
  <c r="AR696" i="2"/>
  <c r="AQ696" i="2"/>
  <c r="AP696" i="2"/>
  <c r="AO696" i="2"/>
  <c r="AN696" i="2"/>
  <c r="AM696" i="2"/>
  <c r="AL696" i="2"/>
  <c r="AK696" i="2"/>
  <c r="AJ696" i="2"/>
  <c r="AI696" i="2"/>
  <c r="AH696" i="2"/>
  <c r="AG696" i="2"/>
  <c r="AF696" i="2"/>
  <c r="AE696" i="2"/>
  <c r="AD696" i="2"/>
  <c r="AC696" i="2"/>
  <c r="AB696" i="2"/>
  <c r="AA696" i="2"/>
  <c r="Z696" i="2"/>
  <c r="Y696" i="2"/>
  <c r="X696" i="2"/>
  <c r="W696" i="2"/>
  <c r="V696" i="2"/>
  <c r="U696" i="2"/>
  <c r="T696" i="2"/>
  <c r="S696" i="2"/>
  <c r="R696" i="2"/>
  <c r="Q696" i="2"/>
  <c r="P696" i="2"/>
  <c r="O696" i="2"/>
  <c r="N696" i="2"/>
  <c r="M696" i="2"/>
  <c r="L696" i="2"/>
  <c r="K696" i="2"/>
  <c r="J696" i="2"/>
  <c r="AW695" i="2"/>
  <c r="AV695" i="2"/>
  <c r="AU695" i="2"/>
  <c r="AT695" i="2"/>
  <c r="AS695" i="2"/>
  <c r="AR695" i="2"/>
  <c r="AQ695" i="2"/>
  <c r="AP695" i="2"/>
  <c r="AO695" i="2"/>
  <c r="AN695" i="2"/>
  <c r="AM695" i="2"/>
  <c r="AL695" i="2"/>
  <c r="AK695" i="2"/>
  <c r="AJ695" i="2"/>
  <c r="AI695" i="2"/>
  <c r="AH695" i="2"/>
  <c r="AG695" i="2"/>
  <c r="AF695" i="2"/>
  <c r="AE695" i="2"/>
  <c r="AD695" i="2"/>
  <c r="AC695" i="2"/>
  <c r="AB695" i="2"/>
  <c r="AA695" i="2"/>
  <c r="Z695" i="2"/>
  <c r="Y695" i="2"/>
  <c r="X695" i="2"/>
  <c r="W695" i="2"/>
  <c r="V695" i="2"/>
  <c r="U695" i="2"/>
  <c r="T695" i="2"/>
  <c r="S695" i="2"/>
  <c r="R695" i="2"/>
  <c r="Q695" i="2"/>
  <c r="P695" i="2"/>
  <c r="O695" i="2"/>
  <c r="N695" i="2"/>
  <c r="M695" i="2"/>
  <c r="L695" i="2"/>
  <c r="K695" i="2"/>
  <c r="J695" i="2"/>
  <c r="AW694" i="2"/>
  <c r="AV694" i="2"/>
  <c r="AU694" i="2"/>
  <c r="AT694" i="2"/>
  <c r="AS694" i="2"/>
  <c r="AR694" i="2"/>
  <c r="AQ694" i="2"/>
  <c r="AP694" i="2"/>
  <c r="AO694" i="2"/>
  <c r="AN694" i="2"/>
  <c r="AM694" i="2"/>
  <c r="AL694" i="2"/>
  <c r="AK694" i="2"/>
  <c r="AJ694" i="2"/>
  <c r="AI694" i="2"/>
  <c r="AH694" i="2"/>
  <c r="AG694" i="2"/>
  <c r="AF694" i="2"/>
  <c r="AE694" i="2"/>
  <c r="AD694" i="2"/>
  <c r="AC694" i="2"/>
  <c r="AB694" i="2"/>
  <c r="AA694" i="2"/>
  <c r="Z694" i="2"/>
  <c r="Y694" i="2"/>
  <c r="X694" i="2"/>
  <c r="W694" i="2"/>
  <c r="V694" i="2"/>
  <c r="U694" i="2"/>
  <c r="T694" i="2"/>
  <c r="S694" i="2"/>
  <c r="R694" i="2"/>
  <c r="Q694" i="2"/>
  <c r="P694" i="2"/>
  <c r="O694" i="2"/>
  <c r="N694" i="2"/>
  <c r="M694" i="2"/>
  <c r="L694" i="2"/>
  <c r="K694" i="2"/>
  <c r="J694" i="2"/>
  <c r="AW693" i="2"/>
  <c r="AV693" i="2"/>
  <c r="AU693" i="2"/>
  <c r="AT693" i="2"/>
  <c r="AS693" i="2"/>
  <c r="AR693" i="2"/>
  <c r="AQ693" i="2"/>
  <c r="AP693" i="2"/>
  <c r="AO693" i="2"/>
  <c r="AN693" i="2"/>
  <c r="AM693" i="2"/>
  <c r="AL693" i="2"/>
  <c r="AK693" i="2"/>
  <c r="AJ693" i="2"/>
  <c r="AI693" i="2"/>
  <c r="AH693" i="2"/>
  <c r="AG693" i="2"/>
  <c r="AF693" i="2"/>
  <c r="AE693" i="2"/>
  <c r="AD693" i="2"/>
  <c r="AC693" i="2"/>
  <c r="AB693" i="2"/>
  <c r="AA693" i="2"/>
  <c r="Z693" i="2"/>
  <c r="Y693" i="2"/>
  <c r="X693" i="2"/>
  <c r="W693" i="2"/>
  <c r="V693" i="2"/>
  <c r="U693" i="2"/>
  <c r="T693" i="2"/>
  <c r="S693" i="2"/>
  <c r="R693" i="2"/>
  <c r="Q693" i="2"/>
  <c r="P693" i="2"/>
  <c r="O693" i="2"/>
  <c r="N693" i="2"/>
  <c r="M693" i="2"/>
  <c r="L693" i="2"/>
  <c r="K693" i="2"/>
  <c r="J693" i="2"/>
  <c r="AW692" i="2"/>
  <c r="AV692" i="2"/>
  <c r="AU692" i="2"/>
  <c r="AT692" i="2"/>
  <c r="AS692" i="2"/>
  <c r="AR692" i="2"/>
  <c r="AQ692" i="2"/>
  <c r="AP692" i="2"/>
  <c r="AO692" i="2"/>
  <c r="AN692" i="2"/>
  <c r="AM692" i="2"/>
  <c r="AL692" i="2"/>
  <c r="AK692" i="2"/>
  <c r="AJ692" i="2"/>
  <c r="AI692" i="2"/>
  <c r="AH692" i="2"/>
  <c r="AG692" i="2"/>
  <c r="AF692" i="2"/>
  <c r="AE692" i="2"/>
  <c r="AD692" i="2"/>
  <c r="AC692" i="2"/>
  <c r="AB692" i="2"/>
  <c r="AA692" i="2"/>
  <c r="Z692" i="2"/>
  <c r="Y692" i="2"/>
  <c r="X692" i="2"/>
  <c r="W692" i="2"/>
  <c r="V692" i="2"/>
  <c r="U692" i="2"/>
  <c r="T692" i="2"/>
  <c r="S692" i="2"/>
  <c r="R692" i="2"/>
  <c r="Q692" i="2"/>
  <c r="P692" i="2"/>
  <c r="O692" i="2"/>
  <c r="N692" i="2"/>
  <c r="M692" i="2"/>
  <c r="L692" i="2"/>
  <c r="K692" i="2"/>
  <c r="J692" i="2"/>
  <c r="AW691" i="2"/>
  <c r="AV691" i="2"/>
  <c r="AU691" i="2"/>
  <c r="AT691" i="2"/>
  <c r="AS691" i="2"/>
  <c r="AR691" i="2"/>
  <c r="AQ691" i="2"/>
  <c r="AP691" i="2"/>
  <c r="AO691" i="2"/>
  <c r="AN691" i="2"/>
  <c r="AM691" i="2"/>
  <c r="AL691" i="2"/>
  <c r="AK691" i="2"/>
  <c r="AJ691" i="2"/>
  <c r="AI691" i="2"/>
  <c r="AH691" i="2"/>
  <c r="AG691" i="2"/>
  <c r="AF691" i="2"/>
  <c r="AE691" i="2"/>
  <c r="AD691" i="2"/>
  <c r="AC691" i="2"/>
  <c r="AB691" i="2"/>
  <c r="AA691" i="2"/>
  <c r="Z691" i="2"/>
  <c r="Y691" i="2"/>
  <c r="X691" i="2"/>
  <c r="W691" i="2"/>
  <c r="V691" i="2"/>
  <c r="U691" i="2"/>
  <c r="T691" i="2"/>
  <c r="S691" i="2"/>
  <c r="R691" i="2"/>
  <c r="Q691" i="2"/>
  <c r="P691" i="2"/>
  <c r="O691" i="2"/>
  <c r="N691" i="2"/>
  <c r="M691" i="2"/>
  <c r="L691" i="2"/>
  <c r="K691" i="2"/>
  <c r="J691" i="2"/>
  <c r="AW690" i="2"/>
  <c r="AV690" i="2"/>
  <c r="AU690" i="2"/>
  <c r="AT690" i="2"/>
  <c r="AS690" i="2"/>
  <c r="AR690" i="2"/>
  <c r="AQ690" i="2"/>
  <c r="AP690" i="2"/>
  <c r="AO690" i="2"/>
  <c r="AN690" i="2"/>
  <c r="AM690" i="2"/>
  <c r="AL690" i="2"/>
  <c r="AK690" i="2"/>
  <c r="AJ690" i="2"/>
  <c r="AI690" i="2"/>
  <c r="AH690" i="2"/>
  <c r="AG690" i="2"/>
  <c r="AF690" i="2"/>
  <c r="AE690" i="2"/>
  <c r="AD690" i="2"/>
  <c r="AC690" i="2"/>
  <c r="AB690" i="2"/>
  <c r="AA690" i="2"/>
  <c r="Z690" i="2"/>
  <c r="Y690" i="2"/>
  <c r="X690" i="2"/>
  <c r="W690" i="2"/>
  <c r="V690" i="2"/>
  <c r="U690" i="2"/>
  <c r="T690" i="2"/>
  <c r="S690" i="2"/>
  <c r="R690" i="2"/>
  <c r="Q690" i="2"/>
  <c r="P690" i="2"/>
  <c r="O690" i="2"/>
  <c r="N690" i="2"/>
  <c r="M690" i="2"/>
  <c r="L690" i="2"/>
  <c r="K690" i="2"/>
  <c r="J690" i="2"/>
  <c r="AW689" i="2"/>
  <c r="AV689" i="2"/>
  <c r="AU689" i="2"/>
  <c r="AT689" i="2"/>
  <c r="AS689" i="2"/>
  <c r="AR689" i="2"/>
  <c r="AQ689" i="2"/>
  <c r="AP689" i="2"/>
  <c r="AO689" i="2"/>
  <c r="AN689" i="2"/>
  <c r="AM689" i="2"/>
  <c r="AL689" i="2"/>
  <c r="AK689" i="2"/>
  <c r="AJ689" i="2"/>
  <c r="AI689" i="2"/>
  <c r="AH689" i="2"/>
  <c r="AG689" i="2"/>
  <c r="AF689" i="2"/>
  <c r="AE689" i="2"/>
  <c r="AD689" i="2"/>
  <c r="AC689" i="2"/>
  <c r="AB689" i="2"/>
  <c r="AA689" i="2"/>
  <c r="Z689" i="2"/>
  <c r="Y689" i="2"/>
  <c r="X689" i="2"/>
  <c r="W689" i="2"/>
  <c r="V689" i="2"/>
  <c r="U689" i="2"/>
  <c r="T689" i="2"/>
  <c r="S689" i="2"/>
  <c r="R689" i="2"/>
  <c r="Q689" i="2"/>
  <c r="P689" i="2"/>
  <c r="O689" i="2"/>
  <c r="N689" i="2"/>
  <c r="M689" i="2"/>
  <c r="L689" i="2"/>
  <c r="K689" i="2"/>
  <c r="J689" i="2"/>
  <c r="AW688" i="2"/>
  <c r="AV688" i="2"/>
  <c r="AU688" i="2"/>
  <c r="AT688" i="2"/>
  <c r="AS688" i="2"/>
  <c r="AR688" i="2"/>
  <c r="AQ688" i="2"/>
  <c r="AP688" i="2"/>
  <c r="AO688" i="2"/>
  <c r="AN688" i="2"/>
  <c r="AM688" i="2"/>
  <c r="AL688" i="2"/>
  <c r="AK688" i="2"/>
  <c r="AJ688" i="2"/>
  <c r="AI688" i="2"/>
  <c r="AH688" i="2"/>
  <c r="AG688" i="2"/>
  <c r="AF688" i="2"/>
  <c r="AE688" i="2"/>
  <c r="AD688" i="2"/>
  <c r="AC688" i="2"/>
  <c r="AB688" i="2"/>
  <c r="AA688" i="2"/>
  <c r="Z688" i="2"/>
  <c r="Y688" i="2"/>
  <c r="X688" i="2"/>
  <c r="W688" i="2"/>
  <c r="V688" i="2"/>
  <c r="U688" i="2"/>
  <c r="T688" i="2"/>
  <c r="S688" i="2"/>
  <c r="R688" i="2"/>
  <c r="Q688" i="2"/>
  <c r="P688" i="2"/>
  <c r="O688" i="2"/>
  <c r="N688" i="2"/>
  <c r="M688" i="2"/>
  <c r="L688" i="2"/>
  <c r="K688" i="2"/>
  <c r="J688" i="2"/>
  <c r="AW687" i="2"/>
  <c r="AV687" i="2"/>
  <c r="AU687" i="2"/>
  <c r="AT687" i="2"/>
  <c r="AS687" i="2"/>
  <c r="AR687" i="2"/>
  <c r="AQ687" i="2"/>
  <c r="AP687" i="2"/>
  <c r="AO687" i="2"/>
  <c r="AN687" i="2"/>
  <c r="AM687" i="2"/>
  <c r="AL687" i="2"/>
  <c r="AK687" i="2"/>
  <c r="AJ687" i="2"/>
  <c r="AI687" i="2"/>
  <c r="AH687" i="2"/>
  <c r="AG687" i="2"/>
  <c r="AF687" i="2"/>
  <c r="AE687" i="2"/>
  <c r="AD687" i="2"/>
  <c r="AC687" i="2"/>
  <c r="AB687" i="2"/>
  <c r="AA687" i="2"/>
  <c r="Z687" i="2"/>
  <c r="Y687" i="2"/>
  <c r="X687" i="2"/>
  <c r="W687" i="2"/>
  <c r="V687" i="2"/>
  <c r="U687" i="2"/>
  <c r="T687" i="2"/>
  <c r="S687" i="2"/>
  <c r="R687" i="2"/>
  <c r="Q687" i="2"/>
  <c r="P687" i="2"/>
  <c r="O687" i="2"/>
  <c r="N687" i="2"/>
  <c r="M687" i="2"/>
  <c r="L687" i="2"/>
  <c r="K687" i="2"/>
  <c r="J687" i="2"/>
  <c r="AW686" i="2"/>
  <c r="AV686" i="2"/>
  <c r="AU686" i="2"/>
  <c r="AT686" i="2"/>
  <c r="AS686" i="2"/>
  <c r="AR686" i="2"/>
  <c r="AQ686" i="2"/>
  <c r="AP686" i="2"/>
  <c r="AO686" i="2"/>
  <c r="AN686" i="2"/>
  <c r="AM686" i="2"/>
  <c r="AL686" i="2"/>
  <c r="AK686" i="2"/>
  <c r="AJ686" i="2"/>
  <c r="AI686" i="2"/>
  <c r="AH686" i="2"/>
  <c r="AG686" i="2"/>
  <c r="AF686" i="2"/>
  <c r="AE686" i="2"/>
  <c r="AD686" i="2"/>
  <c r="AC686" i="2"/>
  <c r="AB686" i="2"/>
  <c r="AA686" i="2"/>
  <c r="Z686" i="2"/>
  <c r="Y686" i="2"/>
  <c r="X686" i="2"/>
  <c r="W686" i="2"/>
  <c r="V686" i="2"/>
  <c r="U686" i="2"/>
  <c r="T686" i="2"/>
  <c r="S686" i="2"/>
  <c r="R686" i="2"/>
  <c r="Q686" i="2"/>
  <c r="P686" i="2"/>
  <c r="O686" i="2"/>
  <c r="N686" i="2"/>
  <c r="M686" i="2"/>
  <c r="L686" i="2"/>
  <c r="K686" i="2"/>
  <c r="J686" i="2"/>
  <c r="AW685" i="2"/>
  <c r="AV685" i="2"/>
  <c r="AU685" i="2"/>
  <c r="AT685" i="2"/>
  <c r="AS685" i="2"/>
  <c r="AR685" i="2"/>
  <c r="AQ685" i="2"/>
  <c r="AP685" i="2"/>
  <c r="AO685" i="2"/>
  <c r="AN685" i="2"/>
  <c r="AM685" i="2"/>
  <c r="AL685" i="2"/>
  <c r="AK685" i="2"/>
  <c r="AJ685" i="2"/>
  <c r="AI685" i="2"/>
  <c r="AH685" i="2"/>
  <c r="AG685" i="2"/>
  <c r="AF685" i="2"/>
  <c r="AE685" i="2"/>
  <c r="AD685" i="2"/>
  <c r="AC685" i="2"/>
  <c r="AB685" i="2"/>
  <c r="AA685" i="2"/>
  <c r="Z685" i="2"/>
  <c r="Y685" i="2"/>
  <c r="X685" i="2"/>
  <c r="W685" i="2"/>
  <c r="V685" i="2"/>
  <c r="U685" i="2"/>
  <c r="T685" i="2"/>
  <c r="S685" i="2"/>
  <c r="R685" i="2"/>
  <c r="Q685" i="2"/>
  <c r="P685" i="2"/>
  <c r="O685" i="2"/>
  <c r="N685" i="2"/>
  <c r="M685" i="2"/>
  <c r="L685" i="2"/>
  <c r="K685" i="2"/>
  <c r="J685" i="2"/>
  <c r="AW684" i="2"/>
  <c r="AV684" i="2"/>
  <c r="AU684" i="2"/>
  <c r="AT684" i="2"/>
  <c r="AS684" i="2"/>
  <c r="AR684" i="2"/>
  <c r="AQ684" i="2"/>
  <c r="AP684" i="2"/>
  <c r="AO684" i="2"/>
  <c r="AN684" i="2"/>
  <c r="AM684" i="2"/>
  <c r="AL684" i="2"/>
  <c r="AK684" i="2"/>
  <c r="AJ684" i="2"/>
  <c r="AI684" i="2"/>
  <c r="AH684" i="2"/>
  <c r="AG684" i="2"/>
  <c r="AF684" i="2"/>
  <c r="AE684" i="2"/>
  <c r="AD684" i="2"/>
  <c r="AC684" i="2"/>
  <c r="AB684" i="2"/>
  <c r="AA684" i="2"/>
  <c r="Z684" i="2"/>
  <c r="Y684" i="2"/>
  <c r="X684" i="2"/>
  <c r="W684" i="2"/>
  <c r="V684" i="2"/>
  <c r="U684" i="2"/>
  <c r="T684" i="2"/>
  <c r="S684" i="2"/>
  <c r="R684" i="2"/>
  <c r="Q684" i="2"/>
  <c r="P684" i="2"/>
  <c r="O684" i="2"/>
  <c r="N684" i="2"/>
  <c r="M684" i="2"/>
  <c r="L684" i="2"/>
  <c r="K684" i="2"/>
  <c r="J684" i="2"/>
  <c r="AW683" i="2"/>
  <c r="AV683" i="2"/>
  <c r="AU683" i="2"/>
  <c r="AT683" i="2"/>
  <c r="AS683" i="2"/>
  <c r="AR683" i="2"/>
  <c r="AQ683" i="2"/>
  <c r="AP683" i="2"/>
  <c r="AO683" i="2"/>
  <c r="AN683" i="2"/>
  <c r="AM683" i="2"/>
  <c r="AL683" i="2"/>
  <c r="AK683" i="2"/>
  <c r="AJ683" i="2"/>
  <c r="AI683" i="2"/>
  <c r="AH683" i="2"/>
  <c r="AG683" i="2"/>
  <c r="AF683" i="2"/>
  <c r="AE683" i="2"/>
  <c r="AD683" i="2"/>
  <c r="AC683" i="2"/>
  <c r="AB683" i="2"/>
  <c r="AA683" i="2"/>
  <c r="Z683" i="2"/>
  <c r="Y683" i="2"/>
  <c r="X683" i="2"/>
  <c r="W683" i="2"/>
  <c r="V683" i="2"/>
  <c r="U683" i="2"/>
  <c r="T683" i="2"/>
  <c r="S683" i="2"/>
  <c r="R683" i="2"/>
  <c r="Q683" i="2"/>
  <c r="P683" i="2"/>
  <c r="O683" i="2"/>
  <c r="N683" i="2"/>
  <c r="M683" i="2"/>
  <c r="L683" i="2"/>
  <c r="K683" i="2"/>
  <c r="J683" i="2"/>
  <c r="AW682" i="2"/>
  <c r="AV682" i="2"/>
  <c r="AU682" i="2"/>
  <c r="AT682" i="2"/>
  <c r="AS682" i="2"/>
  <c r="AR682" i="2"/>
  <c r="AQ682" i="2"/>
  <c r="AP682" i="2"/>
  <c r="AO682" i="2"/>
  <c r="AN682" i="2"/>
  <c r="AM682" i="2"/>
  <c r="AL682" i="2"/>
  <c r="AK682" i="2"/>
  <c r="AJ682" i="2"/>
  <c r="AI682" i="2"/>
  <c r="AH682" i="2"/>
  <c r="AG682" i="2"/>
  <c r="AF682" i="2"/>
  <c r="AE682" i="2"/>
  <c r="AD682" i="2"/>
  <c r="AC682" i="2"/>
  <c r="AB682" i="2"/>
  <c r="AA682" i="2"/>
  <c r="Z682" i="2"/>
  <c r="Y682" i="2"/>
  <c r="X682" i="2"/>
  <c r="W682" i="2"/>
  <c r="V682" i="2"/>
  <c r="U682" i="2"/>
  <c r="T682" i="2"/>
  <c r="S682" i="2"/>
  <c r="R682" i="2"/>
  <c r="Q682" i="2"/>
  <c r="P682" i="2"/>
  <c r="O682" i="2"/>
  <c r="N682" i="2"/>
  <c r="M682" i="2"/>
  <c r="L682" i="2"/>
  <c r="K682" i="2"/>
  <c r="J682" i="2"/>
  <c r="AW681" i="2"/>
  <c r="AV681" i="2"/>
  <c r="AU681" i="2"/>
  <c r="AT681" i="2"/>
  <c r="AS681" i="2"/>
  <c r="AR681" i="2"/>
  <c r="AQ681" i="2"/>
  <c r="AP681" i="2"/>
  <c r="AO681" i="2"/>
  <c r="AN681" i="2"/>
  <c r="AM681" i="2"/>
  <c r="AL681" i="2"/>
  <c r="AK681" i="2"/>
  <c r="AJ681" i="2"/>
  <c r="AI681" i="2"/>
  <c r="AH681" i="2"/>
  <c r="AG681" i="2"/>
  <c r="AF681" i="2"/>
  <c r="AE681" i="2"/>
  <c r="AD681" i="2"/>
  <c r="AC681" i="2"/>
  <c r="AB681" i="2"/>
  <c r="AA681" i="2"/>
  <c r="Z681" i="2"/>
  <c r="Y681" i="2"/>
  <c r="X681" i="2"/>
  <c r="W681" i="2"/>
  <c r="V681" i="2"/>
  <c r="U681" i="2"/>
  <c r="T681" i="2"/>
  <c r="S681" i="2"/>
  <c r="R681" i="2"/>
  <c r="Q681" i="2"/>
  <c r="P681" i="2"/>
  <c r="O681" i="2"/>
  <c r="N681" i="2"/>
  <c r="M681" i="2"/>
  <c r="L681" i="2"/>
  <c r="K681" i="2"/>
  <c r="J681" i="2"/>
  <c r="AW680" i="2"/>
  <c r="AV680" i="2"/>
  <c r="AU680" i="2"/>
  <c r="AT680" i="2"/>
  <c r="AS680" i="2"/>
  <c r="AR680" i="2"/>
  <c r="AQ680" i="2"/>
  <c r="AP680" i="2"/>
  <c r="AO680" i="2"/>
  <c r="AN680" i="2"/>
  <c r="AM680" i="2"/>
  <c r="AL680" i="2"/>
  <c r="AK680" i="2"/>
  <c r="AJ680" i="2"/>
  <c r="AI680" i="2"/>
  <c r="AH680" i="2"/>
  <c r="AG680" i="2"/>
  <c r="AF680" i="2"/>
  <c r="AE680" i="2"/>
  <c r="AD680" i="2"/>
  <c r="AC680" i="2"/>
  <c r="AB680" i="2"/>
  <c r="AA680" i="2"/>
  <c r="Z680" i="2"/>
  <c r="Y680" i="2"/>
  <c r="X680" i="2"/>
  <c r="W680" i="2"/>
  <c r="V680" i="2"/>
  <c r="U680" i="2"/>
  <c r="T680" i="2"/>
  <c r="S680" i="2"/>
  <c r="R680" i="2"/>
  <c r="Q680" i="2"/>
  <c r="P680" i="2"/>
  <c r="O680" i="2"/>
  <c r="N680" i="2"/>
  <c r="M680" i="2"/>
  <c r="L680" i="2"/>
  <c r="K680" i="2"/>
  <c r="J680" i="2"/>
  <c r="AW679" i="2"/>
  <c r="AV679" i="2"/>
  <c r="AU679" i="2"/>
  <c r="AT679" i="2"/>
  <c r="AS679" i="2"/>
  <c r="AR679" i="2"/>
  <c r="AQ679" i="2"/>
  <c r="AP679" i="2"/>
  <c r="AO679" i="2"/>
  <c r="AN679" i="2"/>
  <c r="AM679" i="2"/>
  <c r="AL679" i="2"/>
  <c r="AK679" i="2"/>
  <c r="AJ679" i="2"/>
  <c r="AI679" i="2"/>
  <c r="AH679" i="2"/>
  <c r="AG679" i="2"/>
  <c r="AF679" i="2"/>
  <c r="AE679" i="2"/>
  <c r="AD679" i="2"/>
  <c r="AC679" i="2"/>
  <c r="AB679" i="2"/>
  <c r="AA679" i="2"/>
  <c r="Z679" i="2"/>
  <c r="Y679" i="2"/>
  <c r="X679" i="2"/>
  <c r="W679" i="2"/>
  <c r="V679" i="2"/>
  <c r="U679" i="2"/>
  <c r="T679" i="2"/>
  <c r="S679" i="2"/>
  <c r="R679" i="2"/>
  <c r="Q679" i="2"/>
  <c r="P679" i="2"/>
  <c r="O679" i="2"/>
  <c r="N679" i="2"/>
  <c r="M679" i="2"/>
  <c r="L679" i="2"/>
  <c r="K679" i="2"/>
  <c r="J679" i="2"/>
  <c r="AW678" i="2"/>
  <c r="AV678" i="2"/>
  <c r="AU678" i="2"/>
  <c r="AT678" i="2"/>
  <c r="AS678" i="2"/>
  <c r="AR678" i="2"/>
  <c r="AQ678" i="2"/>
  <c r="AP678" i="2"/>
  <c r="AO678" i="2"/>
  <c r="AN678" i="2"/>
  <c r="AM678" i="2"/>
  <c r="AL678" i="2"/>
  <c r="AK678" i="2"/>
  <c r="AJ678" i="2"/>
  <c r="AI678" i="2"/>
  <c r="AH678" i="2"/>
  <c r="AG678" i="2"/>
  <c r="AC678" i="2"/>
  <c r="AB678" i="2"/>
  <c r="AA678" i="2"/>
  <c r="Z678" i="2"/>
  <c r="Y678" i="2"/>
  <c r="X678" i="2"/>
  <c r="W678" i="2"/>
  <c r="V678" i="2"/>
  <c r="U678" i="2"/>
  <c r="T678" i="2"/>
  <c r="S678" i="2"/>
  <c r="R678" i="2"/>
  <c r="Q678" i="2"/>
  <c r="P678" i="2"/>
  <c r="O678" i="2"/>
  <c r="N678" i="2"/>
  <c r="M678" i="2"/>
  <c r="L678" i="2"/>
  <c r="K678" i="2"/>
  <c r="J678" i="2"/>
  <c r="AW677" i="2"/>
  <c r="AV677" i="2"/>
  <c r="AU677" i="2"/>
  <c r="AT677" i="2"/>
  <c r="AS677" i="2"/>
  <c r="AR677" i="2"/>
  <c r="AQ677" i="2"/>
  <c r="AP677" i="2"/>
  <c r="AO677" i="2"/>
  <c r="AN677" i="2"/>
  <c r="AM677" i="2"/>
  <c r="AL677" i="2"/>
  <c r="AK677" i="2"/>
  <c r="AJ677" i="2"/>
  <c r="AI677" i="2"/>
  <c r="AH677" i="2"/>
  <c r="AG677" i="2"/>
  <c r="AF677" i="2"/>
  <c r="AE677" i="2"/>
  <c r="AD677" i="2"/>
  <c r="AC677" i="2"/>
  <c r="AB677" i="2"/>
  <c r="AA677" i="2"/>
  <c r="Z677" i="2"/>
  <c r="Y677" i="2"/>
  <c r="X677" i="2"/>
  <c r="W677" i="2"/>
  <c r="V677" i="2"/>
  <c r="U677" i="2"/>
  <c r="T677" i="2"/>
  <c r="S677" i="2"/>
  <c r="R677" i="2"/>
  <c r="Q677" i="2"/>
  <c r="P677" i="2"/>
  <c r="O677" i="2"/>
  <c r="N677" i="2"/>
  <c r="M677" i="2"/>
  <c r="L677" i="2"/>
  <c r="K677" i="2"/>
  <c r="J677" i="2"/>
  <c r="AW676" i="2"/>
  <c r="AV676" i="2"/>
  <c r="AU676" i="2"/>
  <c r="AT676" i="2"/>
  <c r="AS676" i="2"/>
  <c r="AR676" i="2"/>
  <c r="AQ676" i="2"/>
  <c r="AP676" i="2"/>
  <c r="AO676" i="2"/>
  <c r="AN676" i="2"/>
  <c r="AM676" i="2"/>
  <c r="AL676" i="2"/>
  <c r="AK676" i="2"/>
  <c r="AJ676" i="2"/>
  <c r="AI676" i="2"/>
  <c r="AH676" i="2"/>
  <c r="AG676" i="2"/>
  <c r="AF676" i="2"/>
  <c r="AE676" i="2"/>
  <c r="AD676" i="2"/>
  <c r="AC676" i="2"/>
  <c r="AB676" i="2"/>
  <c r="AA676" i="2"/>
  <c r="Z676" i="2"/>
  <c r="Y676" i="2"/>
  <c r="X676" i="2"/>
  <c r="W676" i="2"/>
  <c r="V676" i="2"/>
  <c r="U676" i="2"/>
  <c r="T676" i="2"/>
  <c r="S676" i="2"/>
  <c r="R676" i="2"/>
  <c r="Q676" i="2"/>
  <c r="P676" i="2"/>
  <c r="O676" i="2"/>
  <c r="N676" i="2"/>
  <c r="M676" i="2"/>
  <c r="L676" i="2"/>
  <c r="K676" i="2"/>
  <c r="J676" i="2"/>
  <c r="AC675" i="2"/>
  <c r="AB675" i="2"/>
  <c r="AA675" i="2"/>
  <c r="Z675" i="2"/>
  <c r="Y675" i="2"/>
  <c r="X675" i="2"/>
  <c r="W675" i="2"/>
  <c r="V675" i="2"/>
  <c r="U675" i="2"/>
  <c r="T675" i="2"/>
  <c r="S675" i="2"/>
  <c r="R675" i="2"/>
  <c r="Q675" i="2"/>
  <c r="P675" i="2"/>
  <c r="O675" i="2"/>
  <c r="N675" i="2"/>
  <c r="M675" i="2"/>
  <c r="L675" i="2"/>
  <c r="K675" i="2"/>
  <c r="J675" i="2"/>
  <c r="AW674" i="2"/>
  <c r="AV674" i="2"/>
  <c r="AU674" i="2"/>
  <c r="AT674" i="2"/>
  <c r="AS674" i="2"/>
  <c r="AR674" i="2"/>
  <c r="AQ674" i="2"/>
  <c r="AP674" i="2"/>
  <c r="AO674" i="2"/>
  <c r="AN674" i="2"/>
  <c r="AM674" i="2"/>
  <c r="AL674" i="2"/>
  <c r="AK674" i="2"/>
  <c r="AJ674" i="2"/>
  <c r="AI674" i="2"/>
  <c r="AH674" i="2"/>
  <c r="AG674" i="2"/>
  <c r="AF674" i="2"/>
  <c r="AE674" i="2"/>
  <c r="AD674" i="2"/>
  <c r="AC674" i="2"/>
  <c r="AB674" i="2"/>
  <c r="AA674" i="2"/>
  <c r="Z674" i="2"/>
  <c r="Y674" i="2"/>
  <c r="X674" i="2"/>
  <c r="W674" i="2"/>
  <c r="V674" i="2"/>
  <c r="U674" i="2"/>
  <c r="T674" i="2"/>
  <c r="S674" i="2"/>
  <c r="R674" i="2"/>
  <c r="Q674" i="2"/>
  <c r="P674" i="2"/>
  <c r="O674" i="2"/>
  <c r="N674" i="2"/>
  <c r="M674" i="2"/>
  <c r="L674" i="2"/>
  <c r="K674" i="2"/>
  <c r="J674" i="2"/>
  <c r="AW673" i="2"/>
  <c r="AV673" i="2"/>
  <c r="AU673" i="2"/>
  <c r="AT673" i="2"/>
  <c r="AS673" i="2"/>
  <c r="AR673" i="2"/>
  <c r="AQ673" i="2"/>
  <c r="AP673" i="2"/>
  <c r="AO673" i="2"/>
  <c r="AN673" i="2"/>
  <c r="AM673" i="2"/>
  <c r="AL673" i="2"/>
  <c r="AK673" i="2"/>
  <c r="AJ673" i="2"/>
  <c r="AI673" i="2"/>
  <c r="AH673" i="2"/>
  <c r="AG673" i="2"/>
  <c r="AF673" i="2"/>
  <c r="AE673" i="2"/>
  <c r="AD673" i="2"/>
  <c r="AC673" i="2"/>
  <c r="AB673" i="2"/>
  <c r="AA673" i="2"/>
  <c r="Z673" i="2"/>
  <c r="Y673" i="2"/>
  <c r="X673" i="2"/>
  <c r="W673" i="2"/>
  <c r="V673" i="2"/>
  <c r="U673" i="2"/>
  <c r="T673" i="2"/>
  <c r="S673" i="2"/>
  <c r="R673" i="2"/>
  <c r="Q673" i="2"/>
  <c r="P673" i="2"/>
  <c r="O673" i="2"/>
  <c r="N673" i="2"/>
  <c r="M673" i="2"/>
  <c r="L673" i="2"/>
  <c r="K673" i="2"/>
  <c r="J673" i="2"/>
  <c r="AW672" i="2"/>
  <c r="AV672" i="2"/>
  <c r="AU672" i="2"/>
  <c r="AT672" i="2"/>
  <c r="AS672" i="2"/>
  <c r="AR672" i="2"/>
  <c r="AQ672" i="2"/>
  <c r="AP672" i="2"/>
  <c r="AO672" i="2"/>
  <c r="AN672" i="2"/>
  <c r="AM672" i="2"/>
  <c r="AL672" i="2"/>
  <c r="AK672" i="2"/>
  <c r="AJ672" i="2"/>
  <c r="AI672" i="2"/>
  <c r="AH672" i="2"/>
  <c r="AG672" i="2"/>
  <c r="AF672" i="2"/>
  <c r="AE672" i="2"/>
  <c r="AD672" i="2"/>
  <c r="AC672" i="2"/>
  <c r="AB672" i="2"/>
  <c r="AA672" i="2"/>
  <c r="Z672" i="2"/>
  <c r="Y672" i="2"/>
  <c r="X672" i="2"/>
  <c r="W672" i="2"/>
  <c r="V672" i="2"/>
  <c r="U672" i="2"/>
  <c r="T672" i="2"/>
  <c r="S672" i="2"/>
  <c r="R672" i="2"/>
  <c r="Q672" i="2"/>
  <c r="P672" i="2"/>
  <c r="O672" i="2"/>
  <c r="N672" i="2"/>
  <c r="M672" i="2"/>
  <c r="L672" i="2"/>
  <c r="K672" i="2"/>
  <c r="J672" i="2"/>
  <c r="AW671" i="2"/>
  <c r="AV671" i="2"/>
  <c r="AU671" i="2"/>
  <c r="AT671" i="2"/>
  <c r="AS671" i="2"/>
  <c r="AR671" i="2"/>
  <c r="AQ671" i="2"/>
  <c r="AP671" i="2"/>
  <c r="AO671" i="2"/>
  <c r="AN671" i="2"/>
  <c r="AM671" i="2"/>
  <c r="AL671" i="2"/>
  <c r="AK671" i="2"/>
  <c r="AJ671" i="2"/>
  <c r="AI671" i="2"/>
  <c r="AH671" i="2"/>
  <c r="AG671" i="2"/>
  <c r="AF671" i="2"/>
  <c r="AE671" i="2"/>
  <c r="AD671" i="2"/>
  <c r="AC671" i="2"/>
  <c r="AB671" i="2"/>
  <c r="AA671" i="2"/>
  <c r="Z671" i="2"/>
  <c r="Y671" i="2"/>
  <c r="X671" i="2"/>
  <c r="W671" i="2"/>
  <c r="V671" i="2"/>
  <c r="U671" i="2"/>
  <c r="T671" i="2"/>
  <c r="S671" i="2"/>
  <c r="R671" i="2"/>
  <c r="Q671" i="2"/>
  <c r="P671" i="2"/>
  <c r="O671" i="2"/>
  <c r="N671" i="2"/>
  <c r="M671" i="2"/>
  <c r="L671" i="2"/>
  <c r="K671" i="2"/>
  <c r="J671" i="2"/>
  <c r="AW670" i="2"/>
  <c r="AV670" i="2"/>
  <c r="AU670" i="2"/>
  <c r="AT670" i="2"/>
  <c r="AS670" i="2"/>
  <c r="AR670" i="2"/>
  <c r="AQ670" i="2"/>
  <c r="AP670" i="2"/>
  <c r="AO670" i="2"/>
  <c r="AN670" i="2"/>
  <c r="AM670" i="2"/>
  <c r="AL670" i="2"/>
  <c r="AK670" i="2"/>
  <c r="AJ670" i="2"/>
  <c r="AI670" i="2"/>
  <c r="AH670" i="2"/>
  <c r="AG670" i="2"/>
  <c r="AF670" i="2"/>
  <c r="AE670" i="2"/>
  <c r="AD670" i="2"/>
  <c r="AC670" i="2"/>
  <c r="AB670" i="2"/>
  <c r="AA670" i="2"/>
  <c r="Z670" i="2"/>
  <c r="Y670" i="2"/>
  <c r="X670" i="2"/>
  <c r="W670" i="2"/>
  <c r="V670" i="2"/>
  <c r="U670" i="2"/>
  <c r="T670" i="2"/>
  <c r="S670" i="2"/>
  <c r="R670" i="2"/>
  <c r="Q670" i="2"/>
  <c r="P670" i="2"/>
  <c r="O670" i="2"/>
  <c r="N670" i="2"/>
  <c r="M670" i="2"/>
  <c r="L670" i="2"/>
  <c r="K670" i="2"/>
  <c r="J670" i="2"/>
  <c r="AW669" i="2"/>
  <c r="AV669" i="2"/>
  <c r="AU669" i="2"/>
  <c r="AT669" i="2"/>
  <c r="AS669" i="2"/>
  <c r="AR669" i="2"/>
  <c r="AQ669" i="2"/>
  <c r="AP669" i="2"/>
  <c r="AO669" i="2"/>
  <c r="AN669" i="2"/>
  <c r="AM669" i="2"/>
  <c r="AL669" i="2"/>
  <c r="AK669" i="2"/>
  <c r="AJ669" i="2"/>
  <c r="AI669" i="2"/>
  <c r="AH669" i="2"/>
  <c r="AG669" i="2"/>
  <c r="AF669" i="2"/>
  <c r="AE669" i="2"/>
  <c r="AD669" i="2"/>
  <c r="AC669" i="2"/>
  <c r="AB669" i="2"/>
  <c r="AA669" i="2"/>
  <c r="Z669" i="2"/>
  <c r="Y669" i="2"/>
  <c r="X669" i="2"/>
  <c r="W669" i="2"/>
  <c r="V669" i="2"/>
  <c r="U669" i="2"/>
  <c r="T669" i="2"/>
  <c r="S669" i="2"/>
  <c r="R669" i="2"/>
  <c r="Q669" i="2"/>
  <c r="P669" i="2"/>
  <c r="O669" i="2"/>
  <c r="N669" i="2"/>
  <c r="M669" i="2"/>
  <c r="L669" i="2"/>
  <c r="K669" i="2"/>
  <c r="J669" i="2"/>
  <c r="AW668" i="2"/>
  <c r="AV668" i="2"/>
  <c r="AU668" i="2"/>
  <c r="AT668" i="2"/>
  <c r="AS668" i="2"/>
  <c r="AR668" i="2"/>
  <c r="AQ668" i="2"/>
  <c r="AP668" i="2"/>
  <c r="AO668" i="2"/>
  <c r="AN668" i="2"/>
  <c r="AM668" i="2"/>
  <c r="AL668" i="2"/>
  <c r="AK668" i="2"/>
  <c r="AJ668" i="2"/>
  <c r="AI668" i="2"/>
  <c r="AH668" i="2"/>
  <c r="AG668" i="2"/>
  <c r="AF668" i="2"/>
  <c r="AE668" i="2"/>
  <c r="AD668" i="2"/>
  <c r="AC668" i="2"/>
  <c r="AB668" i="2"/>
  <c r="AA668" i="2"/>
  <c r="Z668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AW667" i="2"/>
  <c r="AV667" i="2"/>
  <c r="AU667" i="2"/>
  <c r="AT667" i="2"/>
  <c r="AS667" i="2"/>
  <c r="AR667" i="2"/>
  <c r="AQ667" i="2"/>
  <c r="AP667" i="2"/>
  <c r="AO667" i="2"/>
  <c r="AN667" i="2"/>
  <c r="AM667" i="2"/>
  <c r="AL667" i="2"/>
  <c r="AK667" i="2"/>
  <c r="AJ667" i="2"/>
  <c r="AI667" i="2"/>
  <c r="AH667" i="2"/>
  <c r="AG667" i="2"/>
  <c r="AF667" i="2"/>
  <c r="AE667" i="2"/>
  <c r="AD667" i="2"/>
  <c r="AC667" i="2"/>
  <c r="AB667" i="2"/>
  <c r="AA667" i="2"/>
  <c r="Z667" i="2"/>
  <c r="Y667" i="2"/>
  <c r="X667" i="2"/>
  <c r="W667" i="2"/>
  <c r="V667" i="2"/>
  <c r="U667" i="2"/>
  <c r="T667" i="2"/>
  <c r="S667" i="2"/>
  <c r="R667" i="2"/>
  <c r="Q667" i="2"/>
  <c r="P667" i="2"/>
  <c r="O667" i="2"/>
  <c r="N667" i="2"/>
  <c r="M667" i="2"/>
  <c r="L667" i="2"/>
  <c r="K667" i="2"/>
  <c r="J667" i="2"/>
  <c r="AW666" i="2"/>
  <c r="AV666" i="2"/>
  <c r="AU666" i="2"/>
  <c r="AT666" i="2"/>
  <c r="AS666" i="2"/>
  <c r="AR666" i="2"/>
  <c r="AQ666" i="2"/>
  <c r="AP666" i="2"/>
  <c r="AO666" i="2"/>
  <c r="AN666" i="2"/>
  <c r="AM666" i="2"/>
  <c r="AL666" i="2"/>
  <c r="AK666" i="2"/>
  <c r="AJ666" i="2"/>
  <c r="AI666" i="2"/>
  <c r="AH666" i="2"/>
  <c r="AG666" i="2"/>
  <c r="AF666" i="2"/>
  <c r="AE666" i="2"/>
  <c r="AD666" i="2"/>
  <c r="AC666" i="2"/>
  <c r="AB666" i="2"/>
  <c r="AA666" i="2"/>
  <c r="Z666" i="2"/>
  <c r="Y666" i="2"/>
  <c r="X666" i="2"/>
  <c r="W666" i="2"/>
  <c r="V666" i="2"/>
  <c r="U666" i="2"/>
  <c r="T666" i="2"/>
  <c r="S666" i="2"/>
  <c r="R666" i="2"/>
  <c r="Q666" i="2"/>
  <c r="P666" i="2"/>
  <c r="O666" i="2"/>
  <c r="N666" i="2"/>
  <c r="M666" i="2"/>
  <c r="L666" i="2"/>
  <c r="K666" i="2"/>
  <c r="J666" i="2"/>
  <c r="AW665" i="2"/>
  <c r="AV665" i="2"/>
  <c r="AU665" i="2"/>
  <c r="AT665" i="2"/>
  <c r="AS665" i="2"/>
  <c r="AR665" i="2"/>
  <c r="AQ665" i="2"/>
  <c r="AP665" i="2"/>
  <c r="AO665" i="2"/>
  <c r="AN665" i="2"/>
  <c r="AM665" i="2"/>
  <c r="AL665" i="2"/>
  <c r="AK665" i="2"/>
  <c r="AJ665" i="2"/>
  <c r="AI665" i="2"/>
  <c r="AH665" i="2"/>
  <c r="AG665" i="2"/>
  <c r="AF665" i="2"/>
  <c r="AE665" i="2"/>
  <c r="AD665" i="2"/>
  <c r="AC665" i="2"/>
  <c r="AB665" i="2"/>
  <c r="AA665" i="2"/>
  <c r="Z665" i="2"/>
  <c r="Y665" i="2"/>
  <c r="X665" i="2"/>
  <c r="W665" i="2"/>
  <c r="V665" i="2"/>
  <c r="U665" i="2"/>
  <c r="T665" i="2"/>
  <c r="S665" i="2"/>
  <c r="R665" i="2"/>
  <c r="Q665" i="2"/>
  <c r="P665" i="2"/>
  <c r="O665" i="2"/>
  <c r="N665" i="2"/>
  <c r="M665" i="2"/>
  <c r="L665" i="2"/>
  <c r="K665" i="2"/>
  <c r="J665" i="2"/>
  <c r="AC664" i="2"/>
  <c r="AB664" i="2"/>
  <c r="AA664" i="2"/>
  <c r="Z664" i="2"/>
  <c r="Y664" i="2"/>
  <c r="X664" i="2"/>
  <c r="W664" i="2"/>
  <c r="V664" i="2"/>
  <c r="U664" i="2"/>
  <c r="T664" i="2"/>
  <c r="S664" i="2"/>
  <c r="R664" i="2"/>
  <c r="Q664" i="2"/>
  <c r="P664" i="2"/>
  <c r="O664" i="2"/>
  <c r="N664" i="2"/>
  <c r="M664" i="2"/>
  <c r="L664" i="2"/>
  <c r="K664" i="2"/>
  <c r="J664" i="2"/>
  <c r="AW663" i="2"/>
  <c r="AV663" i="2"/>
  <c r="AU663" i="2"/>
  <c r="AT663" i="2"/>
  <c r="AS663" i="2"/>
  <c r="AR663" i="2"/>
  <c r="AQ663" i="2"/>
  <c r="AP663" i="2"/>
  <c r="AO663" i="2"/>
  <c r="AN663" i="2"/>
  <c r="AM663" i="2"/>
  <c r="AL663" i="2"/>
  <c r="AK663" i="2"/>
  <c r="AJ663" i="2"/>
  <c r="AI663" i="2"/>
  <c r="AH663" i="2"/>
  <c r="AG663" i="2"/>
  <c r="AF663" i="2"/>
  <c r="AE663" i="2"/>
  <c r="AD663" i="2"/>
  <c r="AC663" i="2"/>
  <c r="AB663" i="2"/>
  <c r="AA663" i="2"/>
  <c r="Z663" i="2"/>
  <c r="Y663" i="2"/>
  <c r="X663" i="2"/>
  <c r="W663" i="2"/>
  <c r="V663" i="2"/>
  <c r="U663" i="2"/>
  <c r="T663" i="2"/>
  <c r="S663" i="2"/>
  <c r="R663" i="2"/>
  <c r="Q663" i="2"/>
  <c r="P663" i="2"/>
  <c r="O663" i="2"/>
  <c r="N663" i="2"/>
  <c r="M663" i="2"/>
  <c r="L663" i="2"/>
  <c r="K663" i="2"/>
  <c r="J663" i="2"/>
  <c r="AW662" i="2"/>
  <c r="AV662" i="2"/>
  <c r="AU662" i="2"/>
  <c r="AT662" i="2"/>
  <c r="AS662" i="2"/>
  <c r="AR662" i="2"/>
  <c r="AQ662" i="2"/>
  <c r="AP662" i="2"/>
  <c r="AO662" i="2"/>
  <c r="AN662" i="2"/>
  <c r="AM662" i="2"/>
  <c r="AL662" i="2"/>
  <c r="AK662" i="2"/>
  <c r="AJ662" i="2"/>
  <c r="AI662" i="2"/>
  <c r="AH662" i="2"/>
  <c r="AG662" i="2"/>
  <c r="AF662" i="2"/>
  <c r="AE662" i="2"/>
  <c r="AD662" i="2"/>
  <c r="AC662" i="2"/>
  <c r="AB662" i="2"/>
  <c r="AA662" i="2"/>
  <c r="Z662" i="2"/>
  <c r="Y662" i="2"/>
  <c r="X662" i="2"/>
  <c r="W662" i="2"/>
  <c r="V662" i="2"/>
  <c r="U662" i="2"/>
  <c r="T662" i="2"/>
  <c r="S662" i="2"/>
  <c r="R662" i="2"/>
  <c r="Q662" i="2"/>
  <c r="P662" i="2"/>
  <c r="O662" i="2"/>
  <c r="N662" i="2"/>
  <c r="M662" i="2"/>
  <c r="L662" i="2"/>
  <c r="K662" i="2"/>
  <c r="J662" i="2"/>
  <c r="AW661" i="2"/>
  <c r="AV661" i="2"/>
  <c r="AU661" i="2"/>
  <c r="AT661" i="2"/>
  <c r="AS661" i="2"/>
  <c r="AR661" i="2"/>
  <c r="AQ661" i="2"/>
  <c r="AP661" i="2"/>
  <c r="AO661" i="2"/>
  <c r="AN661" i="2"/>
  <c r="AM661" i="2"/>
  <c r="AL661" i="2"/>
  <c r="AK661" i="2"/>
  <c r="AJ661" i="2"/>
  <c r="AI661" i="2"/>
  <c r="AH661" i="2"/>
  <c r="AG661" i="2"/>
  <c r="AF661" i="2"/>
  <c r="AE661" i="2"/>
  <c r="AD661" i="2"/>
  <c r="AC661" i="2"/>
  <c r="AB661" i="2"/>
  <c r="AA661" i="2"/>
  <c r="Z661" i="2"/>
  <c r="Y661" i="2"/>
  <c r="X661" i="2"/>
  <c r="W661" i="2"/>
  <c r="V661" i="2"/>
  <c r="U661" i="2"/>
  <c r="T661" i="2"/>
  <c r="S661" i="2"/>
  <c r="R661" i="2"/>
  <c r="Q661" i="2"/>
  <c r="P661" i="2"/>
  <c r="O661" i="2"/>
  <c r="N661" i="2"/>
  <c r="M661" i="2"/>
  <c r="L661" i="2"/>
  <c r="K661" i="2"/>
  <c r="J661" i="2"/>
  <c r="AW660" i="2"/>
  <c r="AV660" i="2"/>
  <c r="AU660" i="2"/>
  <c r="AT660" i="2"/>
  <c r="AS660" i="2"/>
  <c r="AR660" i="2"/>
  <c r="AQ660" i="2"/>
  <c r="AP660" i="2"/>
  <c r="AO660" i="2"/>
  <c r="AN660" i="2"/>
  <c r="AM660" i="2"/>
  <c r="AL660" i="2"/>
  <c r="AK660" i="2"/>
  <c r="AJ660" i="2"/>
  <c r="AI660" i="2"/>
  <c r="AH660" i="2"/>
  <c r="AG660" i="2"/>
  <c r="AF660" i="2"/>
  <c r="AE660" i="2"/>
  <c r="AD660" i="2"/>
  <c r="AC660" i="2"/>
  <c r="AB660" i="2"/>
  <c r="AA660" i="2"/>
  <c r="Z660" i="2"/>
  <c r="Y660" i="2"/>
  <c r="X660" i="2"/>
  <c r="W660" i="2"/>
  <c r="V660" i="2"/>
  <c r="U660" i="2"/>
  <c r="T660" i="2"/>
  <c r="S660" i="2"/>
  <c r="R660" i="2"/>
  <c r="Q660" i="2"/>
  <c r="P660" i="2"/>
  <c r="O660" i="2"/>
  <c r="N660" i="2"/>
  <c r="M660" i="2"/>
  <c r="L660" i="2"/>
  <c r="K660" i="2"/>
  <c r="J660" i="2"/>
  <c r="AW659" i="2"/>
  <c r="AV659" i="2"/>
  <c r="AU659" i="2"/>
  <c r="AT659" i="2"/>
  <c r="AS659" i="2"/>
  <c r="AR659" i="2"/>
  <c r="AQ659" i="2"/>
  <c r="AP659" i="2"/>
  <c r="AO659" i="2"/>
  <c r="AN659" i="2"/>
  <c r="AM659" i="2"/>
  <c r="AL659" i="2"/>
  <c r="AK659" i="2"/>
  <c r="AJ659" i="2"/>
  <c r="AI659" i="2"/>
  <c r="AH659" i="2"/>
  <c r="AG659" i="2"/>
  <c r="AF659" i="2"/>
  <c r="AE659" i="2"/>
  <c r="AD659" i="2"/>
  <c r="AC659" i="2"/>
  <c r="AB659" i="2"/>
  <c r="AA659" i="2"/>
  <c r="Z659" i="2"/>
  <c r="Y659" i="2"/>
  <c r="X659" i="2"/>
  <c r="W659" i="2"/>
  <c r="V659" i="2"/>
  <c r="U659" i="2"/>
  <c r="T659" i="2"/>
  <c r="S659" i="2"/>
  <c r="R659" i="2"/>
  <c r="Q659" i="2"/>
  <c r="P659" i="2"/>
  <c r="O659" i="2"/>
  <c r="N659" i="2"/>
  <c r="M659" i="2"/>
  <c r="L659" i="2"/>
  <c r="K659" i="2"/>
  <c r="J659" i="2"/>
  <c r="AW658" i="2"/>
  <c r="AV658" i="2"/>
  <c r="AU658" i="2"/>
  <c r="AT658" i="2"/>
  <c r="AS658" i="2"/>
  <c r="AR658" i="2"/>
  <c r="AQ658" i="2"/>
  <c r="AP658" i="2"/>
  <c r="AO658" i="2"/>
  <c r="AN658" i="2"/>
  <c r="AM658" i="2"/>
  <c r="AL658" i="2"/>
  <c r="AK658" i="2"/>
  <c r="AJ658" i="2"/>
  <c r="AI658" i="2"/>
  <c r="AH658" i="2"/>
  <c r="AG658" i="2"/>
  <c r="AF658" i="2"/>
  <c r="AE658" i="2"/>
  <c r="AD658" i="2"/>
  <c r="AC658" i="2"/>
  <c r="AB658" i="2"/>
  <c r="AA658" i="2"/>
  <c r="Z658" i="2"/>
  <c r="Y658" i="2"/>
  <c r="X658" i="2"/>
  <c r="W658" i="2"/>
  <c r="V658" i="2"/>
  <c r="U658" i="2"/>
  <c r="T658" i="2"/>
  <c r="S658" i="2"/>
  <c r="R658" i="2"/>
  <c r="Q658" i="2"/>
  <c r="P658" i="2"/>
  <c r="O658" i="2"/>
  <c r="N658" i="2"/>
  <c r="M658" i="2"/>
  <c r="L658" i="2"/>
  <c r="K658" i="2"/>
  <c r="J658" i="2"/>
  <c r="AW657" i="2"/>
  <c r="AV657" i="2"/>
  <c r="AU657" i="2"/>
  <c r="AT657" i="2"/>
  <c r="AS657" i="2"/>
  <c r="AR657" i="2"/>
  <c r="AQ657" i="2"/>
  <c r="AP657" i="2"/>
  <c r="AO657" i="2"/>
  <c r="AN657" i="2"/>
  <c r="AM657" i="2"/>
  <c r="AL657" i="2"/>
  <c r="AK657" i="2"/>
  <c r="AJ657" i="2"/>
  <c r="AI657" i="2"/>
  <c r="AH657" i="2"/>
  <c r="AG657" i="2"/>
  <c r="AD657" i="2"/>
  <c r="AC657" i="2"/>
  <c r="AB657" i="2"/>
  <c r="AA657" i="2"/>
  <c r="Z657" i="2"/>
  <c r="Y657" i="2"/>
  <c r="X657" i="2"/>
  <c r="W657" i="2"/>
  <c r="V657" i="2"/>
  <c r="U657" i="2"/>
  <c r="T657" i="2"/>
  <c r="S657" i="2"/>
  <c r="R657" i="2"/>
  <c r="Q657" i="2"/>
  <c r="P657" i="2"/>
  <c r="O657" i="2"/>
  <c r="N657" i="2"/>
  <c r="M657" i="2"/>
  <c r="L657" i="2"/>
  <c r="K657" i="2"/>
  <c r="J657" i="2"/>
  <c r="AW656" i="2"/>
  <c r="AV656" i="2"/>
  <c r="AU656" i="2"/>
  <c r="AT656" i="2"/>
  <c r="AS656" i="2"/>
  <c r="AR656" i="2"/>
  <c r="AQ656" i="2"/>
  <c r="AP656" i="2"/>
  <c r="AO656" i="2"/>
  <c r="AN656" i="2"/>
  <c r="AM656" i="2"/>
  <c r="AL656" i="2"/>
  <c r="AK656" i="2"/>
  <c r="AJ656" i="2"/>
  <c r="AI656" i="2"/>
  <c r="AH656" i="2"/>
  <c r="AG656" i="2"/>
  <c r="AF656" i="2"/>
  <c r="AE656" i="2"/>
  <c r="AD656" i="2"/>
  <c r="AC656" i="2"/>
  <c r="AB656" i="2"/>
  <c r="AA656" i="2"/>
  <c r="Z656" i="2"/>
  <c r="Y656" i="2"/>
  <c r="X656" i="2"/>
  <c r="W656" i="2"/>
  <c r="V656" i="2"/>
  <c r="U656" i="2"/>
  <c r="T656" i="2"/>
  <c r="S656" i="2"/>
  <c r="R656" i="2"/>
  <c r="Q656" i="2"/>
  <c r="P656" i="2"/>
  <c r="O656" i="2"/>
  <c r="N656" i="2"/>
  <c r="M656" i="2"/>
  <c r="L656" i="2"/>
  <c r="K656" i="2"/>
  <c r="J656" i="2"/>
  <c r="AW655" i="2"/>
  <c r="AV655" i="2"/>
  <c r="AU655" i="2"/>
  <c r="AT655" i="2"/>
  <c r="AS655" i="2"/>
  <c r="AR655" i="2"/>
  <c r="AQ655" i="2"/>
  <c r="AP655" i="2"/>
  <c r="AO655" i="2"/>
  <c r="AN655" i="2"/>
  <c r="AM655" i="2"/>
  <c r="AL655" i="2"/>
  <c r="AK655" i="2"/>
  <c r="AJ655" i="2"/>
  <c r="AI655" i="2"/>
  <c r="AH655" i="2"/>
  <c r="AG655" i="2"/>
  <c r="AF655" i="2"/>
  <c r="AE655" i="2"/>
  <c r="AD655" i="2"/>
  <c r="AC655" i="2"/>
  <c r="AB655" i="2"/>
  <c r="AA655" i="2"/>
  <c r="Z655" i="2"/>
  <c r="Y655" i="2"/>
  <c r="X655" i="2"/>
  <c r="W655" i="2"/>
  <c r="V655" i="2"/>
  <c r="U655" i="2"/>
  <c r="T655" i="2"/>
  <c r="S655" i="2"/>
  <c r="R655" i="2"/>
  <c r="Q655" i="2"/>
  <c r="P655" i="2"/>
  <c r="O655" i="2"/>
  <c r="N655" i="2"/>
  <c r="M655" i="2"/>
  <c r="L655" i="2"/>
  <c r="K655" i="2"/>
  <c r="J655" i="2"/>
  <c r="AW654" i="2"/>
  <c r="AV654" i="2"/>
  <c r="AU654" i="2"/>
  <c r="AT654" i="2"/>
  <c r="AS654" i="2"/>
  <c r="AR654" i="2"/>
  <c r="AQ654" i="2"/>
  <c r="AP654" i="2"/>
  <c r="AO654" i="2"/>
  <c r="AN654" i="2"/>
  <c r="AM654" i="2"/>
  <c r="AL654" i="2"/>
  <c r="AK654" i="2"/>
  <c r="AJ654" i="2"/>
  <c r="AI654" i="2"/>
  <c r="AH654" i="2"/>
  <c r="AG654" i="2"/>
  <c r="AF654" i="2"/>
  <c r="AE654" i="2"/>
  <c r="AD654" i="2"/>
  <c r="AC654" i="2"/>
  <c r="AB654" i="2"/>
  <c r="AA654" i="2"/>
  <c r="Z654" i="2"/>
  <c r="Y654" i="2"/>
  <c r="X654" i="2"/>
  <c r="W654" i="2"/>
  <c r="V654" i="2"/>
  <c r="U654" i="2"/>
  <c r="T654" i="2"/>
  <c r="S654" i="2"/>
  <c r="R654" i="2"/>
  <c r="Q654" i="2"/>
  <c r="P654" i="2"/>
  <c r="O654" i="2"/>
  <c r="N654" i="2"/>
  <c r="M654" i="2"/>
  <c r="L654" i="2"/>
  <c r="K654" i="2"/>
  <c r="J654" i="2"/>
  <c r="AC653" i="2"/>
  <c r="AB653" i="2"/>
  <c r="AA653" i="2"/>
  <c r="Z653" i="2"/>
  <c r="Y653" i="2"/>
  <c r="X653" i="2"/>
  <c r="W653" i="2"/>
  <c r="V653" i="2"/>
  <c r="U653" i="2"/>
  <c r="T653" i="2"/>
  <c r="S653" i="2"/>
  <c r="R653" i="2"/>
  <c r="Q653" i="2"/>
  <c r="P653" i="2"/>
  <c r="O653" i="2"/>
  <c r="N653" i="2"/>
  <c r="M653" i="2"/>
  <c r="L653" i="2"/>
  <c r="K653" i="2"/>
  <c r="J653" i="2"/>
  <c r="AW652" i="2"/>
  <c r="AV652" i="2"/>
  <c r="AU652" i="2"/>
  <c r="AT652" i="2"/>
  <c r="AS652" i="2"/>
  <c r="AR652" i="2"/>
  <c r="AQ652" i="2"/>
  <c r="AP652" i="2"/>
  <c r="AO652" i="2"/>
  <c r="AN652" i="2"/>
  <c r="AM652" i="2"/>
  <c r="AL652" i="2"/>
  <c r="AK652" i="2"/>
  <c r="AJ652" i="2"/>
  <c r="AI652" i="2"/>
  <c r="AH652" i="2"/>
  <c r="AG652" i="2"/>
  <c r="AF652" i="2"/>
  <c r="AE652" i="2"/>
  <c r="AD652" i="2"/>
  <c r="AC652" i="2"/>
  <c r="AB652" i="2"/>
  <c r="AA652" i="2"/>
  <c r="Z652" i="2"/>
  <c r="Y652" i="2"/>
  <c r="X652" i="2"/>
  <c r="W652" i="2"/>
  <c r="V652" i="2"/>
  <c r="U652" i="2"/>
  <c r="T652" i="2"/>
  <c r="S652" i="2"/>
  <c r="R652" i="2"/>
  <c r="Q652" i="2"/>
  <c r="P652" i="2"/>
  <c r="O652" i="2"/>
  <c r="N652" i="2"/>
  <c r="M652" i="2"/>
  <c r="L652" i="2"/>
  <c r="K652" i="2"/>
  <c r="J652" i="2"/>
  <c r="AW651" i="2"/>
  <c r="AV651" i="2"/>
  <c r="AU651" i="2"/>
  <c r="AT651" i="2"/>
  <c r="AS651" i="2"/>
  <c r="AR651" i="2"/>
  <c r="AQ651" i="2"/>
  <c r="AP651" i="2"/>
  <c r="AO651" i="2"/>
  <c r="AN651" i="2"/>
  <c r="AM651" i="2"/>
  <c r="AL651" i="2"/>
  <c r="AK651" i="2"/>
  <c r="AJ651" i="2"/>
  <c r="AI651" i="2"/>
  <c r="AH651" i="2"/>
  <c r="AG651" i="2"/>
  <c r="AF651" i="2"/>
  <c r="AE651" i="2"/>
  <c r="AD651" i="2"/>
  <c r="AC651" i="2"/>
  <c r="AB651" i="2"/>
  <c r="AA651" i="2"/>
  <c r="Z651" i="2"/>
  <c r="Y651" i="2"/>
  <c r="X651" i="2"/>
  <c r="W651" i="2"/>
  <c r="V651" i="2"/>
  <c r="U651" i="2"/>
  <c r="T651" i="2"/>
  <c r="S651" i="2"/>
  <c r="R651" i="2"/>
  <c r="Q651" i="2"/>
  <c r="P651" i="2"/>
  <c r="O651" i="2"/>
  <c r="N651" i="2"/>
  <c r="M651" i="2"/>
  <c r="L651" i="2"/>
  <c r="K651" i="2"/>
  <c r="J651" i="2"/>
  <c r="AW650" i="2"/>
  <c r="AV650" i="2"/>
  <c r="AU650" i="2"/>
  <c r="AT650" i="2"/>
  <c r="AS650" i="2"/>
  <c r="AR650" i="2"/>
  <c r="AQ650" i="2"/>
  <c r="AP650" i="2"/>
  <c r="AO650" i="2"/>
  <c r="AN650" i="2"/>
  <c r="AM650" i="2"/>
  <c r="AL650" i="2"/>
  <c r="AK650" i="2"/>
  <c r="AJ650" i="2"/>
  <c r="AI650" i="2"/>
  <c r="AH650" i="2"/>
  <c r="AG650" i="2"/>
  <c r="AF650" i="2"/>
  <c r="AE650" i="2"/>
  <c r="AD650" i="2"/>
  <c r="AC650" i="2"/>
  <c r="AB650" i="2"/>
  <c r="AA650" i="2"/>
  <c r="Z650" i="2"/>
  <c r="Y650" i="2"/>
  <c r="X650" i="2"/>
  <c r="W650" i="2"/>
  <c r="V650" i="2"/>
  <c r="U650" i="2"/>
  <c r="T650" i="2"/>
  <c r="S650" i="2"/>
  <c r="R650" i="2"/>
  <c r="Q650" i="2"/>
  <c r="P650" i="2"/>
  <c r="O650" i="2"/>
  <c r="N650" i="2"/>
  <c r="M650" i="2"/>
  <c r="L650" i="2"/>
  <c r="K650" i="2"/>
  <c r="J650" i="2"/>
  <c r="AW649" i="2"/>
  <c r="AV649" i="2"/>
  <c r="AU649" i="2"/>
  <c r="AT649" i="2"/>
  <c r="AS649" i="2"/>
  <c r="AR649" i="2"/>
  <c r="AQ649" i="2"/>
  <c r="AP649" i="2"/>
  <c r="AO649" i="2"/>
  <c r="AN649" i="2"/>
  <c r="AM649" i="2"/>
  <c r="AL649" i="2"/>
  <c r="AK649" i="2"/>
  <c r="AJ649" i="2"/>
  <c r="AI649" i="2"/>
  <c r="AH649" i="2"/>
  <c r="AG649" i="2"/>
  <c r="AF649" i="2"/>
  <c r="AE649" i="2"/>
  <c r="AD649" i="2"/>
  <c r="AC649" i="2"/>
  <c r="AB649" i="2"/>
  <c r="AA649" i="2"/>
  <c r="Z649" i="2"/>
  <c r="Y649" i="2"/>
  <c r="X649" i="2"/>
  <c r="W649" i="2"/>
  <c r="V649" i="2"/>
  <c r="U649" i="2"/>
  <c r="T649" i="2"/>
  <c r="S649" i="2"/>
  <c r="R649" i="2"/>
  <c r="Q649" i="2"/>
  <c r="P649" i="2"/>
  <c r="O649" i="2"/>
  <c r="N649" i="2"/>
  <c r="M649" i="2"/>
  <c r="L649" i="2"/>
  <c r="K649" i="2"/>
  <c r="J649" i="2"/>
  <c r="AW648" i="2"/>
  <c r="AV648" i="2"/>
  <c r="AU648" i="2"/>
  <c r="AT648" i="2"/>
  <c r="AS648" i="2"/>
  <c r="AR648" i="2"/>
  <c r="AQ648" i="2"/>
  <c r="AP648" i="2"/>
  <c r="AO648" i="2"/>
  <c r="AN648" i="2"/>
  <c r="AM648" i="2"/>
  <c r="AL648" i="2"/>
  <c r="AK648" i="2"/>
  <c r="AJ648" i="2"/>
  <c r="AI648" i="2"/>
  <c r="AH648" i="2"/>
  <c r="AG648" i="2"/>
  <c r="AF648" i="2"/>
  <c r="AE648" i="2"/>
  <c r="AD648" i="2"/>
  <c r="AC648" i="2"/>
  <c r="AB648" i="2"/>
  <c r="AA648" i="2"/>
  <c r="Z648" i="2"/>
  <c r="Y648" i="2"/>
  <c r="X648" i="2"/>
  <c r="W648" i="2"/>
  <c r="V648" i="2"/>
  <c r="U648" i="2"/>
  <c r="T648" i="2"/>
  <c r="S648" i="2"/>
  <c r="R648" i="2"/>
  <c r="Q648" i="2"/>
  <c r="P648" i="2"/>
  <c r="O648" i="2"/>
  <c r="N648" i="2"/>
  <c r="M648" i="2"/>
  <c r="L648" i="2"/>
  <c r="K648" i="2"/>
  <c r="J648" i="2"/>
  <c r="AW647" i="2"/>
  <c r="AV647" i="2"/>
  <c r="AU647" i="2"/>
  <c r="AT647" i="2"/>
  <c r="AS647" i="2"/>
  <c r="AR647" i="2"/>
  <c r="AQ647" i="2"/>
  <c r="AP647" i="2"/>
  <c r="AO647" i="2"/>
  <c r="AN647" i="2"/>
  <c r="AM647" i="2"/>
  <c r="AL647" i="2"/>
  <c r="AK647" i="2"/>
  <c r="AJ647" i="2"/>
  <c r="AI647" i="2"/>
  <c r="AH647" i="2"/>
  <c r="AG647" i="2"/>
  <c r="AF647" i="2"/>
  <c r="AE647" i="2"/>
  <c r="AD647" i="2"/>
  <c r="AC647" i="2"/>
  <c r="AB647" i="2"/>
  <c r="AA647" i="2"/>
  <c r="Z647" i="2"/>
  <c r="Y647" i="2"/>
  <c r="X647" i="2"/>
  <c r="W647" i="2"/>
  <c r="V647" i="2"/>
  <c r="U647" i="2"/>
  <c r="T647" i="2"/>
  <c r="S647" i="2"/>
  <c r="R647" i="2"/>
  <c r="Q647" i="2"/>
  <c r="P647" i="2"/>
  <c r="O647" i="2"/>
  <c r="N647" i="2"/>
  <c r="M647" i="2"/>
  <c r="L647" i="2"/>
  <c r="K647" i="2"/>
  <c r="J647" i="2"/>
  <c r="AW646" i="2"/>
  <c r="AV646" i="2"/>
  <c r="AU646" i="2"/>
  <c r="AT646" i="2"/>
  <c r="AS646" i="2"/>
  <c r="AR646" i="2"/>
  <c r="AQ646" i="2"/>
  <c r="AP646" i="2"/>
  <c r="AO646" i="2"/>
  <c r="AN646" i="2"/>
  <c r="AM646" i="2"/>
  <c r="AL646" i="2"/>
  <c r="AK646" i="2"/>
  <c r="AJ646" i="2"/>
  <c r="AI646" i="2"/>
  <c r="AH646" i="2"/>
  <c r="AG646" i="2"/>
  <c r="AF646" i="2"/>
  <c r="AE646" i="2"/>
  <c r="AD646" i="2"/>
  <c r="AC646" i="2"/>
  <c r="AB646" i="2"/>
  <c r="AA646" i="2"/>
  <c r="Z646" i="2"/>
  <c r="Y646" i="2"/>
  <c r="X646" i="2"/>
  <c r="W646" i="2"/>
  <c r="V646" i="2"/>
  <c r="U646" i="2"/>
  <c r="T646" i="2"/>
  <c r="S646" i="2"/>
  <c r="R646" i="2"/>
  <c r="Q646" i="2"/>
  <c r="P646" i="2"/>
  <c r="O646" i="2"/>
  <c r="N646" i="2"/>
  <c r="M646" i="2"/>
  <c r="L646" i="2"/>
  <c r="K646" i="2"/>
  <c r="J646" i="2"/>
  <c r="AW645" i="2"/>
  <c r="AV645" i="2"/>
  <c r="AU645" i="2"/>
  <c r="AT645" i="2"/>
  <c r="AS645" i="2"/>
  <c r="AR645" i="2"/>
  <c r="AQ645" i="2"/>
  <c r="AP645" i="2"/>
  <c r="AO645" i="2"/>
  <c r="AN645" i="2"/>
  <c r="AM645" i="2"/>
  <c r="AL645" i="2"/>
  <c r="AK645" i="2"/>
  <c r="AJ645" i="2"/>
  <c r="AI645" i="2"/>
  <c r="AH645" i="2"/>
  <c r="AG645" i="2"/>
  <c r="AF645" i="2"/>
  <c r="AE645" i="2"/>
  <c r="AD645" i="2"/>
  <c r="AC645" i="2"/>
  <c r="AB645" i="2"/>
  <c r="AA645" i="2"/>
  <c r="Z645" i="2"/>
  <c r="Y645" i="2"/>
  <c r="X645" i="2"/>
  <c r="W645" i="2"/>
  <c r="V645" i="2"/>
  <c r="U645" i="2"/>
  <c r="T645" i="2"/>
  <c r="S645" i="2"/>
  <c r="R645" i="2"/>
  <c r="Q645" i="2"/>
  <c r="P645" i="2"/>
  <c r="O645" i="2"/>
  <c r="N645" i="2"/>
  <c r="M645" i="2"/>
  <c r="L645" i="2"/>
  <c r="K645" i="2"/>
  <c r="J645" i="2"/>
  <c r="AW644" i="2"/>
  <c r="AV644" i="2"/>
  <c r="AU644" i="2"/>
  <c r="AT644" i="2"/>
  <c r="AS644" i="2"/>
  <c r="AR644" i="2"/>
  <c r="AQ644" i="2"/>
  <c r="AP644" i="2"/>
  <c r="AO644" i="2"/>
  <c r="AN644" i="2"/>
  <c r="AM644" i="2"/>
  <c r="AL644" i="2"/>
  <c r="AK644" i="2"/>
  <c r="AJ644" i="2"/>
  <c r="AI644" i="2"/>
  <c r="AH644" i="2"/>
  <c r="AG644" i="2"/>
  <c r="AF644" i="2"/>
  <c r="AE644" i="2"/>
  <c r="AD644" i="2"/>
  <c r="AC644" i="2"/>
  <c r="AB644" i="2"/>
  <c r="AA644" i="2"/>
  <c r="Z644" i="2"/>
  <c r="Y644" i="2"/>
  <c r="X644" i="2"/>
  <c r="W644" i="2"/>
  <c r="V644" i="2"/>
  <c r="U644" i="2"/>
  <c r="T644" i="2"/>
  <c r="S644" i="2"/>
  <c r="R644" i="2"/>
  <c r="Q644" i="2"/>
  <c r="P644" i="2"/>
  <c r="O644" i="2"/>
  <c r="N644" i="2"/>
  <c r="M644" i="2"/>
  <c r="L644" i="2"/>
  <c r="K644" i="2"/>
  <c r="J644" i="2"/>
  <c r="AW643" i="2"/>
  <c r="AV643" i="2"/>
  <c r="AU643" i="2"/>
  <c r="AT643" i="2"/>
  <c r="AS643" i="2"/>
  <c r="AR643" i="2"/>
  <c r="AQ643" i="2"/>
  <c r="AP643" i="2"/>
  <c r="AO643" i="2"/>
  <c r="AN643" i="2"/>
  <c r="AM643" i="2"/>
  <c r="AL643" i="2"/>
  <c r="AK643" i="2"/>
  <c r="AJ643" i="2"/>
  <c r="AI643" i="2"/>
  <c r="AH643" i="2"/>
  <c r="AG643" i="2"/>
  <c r="AF643" i="2"/>
  <c r="AE643" i="2"/>
  <c r="AD643" i="2"/>
  <c r="AC643" i="2"/>
  <c r="AB643" i="2"/>
  <c r="AA643" i="2"/>
  <c r="Z643" i="2"/>
  <c r="Y643" i="2"/>
  <c r="X643" i="2"/>
  <c r="W643" i="2"/>
  <c r="V643" i="2"/>
  <c r="U643" i="2"/>
  <c r="T643" i="2"/>
  <c r="S643" i="2"/>
  <c r="R643" i="2"/>
  <c r="Q643" i="2"/>
  <c r="P643" i="2"/>
  <c r="O643" i="2"/>
  <c r="N643" i="2"/>
  <c r="M643" i="2"/>
  <c r="L643" i="2"/>
  <c r="K643" i="2"/>
  <c r="J643" i="2"/>
  <c r="AC642" i="2"/>
  <c r="AB642" i="2"/>
  <c r="AA642" i="2"/>
  <c r="Z642" i="2"/>
  <c r="Y642" i="2"/>
  <c r="X642" i="2"/>
  <c r="W642" i="2"/>
  <c r="V642" i="2"/>
  <c r="U642" i="2"/>
  <c r="T642" i="2"/>
  <c r="S642" i="2"/>
  <c r="R642" i="2"/>
  <c r="Q642" i="2"/>
  <c r="P642" i="2"/>
  <c r="O642" i="2"/>
  <c r="N642" i="2"/>
  <c r="M642" i="2"/>
  <c r="L642" i="2"/>
  <c r="K642" i="2"/>
  <c r="J642" i="2"/>
  <c r="AW641" i="2"/>
  <c r="AV641" i="2"/>
  <c r="AU641" i="2"/>
  <c r="AT641" i="2"/>
  <c r="AS641" i="2"/>
  <c r="AR641" i="2"/>
  <c r="AQ641" i="2"/>
  <c r="AP641" i="2"/>
  <c r="AO641" i="2"/>
  <c r="AN641" i="2"/>
  <c r="AM641" i="2"/>
  <c r="AL641" i="2"/>
  <c r="AK641" i="2"/>
  <c r="AJ641" i="2"/>
  <c r="AI641" i="2"/>
  <c r="AH641" i="2"/>
  <c r="AG641" i="2"/>
  <c r="AF641" i="2"/>
  <c r="AE641" i="2"/>
  <c r="AD641" i="2"/>
  <c r="AC641" i="2"/>
  <c r="AB641" i="2"/>
  <c r="AA641" i="2"/>
  <c r="Z641" i="2"/>
  <c r="Y641" i="2"/>
  <c r="X641" i="2"/>
  <c r="W641" i="2"/>
  <c r="V641" i="2"/>
  <c r="U641" i="2"/>
  <c r="T641" i="2"/>
  <c r="S641" i="2"/>
  <c r="R641" i="2"/>
  <c r="Q641" i="2"/>
  <c r="P641" i="2"/>
  <c r="O641" i="2"/>
  <c r="N641" i="2"/>
  <c r="M641" i="2"/>
  <c r="L641" i="2"/>
  <c r="K641" i="2"/>
  <c r="J641" i="2"/>
  <c r="AW640" i="2"/>
  <c r="AV640" i="2"/>
  <c r="AU640" i="2"/>
  <c r="AT640" i="2"/>
  <c r="AS640" i="2"/>
  <c r="AR640" i="2"/>
  <c r="AQ640" i="2"/>
  <c r="AP640" i="2"/>
  <c r="AO640" i="2"/>
  <c r="AN640" i="2"/>
  <c r="AM640" i="2"/>
  <c r="AL640" i="2"/>
  <c r="AK640" i="2"/>
  <c r="AJ640" i="2"/>
  <c r="AI640" i="2"/>
  <c r="AH640" i="2"/>
  <c r="AG640" i="2"/>
  <c r="AF640" i="2"/>
  <c r="AE640" i="2"/>
  <c r="AD640" i="2"/>
  <c r="AC640" i="2"/>
  <c r="AB640" i="2"/>
  <c r="AA640" i="2"/>
  <c r="Z640" i="2"/>
  <c r="Y640" i="2"/>
  <c r="X640" i="2"/>
  <c r="W640" i="2"/>
  <c r="V640" i="2"/>
  <c r="U640" i="2"/>
  <c r="T640" i="2"/>
  <c r="S640" i="2"/>
  <c r="R640" i="2"/>
  <c r="Q640" i="2"/>
  <c r="P640" i="2"/>
  <c r="O640" i="2"/>
  <c r="N640" i="2"/>
  <c r="M640" i="2"/>
  <c r="L640" i="2"/>
  <c r="K640" i="2"/>
  <c r="J640" i="2"/>
  <c r="AW639" i="2"/>
  <c r="AV639" i="2"/>
  <c r="AU639" i="2"/>
  <c r="AT639" i="2"/>
  <c r="AS639" i="2"/>
  <c r="AR639" i="2"/>
  <c r="AQ639" i="2"/>
  <c r="AP639" i="2"/>
  <c r="AO639" i="2"/>
  <c r="AN639" i="2"/>
  <c r="AM639" i="2"/>
  <c r="AL639" i="2"/>
  <c r="AK639" i="2"/>
  <c r="AJ639" i="2"/>
  <c r="AI639" i="2"/>
  <c r="AH639" i="2"/>
  <c r="AG639" i="2"/>
  <c r="AF639" i="2"/>
  <c r="AE639" i="2"/>
  <c r="AD639" i="2"/>
  <c r="AC639" i="2"/>
  <c r="AB639" i="2"/>
  <c r="AA639" i="2"/>
  <c r="Z639" i="2"/>
  <c r="Y639" i="2"/>
  <c r="X639" i="2"/>
  <c r="W639" i="2"/>
  <c r="V639" i="2"/>
  <c r="U639" i="2"/>
  <c r="T639" i="2"/>
  <c r="S639" i="2"/>
  <c r="R639" i="2"/>
  <c r="Q639" i="2"/>
  <c r="P639" i="2"/>
  <c r="O639" i="2"/>
  <c r="N639" i="2"/>
  <c r="M639" i="2"/>
  <c r="L639" i="2"/>
  <c r="K639" i="2"/>
  <c r="J639" i="2"/>
  <c r="AW638" i="2"/>
  <c r="AV638" i="2"/>
  <c r="AU638" i="2"/>
  <c r="AT638" i="2"/>
  <c r="AS638" i="2"/>
  <c r="AR638" i="2"/>
  <c r="AQ638" i="2"/>
  <c r="AP638" i="2"/>
  <c r="AO638" i="2"/>
  <c r="AN638" i="2"/>
  <c r="AM638" i="2"/>
  <c r="AL638" i="2"/>
  <c r="AK638" i="2"/>
  <c r="AJ638" i="2"/>
  <c r="AI638" i="2"/>
  <c r="AH638" i="2"/>
  <c r="AG638" i="2"/>
  <c r="AF638" i="2"/>
  <c r="AE638" i="2"/>
  <c r="AD638" i="2"/>
  <c r="AC638" i="2"/>
  <c r="AB638" i="2"/>
  <c r="AA638" i="2"/>
  <c r="Z638" i="2"/>
  <c r="Y638" i="2"/>
  <c r="X638" i="2"/>
  <c r="W638" i="2"/>
  <c r="V638" i="2"/>
  <c r="U638" i="2"/>
  <c r="T638" i="2"/>
  <c r="S638" i="2"/>
  <c r="R638" i="2"/>
  <c r="Q638" i="2"/>
  <c r="P638" i="2"/>
  <c r="O638" i="2"/>
  <c r="N638" i="2"/>
  <c r="M638" i="2"/>
  <c r="L638" i="2"/>
  <c r="K638" i="2"/>
  <c r="J638" i="2"/>
  <c r="AW637" i="2"/>
  <c r="AV637" i="2"/>
  <c r="AU637" i="2"/>
  <c r="AT637" i="2"/>
  <c r="AS637" i="2"/>
  <c r="AR637" i="2"/>
  <c r="AQ637" i="2"/>
  <c r="AP637" i="2"/>
  <c r="AO637" i="2"/>
  <c r="AN637" i="2"/>
  <c r="AM637" i="2"/>
  <c r="AL637" i="2"/>
  <c r="AK637" i="2"/>
  <c r="AJ637" i="2"/>
  <c r="AI637" i="2"/>
  <c r="AH637" i="2"/>
  <c r="AG637" i="2"/>
  <c r="AF637" i="2"/>
  <c r="AE637" i="2"/>
  <c r="AD637" i="2"/>
  <c r="AC637" i="2"/>
  <c r="AB637" i="2"/>
  <c r="AA637" i="2"/>
  <c r="Z637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AW636" i="2"/>
  <c r="AV636" i="2"/>
  <c r="AU636" i="2"/>
  <c r="AT636" i="2"/>
  <c r="AS636" i="2"/>
  <c r="AR636" i="2"/>
  <c r="AQ636" i="2"/>
  <c r="AP636" i="2"/>
  <c r="AO636" i="2"/>
  <c r="AN636" i="2"/>
  <c r="AM636" i="2"/>
  <c r="AL636" i="2"/>
  <c r="AK636" i="2"/>
  <c r="AJ636" i="2"/>
  <c r="AI636" i="2"/>
  <c r="AH636" i="2"/>
  <c r="AG636" i="2"/>
  <c r="AF636" i="2"/>
  <c r="AE636" i="2"/>
  <c r="AD636" i="2"/>
  <c r="AC636" i="2"/>
  <c r="AB636" i="2"/>
  <c r="AA636" i="2"/>
  <c r="Z636" i="2"/>
  <c r="Y636" i="2"/>
  <c r="X636" i="2"/>
  <c r="W636" i="2"/>
  <c r="V636" i="2"/>
  <c r="U636" i="2"/>
  <c r="T636" i="2"/>
  <c r="S636" i="2"/>
  <c r="R636" i="2"/>
  <c r="Q636" i="2"/>
  <c r="P636" i="2"/>
  <c r="O636" i="2"/>
  <c r="N636" i="2"/>
  <c r="M636" i="2"/>
  <c r="L636" i="2"/>
  <c r="K636" i="2"/>
  <c r="J636" i="2"/>
  <c r="AW635" i="2"/>
  <c r="AV635" i="2"/>
  <c r="AU635" i="2"/>
  <c r="AT635" i="2"/>
  <c r="AS635" i="2"/>
  <c r="AR635" i="2"/>
  <c r="AQ635" i="2"/>
  <c r="AP635" i="2"/>
  <c r="AO635" i="2"/>
  <c r="AN635" i="2"/>
  <c r="AM635" i="2"/>
  <c r="AL635" i="2"/>
  <c r="AK635" i="2"/>
  <c r="AJ635" i="2"/>
  <c r="AI635" i="2"/>
  <c r="AH635" i="2"/>
  <c r="AG635" i="2"/>
  <c r="AF635" i="2"/>
  <c r="AE635" i="2"/>
  <c r="AD635" i="2"/>
  <c r="AC635" i="2"/>
  <c r="AB635" i="2"/>
  <c r="AA635" i="2"/>
  <c r="Z635" i="2"/>
  <c r="Y635" i="2"/>
  <c r="X635" i="2"/>
  <c r="W635" i="2"/>
  <c r="V635" i="2"/>
  <c r="U635" i="2"/>
  <c r="T635" i="2"/>
  <c r="S635" i="2"/>
  <c r="R635" i="2"/>
  <c r="Q635" i="2"/>
  <c r="P635" i="2"/>
  <c r="O635" i="2"/>
  <c r="N635" i="2"/>
  <c r="M635" i="2"/>
  <c r="L635" i="2"/>
  <c r="K635" i="2"/>
  <c r="J635" i="2"/>
  <c r="AW634" i="2"/>
  <c r="AV634" i="2"/>
  <c r="AU634" i="2"/>
  <c r="AT634" i="2"/>
  <c r="AS634" i="2"/>
  <c r="AR634" i="2"/>
  <c r="AQ634" i="2"/>
  <c r="AP634" i="2"/>
  <c r="AO634" i="2"/>
  <c r="AN634" i="2"/>
  <c r="AM634" i="2"/>
  <c r="AL634" i="2"/>
  <c r="AK634" i="2"/>
  <c r="AJ634" i="2"/>
  <c r="AI634" i="2"/>
  <c r="AH634" i="2"/>
  <c r="AG634" i="2"/>
  <c r="AF634" i="2"/>
  <c r="AE634" i="2"/>
  <c r="AD634" i="2"/>
  <c r="AC634" i="2"/>
  <c r="AB634" i="2"/>
  <c r="AA634" i="2"/>
  <c r="Z634" i="2"/>
  <c r="Y634" i="2"/>
  <c r="X634" i="2"/>
  <c r="W634" i="2"/>
  <c r="V634" i="2"/>
  <c r="U634" i="2"/>
  <c r="T634" i="2"/>
  <c r="S634" i="2"/>
  <c r="R634" i="2"/>
  <c r="Q634" i="2"/>
  <c r="P634" i="2"/>
  <c r="O634" i="2"/>
  <c r="N634" i="2"/>
  <c r="M634" i="2"/>
  <c r="L634" i="2"/>
  <c r="K634" i="2"/>
  <c r="J634" i="2"/>
  <c r="AW633" i="2"/>
  <c r="AV633" i="2"/>
  <c r="AU633" i="2"/>
  <c r="AT633" i="2"/>
  <c r="AS633" i="2"/>
  <c r="AR633" i="2"/>
  <c r="AQ633" i="2"/>
  <c r="AP633" i="2"/>
  <c r="AO633" i="2"/>
  <c r="AN633" i="2"/>
  <c r="AM633" i="2"/>
  <c r="AL633" i="2"/>
  <c r="AK633" i="2"/>
  <c r="AJ633" i="2"/>
  <c r="AI633" i="2"/>
  <c r="AH633" i="2"/>
  <c r="AG633" i="2"/>
  <c r="AF633" i="2"/>
  <c r="AE633" i="2"/>
  <c r="AD633" i="2"/>
  <c r="AC633" i="2"/>
  <c r="AB633" i="2"/>
  <c r="AA633" i="2"/>
  <c r="Z633" i="2"/>
  <c r="Y633" i="2"/>
  <c r="X633" i="2"/>
  <c r="W633" i="2"/>
  <c r="V633" i="2"/>
  <c r="U633" i="2"/>
  <c r="T633" i="2"/>
  <c r="S633" i="2"/>
  <c r="R633" i="2"/>
  <c r="Q633" i="2"/>
  <c r="P633" i="2"/>
  <c r="O633" i="2"/>
  <c r="N633" i="2"/>
  <c r="M633" i="2"/>
  <c r="L633" i="2"/>
  <c r="K633" i="2"/>
  <c r="J633" i="2"/>
  <c r="AW632" i="2"/>
  <c r="AV632" i="2"/>
  <c r="AU632" i="2"/>
  <c r="AT632" i="2"/>
  <c r="AS632" i="2"/>
  <c r="AR632" i="2"/>
  <c r="AQ632" i="2"/>
  <c r="AP632" i="2"/>
  <c r="AO632" i="2"/>
  <c r="AN632" i="2"/>
  <c r="AM632" i="2"/>
  <c r="AL632" i="2"/>
  <c r="AK632" i="2"/>
  <c r="AJ632" i="2"/>
  <c r="AI632" i="2"/>
  <c r="AH632" i="2"/>
  <c r="AG632" i="2"/>
  <c r="AF632" i="2"/>
  <c r="AE632" i="2"/>
  <c r="AD632" i="2"/>
  <c r="AC632" i="2"/>
  <c r="AB632" i="2"/>
  <c r="AA632" i="2"/>
  <c r="Z632" i="2"/>
  <c r="Y632" i="2"/>
  <c r="X632" i="2"/>
  <c r="W632" i="2"/>
  <c r="V632" i="2"/>
  <c r="U632" i="2"/>
  <c r="T632" i="2"/>
  <c r="S632" i="2"/>
  <c r="R632" i="2"/>
  <c r="Q632" i="2"/>
  <c r="P632" i="2"/>
  <c r="O632" i="2"/>
  <c r="N632" i="2"/>
  <c r="M632" i="2"/>
  <c r="L632" i="2"/>
  <c r="K632" i="2"/>
  <c r="J632" i="2"/>
  <c r="AC631" i="2"/>
  <c r="AB631" i="2"/>
  <c r="AA631" i="2"/>
  <c r="Z631" i="2"/>
  <c r="Y631" i="2"/>
  <c r="X631" i="2"/>
  <c r="W631" i="2"/>
  <c r="V631" i="2"/>
  <c r="U631" i="2"/>
  <c r="T631" i="2"/>
  <c r="S631" i="2"/>
  <c r="R631" i="2"/>
  <c r="Q631" i="2"/>
  <c r="P631" i="2"/>
  <c r="O631" i="2"/>
  <c r="N631" i="2"/>
  <c r="M631" i="2"/>
  <c r="L631" i="2"/>
  <c r="K631" i="2"/>
  <c r="J631" i="2"/>
  <c r="AW630" i="2"/>
  <c r="AV630" i="2"/>
  <c r="AU630" i="2"/>
  <c r="AT630" i="2"/>
  <c r="AS630" i="2"/>
  <c r="AR630" i="2"/>
  <c r="AQ630" i="2"/>
  <c r="AP630" i="2"/>
  <c r="AO630" i="2"/>
  <c r="AN630" i="2"/>
  <c r="AM630" i="2"/>
  <c r="AL630" i="2"/>
  <c r="AK630" i="2"/>
  <c r="AJ630" i="2"/>
  <c r="AI630" i="2"/>
  <c r="AH630" i="2"/>
  <c r="AG630" i="2"/>
  <c r="AF630" i="2"/>
  <c r="AE630" i="2"/>
  <c r="AD630" i="2"/>
  <c r="AC630" i="2"/>
  <c r="AB630" i="2"/>
  <c r="AA630" i="2"/>
  <c r="Z630" i="2"/>
  <c r="Y630" i="2"/>
  <c r="X630" i="2"/>
  <c r="W630" i="2"/>
  <c r="V630" i="2"/>
  <c r="U630" i="2"/>
  <c r="T630" i="2"/>
  <c r="S630" i="2"/>
  <c r="R630" i="2"/>
  <c r="Q630" i="2"/>
  <c r="P630" i="2"/>
  <c r="O630" i="2"/>
  <c r="N630" i="2"/>
  <c r="M630" i="2"/>
  <c r="L630" i="2"/>
  <c r="K630" i="2"/>
  <c r="J630" i="2"/>
  <c r="AW629" i="2"/>
  <c r="AV629" i="2"/>
  <c r="AU629" i="2"/>
  <c r="AT629" i="2"/>
  <c r="AS629" i="2"/>
  <c r="AR629" i="2"/>
  <c r="AQ629" i="2"/>
  <c r="AP629" i="2"/>
  <c r="AO629" i="2"/>
  <c r="AN629" i="2"/>
  <c r="AM629" i="2"/>
  <c r="AL629" i="2"/>
  <c r="AK629" i="2"/>
  <c r="AJ629" i="2"/>
  <c r="AI629" i="2"/>
  <c r="AH629" i="2"/>
  <c r="AG629" i="2"/>
  <c r="AF629" i="2"/>
  <c r="AE629" i="2"/>
  <c r="AD629" i="2"/>
  <c r="AC629" i="2"/>
  <c r="AB629" i="2"/>
  <c r="AA629" i="2"/>
  <c r="Z629" i="2"/>
  <c r="Y629" i="2"/>
  <c r="X629" i="2"/>
  <c r="W629" i="2"/>
  <c r="V629" i="2"/>
  <c r="U629" i="2"/>
  <c r="T629" i="2"/>
  <c r="S629" i="2"/>
  <c r="R629" i="2"/>
  <c r="Q629" i="2"/>
  <c r="P629" i="2"/>
  <c r="O629" i="2"/>
  <c r="N629" i="2"/>
  <c r="M629" i="2"/>
  <c r="L629" i="2"/>
  <c r="K629" i="2"/>
  <c r="J629" i="2"/>
  <c r="AW628" i="2"/>
  <c r="AV628" i="2"/>
  <c r="AU628" i="2"/>
  <c r="AT628" i="2"/>
  <c r="AS628" i="2"/>
  <c r="AR628" i="2"/>
  <c r="AQ628" i="2"/>
  <c r="AP628" i="2"/>
  <c r="AO628" i="2"/>
  <c r="AN628" i="2"/>
  <c r="AM628" i="2"/>
  <c r="AL628" i="2"/>
  <c r="AK628" i="2"/>
  <c r="AJ628" i="2"/>
  <c r="AI628" i="2"/>
  <c r="AH628" i="2"/>
  <c r="AG628" i="2"/>
  <c r="AF628" i="2"/>
  <c r="AE628" i="2"/>
  <c r="AD628" i="2"/>
  <c r="AC628" i="2"/>
  <c r="AB628" i="2"/>
  <c r="AA628" i="2"/>
  <c r="Z628" i="2"/>
  <c r="Y628" i="2"/>
  <c r="X628" i="2"/>
  <c r="W628" i="2"/>
  <c r="V628" i="2"/>
  <c r="U628" i="2"/>
  <c r="T628" i="2"/>
  <c r="S628" i="2"/>
  <c r="R628" i="2"/>
  <c r="Q628" i="2"/>
  <c r="P628" i="2"/>
  <c r="O628" i="2"/>
  <c r="N628" i="2"/>
  <c r="M628" i="2"/>
  <c r="L628" i="2"/>
  <c r="K628" i="2"/>
  <c r="J628" i="2"/>
  <c r="AW627" i="2"/>
  <c r="AV627" i="2"/>
  <c r="AU627" i="2"/>
  <c r="AT627" i="2"/>
  <c r="AS627" i="2"/>
  <c r="AR627" i="2"/>
  <c r="AQ627" i="2"/>
  <c r="AP627" i="2"/>
  <c r="AO627" i="2"/>
  <c r="AN627" i="2"/>
  <c r="AM627" i="2"/>
  <c r="AL627" i="2"/>
  <c r="AK627" i="2"/>
  <c r="AJ627" i="2"/>
  <c r="AI627" i="2"/>
  <c r="AH627" i="2"/>
  <c r="AG627" i="2"/>
  <c r="AF627" i="2"/>
  <c r="AE627" i="2"/>
  <c r="AD627" i="2"/>
  <c r="AC627" i="2"/>
  <c r="AB627" i="2"/>
  <c r="AA627" i="2"/>
  <c r="Z627" i="2"/>
  <c r="Y627" i="2"/>
  <c r="X627" i="2"/>
  <c r="W627" i="2"/>
  <c r="V627" i="2"/>
  <c r="U627" i="2"/>
  <c r="T627" i="2"/>
  <c r="S627" i="2"/>
  <c r="R627" i="2"/>
  <c r="Q627" i="2"/>
  <c r="P627" i="2"/>
  <c r="O627" i="2"/>
  <c r="N627" i="2"/>
  <c r="M627" i="2"/>
  <c r="L627" i="2"/>
  <c r="K627" i="2"/>
  <c r="J627" i="2"/>
  <c r="AW626" i="2"/>
  <c r="AV626" i="2"/>
  <c r="AU626" i="2"/>
  <c r="AT626" i="2"/>
  <c r="AS626" i="2"/>
  <c r="AR626" i="2"/>
  <c r="AQ626" i="2"/>
  <c r="AP626" i="2"/>
  <c r="AO626" i="2"/>
  <c r="AN626" i="2"/>
  <c r="AM626" i="2"/>
  <c r="AL626" i="2"/>
  <c r="AK626" i="2"/>
  <c r="AJ626" i="2"/>
  <c r="AI626" i="2"/>
  <c r="AH626" i="2"/>
  <c r="AG626" i="2"/>
  <c r="AF626" i="2"/>
  <c r="AE626" i="2"/>
  <c r="AD626" i="2"/>
  <c r="AC626" i="2"/>
  <c r="AB626" i="2"/>
  <c r="AA626" i="2"/>
  <c r="Z626" i="2"/>
  <c r="Y626" i="2"/>
  <c r="X626" i="2"/>
  <c r="W626" i="2"/>
  <c r="V626" i="2"/>
  <c r="U626" i="2"/>
  <c r="T626" i="2"/>
  <c r="S626" i="2"/>
  <c r="R626" i="2"/>
  <c r="Q626" i="2"/>
  <c r="P626" i="2"/>
  <c r="O626" i="2"/>
  <c r="N626" i="2"/>
  <c r="M626" i="2"/>
  <c r="L626" i="2"/>
  <c r="K626" i="2"/>
  <c r="J626" i="2"/>
  <c r="AW625" i="2"/>
  <c r="AV625" i="2"/>
  <c r="AU625" i="2"/>
  <c r="AT625" i="2"/>
  <c r="AS625" i="2"/>
  <c r="AR625" i="2"/>
  <c r="AQ625" i="2"/>
  <c r="AP625" i="2"/>
  <c r="AO625" i="2"/>
  <c r="AN625" i="2"/>
  <c r="AM625" i="2"/>
  <c r="AL625" i="2"/>
  <c r="AK625" i="2"/>
  <c r="AJ625" i="2"/>
  <c r="AI625" i="2"/>
  <c r="AH625" i="2"/>
  <c r="AG625" i="2"/>
  <c r="AF625" i="2"/>
  <c r="AE625" i="2"/>
  <c r="AD625" i="2"/>
  <c r="AC625" i="2"/>
  <c r="AB625" i="2"/>
  <c r="AA625" i="2"/>
  <c r="Z625" i="2"/>
  <c r="Y625" i="2"/>
  <c r="X625" i="2"/>
  <c r="W625" i="2"/>
  <c r="V625" i="2"/>
  <c r="U625" i="2"/>
  <c r="T625" i="2"/>
  <c r="S625" i="2"/>
  <c r="R625" i="2"/>
  <c r="Q625" i="2"/>
  <c r="P625" i="2"/>
  <c r="O625" i="2"/>
  <c r="N625" i="2"/>
  <c r="M625" i="2"/>
  <c r="L625" i="2"/>
  <c r="K625" i="2"/>
  <c r="J625" i="2"/>
  <c r="AW624" i="2"/>
  <c r="AV624" i="2"/>
  <c r="AU624" i="2"/>
  <c r="AT624" i="2"/>
  <c r="AS624" i="2"/>
  <c r="AR624" i="2"/>
  <c r="AQ624" i="2"/>
  <c r="AP624" i="2"/>
  <c r="AO624" i="2"/>
  <c r="AN624" i="2"/>
  <c r="AM624" i="2"/>
  <c r="AL624" i="2"/>
  <c r="AK624" i="2"/>
  <c r="AJ624" i="2"/>
  <c r="AI624" i="2"/>
  <c r="AH624" i="2"/>
  <c r="AG624" i="2"/>
  <c r="AF624" i="2"/>
  <c r="AE624" i="2"/>
  <c r="AD624" i="2"/>
  <c r="AC624" i="2"/>
  <c r="AB624" i="2"/>
  <c r="AA624" i="2"/>
  <c r="Z624" i="2"/>
  <c r="Y624" i="2"/>
  <c r="X624" i="2"/>
  <c r="W624" i="2"/>
  <c r="V624" i="2"/>
  <c r="U624" i="2"/>
  <c r="T624" i="2"/>
  <c r="S624" i="2"/>
  <c r="R624" i="2"/>
  <c r="Q624" i="2"/>
  <c r="P624" i="2"/>
  <c r="O624" i="2"/>
  <c r="N624" i="2"/>
  <c r="M624" i="2"/>
  <c r="L624" i="2"/>
  <c r="K624" i="2"/>
  <c r="J624" i="2"/>
  <c r="AW623" i="2"/>
  <c r="AV623" i="2"/>
  <c r="AU623" i="2"/>
  <c r="AT623" i="2"/>
  <c r="AS623" i="2"/>
  <c r="AR623" i="2"/>
  <c r="AQ623" i="2"/>
  <c r="AP623" i="2"/>
  <c r="AO623" i="2"/>
  <c r="AN623" i="2"/>
  <c r="AM623" i="2"/>
  <c r="AL623" i="2"/>
  <c r="AK623" i="2"/>
  <c r="AJ623" i="2"/>
  <c r="AI623" i="2"/>
  <c r="AH623" i="2"/>
  <c r="AG623" i="2"/>
  <c r="AF623" i="2"/>
  <c r="AE623" i="2"/>
  <c r="AD623" i="2"/>
  <c r="AC623" i="2"/>
  <c r="AB623" i="2"/>
  <c r="AA623" i="2"/>
  <c r="Z623" i="2"/>
  <c r="Y623" i="2"/>
  <c r="X623" i="2"/>
  <c r="W623" i="2"/>
  <c r="V623" i="2"/>
  <c r="U623" i="2"/>
  <c r="T623" i="2"/>
  <c r="S623" i="2"/>
  <c r="R623" i="2"/>
  <c r="Q623" i="2"/>
  <c r="P623" i="2"/>
  <c r="O623" i="2"/>
  <c r="N623" i="2"/>
  <c r="M623" i="2"/>
  <c r="L623" i="2"/>
  <c r="K623" i="2"/>
  <c r="J623" i="2"/>
  <c r="AW622" i="2"/>
  <c r="AV622" i="2"/>
  <c r="AU622" i="2"/>
  <c r="AT622" i="2"/>
  <c r="AS622" i="2"/>
  <c r="AR622" i="2"/>
  <c r="AQ622" i="2"/>
  <c r="AP622" i="2"/>
  <c r="AO622" i="2"/>
  <c r="AN622" i="2"/>
  <c r="AM622" i="2"/>
  <c r="AL622" i="2"/>
  <c r="AK622" i="2"/>
  <c r="AJ622" i="2"/>
  <c r="AI622" i="2"/>
  <c r="AH622" i="2"/>
  <c r="AG622" i="2"/>
  <c r="AF622" i="2"/>
  <c r="AE622" i="2"/>
  <c r="AD622" i="2"/>
  <c r="AC622" i="2"/>
  <c r="AB622" i="2"/>
  <c r="AA622" i="2"/>
  <c r="Z622" i="2"/>
  <c r="Y622" i="2"/>
  <c r="X622" i="2"/>
  <c r="W622" i="2"/>
  <c r="V622" i="2"/>
  <c r="U622" i="2"/>
  <c r="T622" i="2"/>
  <c r="S622" i="2"/>
  <c r="R622" i="2"/>
  <c r="Q622" i="2"/>
  <c r="P622" i="2"/>
  <c r="O622" i="2"/>
  <c r="N622" i="2"/>
  <c r="M622" i="2"/>
  <c r="L622" i="2"/>
  <c r="K622" i="2"/>
  <c r="J622" i="2"/>
  <c r="AW621" i="2"/>
  <c r="AV621" i="2"/>
  <c r="AU621" i="2"/>
  <c r="AT621" i="2"/>
  <c r="AS621" i="2"/>
  <c r="AR621" i="2"/>
  <c r="AQ621" i="2"/>
  <c r="AP621" i="2"/>
  <c r="AO621" i="2"/>
  <c r="AN621" i="2"/>
  <c r="AM621" i="2"/>
  <c r="AL621" i="2"/>
  <c r="AK621" i="2"/>
  <c r="AJ621" i="2"/>
  <c r="AI621" i="2"/>
  <c r="AH621" i="2"/>
  <c r="AG621" i="2"/>
  <c r="AF621" i="2"/>
  <c r="AE621" i="2"/>
  <c r="AD621" i="2"/>
  <c r="AC621" i="2"/>
  <c r="AB621" i="2"/>
  <c r="AA621" i="2"/>
  <c r="Z621" i="2"/>
  <c r="Y621" i="2"/>
  <c r="X621" i="2"/>
  <c r="W621" i="2"/>
  <c r="V621" i="2"/>
  <c r="U621" i="2"/>
  <c r="T621" i="2"/>
  <c r="S621" i="2"/>
  <c r="R621" i="2"/>
  <c r="Q621" i="2"/>
  <c r="P621" i="2"/>
  <c r="O621" i="2"/>
  <c r="N621" i="2"/>
  <c r="M621" i="2"/>
  <c r="L621" i="2"/>
  <c r="K621" i="2"/>
  <c r="J621" i="2"/>
  <c r="AH620" i="2"/>
  <c r="AG620" i="2"/>
  <c r="AF620" i="2"/>
  <c r="AE620" i="2"/>
  <c r="AD620" i="2"/>
  <c r="AC620" i="2"/>
  <c r="AB620" i="2"/>
  <c r="AA620" i="2"/>
  <c r="Z620" i="2"/>
  <c r="Y620" i="2"/>
  <c r="X620" i="2"/>
  <c r="W620" i="2"/>
  <c r="V620" i="2"/>
  <c r="U620" i="2"/>
  <c r="T620" i="2"/>
  <c r="S620" i="2"/>
  <c r="R620" i="2"/>
  <c r="Q620" i="2"/>
  <c r="P620" i="2"/>
  <c r="O620" i="2"/>
  <c r="N620" i="2"/>
  <c r="M620" i="2"/>
  <c r="L620" i="2"/>
  <c r="K620" i="2"/>
  <c r="J620" i="2"/>
  <c r="AW619" i="2"/>
  <c r="AV619" i="2"/>
  <c r="AU619" i="2"/>
  <c r="AT619" i="2"/>
  <c r="AS619" i="2"/>
  <c r="AR619" i="2"/>
  <c r="AQ619" i="2"/>
  <c r="AP619" i="2"/>
  <c r="AO619" i="2"/>
  <c r="AN619" i="2"/>
  <c r="AM619" i="2"/>
  <c r="AL619" i="2"/>
  <c r="AK619" i="2"/>
  <c r="AJ619" i="2"/>
  <c r="AI619" i="2"/>
  <c r="AH619" i="2"/>
  <c r="AG619" i="2"/>
  <c r="AF619" i="2"/>
  <c r="AE619" i="2"/>
  <c r="AD619" i="2"/>
  <c r="AC619" i="2"/>
  <c r="AB619" i="2"/>
  <c r="AA619" i="2"/>
  <c r="Z619" i="2"/>
  <c r="Y619" i="2"/>
  <c r="X619" i="2"/>
  <c r="W619" i="2"/>
  <c r="V619" i="2"/>
  <c r="U619" i="2"/>
  <c r="T619" i="2"/>
  <c r="S619" i="2"/>
  <c r="R619" i="2"/>
  <c r="Q619" i="2"/>
  <c r="P619" i="2"/>
  <c r="O619" i="2"/>
  <c r="N619" i="2"/>
  <c r="M619" i="2"/>
  <c r="L619" i="2"/>
  <c r="K619" i="2"/>
  <c r="J619" i="2"/>
  <c r="AW618" i="2"/>
  <c r="AV618" i="2"/>
  <c r="AU618" i="2"/>
  <c r="AT618" i="2"/>
  <c r="AS618" i="2"/>
  <c r="AR618" i="2"/>
  <c r="AQ618" i="2"/>
  <c r="AP618" i="2"/>
  <c r="AO618" i="2"/>
  <c r="AN618" i="2"/>
  <c r="AM618" i="2"/>
  <c r="AL618" i="2"/>
  <c r="AK618" i="2"/>
  <c r="AJ618" i="2"/>
  <c r="AI618" i="2"/>
  <c r="AH618" i="2"/>
  <c r="AG618" i="2"/>
  <c r="AF618" i="2"/>
  <c r="AE618" i="2"/>
  <c r="AD618" i="2"/>
  <c r="AC618" i="2"/>
  <c r="AB618" i="2"/>
  <c r="AA618" i="2"/>
  <c r="Z618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AW617" i="2"/>
  <c r="AV617" i="2"/>
  <c r="AU617" i="2"/>
  <c r="AT617" i="2"/>
  <c r="AS617" i="2"/>
  <c r="AR617" i="2"/>
  <c r="AQ617" i="2"/>
  <c r="AP617" i="2"/>
  <c r="AO617" i="2"/>
  <c r="AN617" i="2"/>
  <c r="AM617" i="2"/>
  <c r="AL617" i="2"/>
  <c r="AK617" i="2"/>
  <c r="AJ617" i="2"/>
  <c r="AI617" i="2"/>
  <c r="AH617" i="2"/>
  <c r="AG617" i="2"/>
  <c r="AF617" i="2"/>
  <c r="AE617" i="2"/>
  <c r="AD617" i="2"/>
  <c r="AC617" i="2"/>
  <c r="AB617" i="2"/>
  <c r="AA617" i="2"/>
  <c r="Z617" i="2"/>
  <c r="Y617" i="2"/>
  <c r="X617" i="2"/>
  <c r="W617" i="2"/>
  <c r="V617" i="2"/>
  <c r="U617" i="2"/>
  <c r="T617" i="2"/>
  <c r="S617" i="2"/>
  <c r="R617" i="2"/>
  <c r="Q617" i="2"/>
  <c r="P617" i="2"/>
  <c r="O617" i="2"/>
  <c r="N617" i="2"/>
  <c r="M617" i="2"/>
  <c r="L617" i="2"/>
  <c r="K617" i="2"/>
  <c r="J617" i="2"/>
  <c r="AW616" i="2"/>
  <c r="AV616" i="2"/>
  <c r="AU616" i="2"/>
  <c r="AT616" i="2"/>
  <c r="AS616" i="2"/>
  <c r="AR616" i="2"/>
  <c r="AQ616" i="2"/>
  <c r="AP616" i="2"/>
  <c r="AO616" i="2"/>
  <c r="AN616" i="2"/>
  <c r="AM616" i="2"/>
  <c r="AL616" i="2"/>
  <c r="AK616" i="2"/>
  <c r="AJ616" i="2"/>
  <c r="AI616" i="2"/>
  <c r="AH616" i="2"/>
  <c r="AG616" i="2"/>
  <c r="AF616" i="2"/>
  <c r="AE616" i="2"/>
  <c r="AD616" i="2"/>
  <c r="AC616" i="2"/>
  <c r="AB616" i="2"/>
  <c r="AA616" i="2"/>
  <c r="Z616" i="2"/>
  <c r="Y616" i="2"/>
  <c r="X616" i="2"/>
  <c r="W616" i="2"/>
  <c r="V616" i="2"/>
  <c r="U616" i="2"/>
  <c r="T616" i="2"/>
  <c r="S616" i="2"/>
  <c r="R616" i="2"/>
  <c r="Q616" i="2"/>
  <c r="P616" i="2"/>
  <c r="O616" i="2"/>
  <c r="N616" i="2"/>
  <c r="M616" i="2"/>
  <c r="L616" i="2"/>
  <c r="K616" i="2"/>
  <c r="J616" i="2"/>
  <c r="AW615" i="2"/>
  <c r="AV615" i="2"/>
  <c r="AU615" i="2"/>
  <c r="AT615" i="2"/>
  <c r="AS615" i="2"/>
  <c r="AR615" i="2"/>
  <c r="AQ615" i="2"/>
  <c r="AP615" i="2"/>
  <c r="AO615" i="2"/>
  <c r="AN615" i="2"/>
  <c r="AM615" i="2"/>
  <c r="AL615" i="2"/>
  <c r="AK615" i="2"/>
  <c r="AJ615" i="2"/>
  <c r="AI615" i="2"/>
  <c r="AH615" i="2"/>
  <c r="AG615" i="2"/>
  <c r="AF615" i="2"/>
  <c r="AE615" i="2"/>
  <c r="AD615" i="2"/>
  <c r="AC615" i="2"/>
  <c r="AB615" i="2"/>
  <c r="AA615" i="2"/>
  <c r="Z615" i="2"/>
  <c r="Y615" i="2"/>
  <c r="X615" i="2"/>
  <c r="W615" i="2"/>
  <c r="V615" i="2"/>
  <c r="U615" i="2"/>
  <c r="T615" i="2"/>
  <c r="S615" i="2"/>
  <c r="R615" i="2"/>
  <c r="Q615" i="2"/>
  <c r="P615" i="2"/>
  <c r="O615" i="2"/>
  <c r="N615" i="2"/>
  <c r="M615" i="2"/>
  <c r="L615" i="2"/>
  <c r="K615" i="2"/>
  <c r="J615" i="2"/>
  <c r="AW614" i="2"/>
  <c r="AV614" i="2"/>
  <c r="AU614" i="2"/>
  <c r="AT614" i="2"/>
  <c r="AS614" i="2"/>
  <c r="AR614" i="2"/>
  <c r="AQ614" i="2"/>
  <c r="AP614" i="2"/>
  <c r="AO614" i="2"/>
  <c r="AN614" i="2"/>
  <c r="AM614" i="2"/>
  <c r="AL614" i="2"/>
  <c r="AK614" i="2"/>
  <c r="AJ614" i="2"/>
  <c r="AI614" i="2"/>
  <c r="AH614" i="2"/>
  <c r="AG614" i="2"/>
  <c r="AF614" i="2"/>
  <c r="AE614" i="2"/>
  <c r="AD614" i="2"/>
  <c r="AC614" i="2"/>
  <c r="AB614" i="2"/>
  <c r="AA614" i="2"/>
  <c r="Z614" i="2"/>
  <c r="Y614" i="2"/>
  <c r="X614" i="2"/>
  <c r="W614" i="2"/>
  <c r="V614" i="2"/>
  <c r="U614" i="2"/>
  <c r="T614" i="2"/>
  <c r="S614" i="2"/>
  <c r="R614" i="2"/>
  <c r="Q614" i="2"/>
  <c r="P614" i="2"/>
  <c r="O614" i="2"/>
  <c r="N614" i="2"/>
  <c r="M614" i="2"/>
  <c r="L614" i="2"/>
  <c r="K614" i="2"/>
  <c r="J614" i="2"/>
  <c r="AW613" i="2"/>
  <c r="AV613" i="2"/>
  <c r="AU613" i="2"/>
  <c r="AT613" i="2"/>
  <c r="AS613" i="2"/>
  <c r="AR613" i="2"/>
  <c r="AQ613" i="2"/>
  <c r="AP613" i="2"/>
  <c r="AO613" i="2"/>
  <c r="AN613" i="2"/>
  <c r="AM613" i="2"/>
  <c r="AL613" i="2"/>
  <c r="AK613" i="2"/>
  <c r="AJ613" i="2"/>
  <c r="AI613" i="2"/>
  <c r="AH613" i="2"/>
  <c r="AG613" i="2"/>
  <c r="AF613" i="2"/>
  <c r="AE613" i="2"/>
  <c r="AD613" i="2"/>
  <c r="AC613" i="2"/>
  <c r="AB613" i="2"/>
  <c r="AA613" i="2"/>
  <c r="Z613" i="2"/>
  <c r="Y613" i="2"/>
  <c r="X613" i="2"/>
  <c r="W613" i="2"/>
  <c r="V613" i="2"/>
  <c r="U613" i="2"/>
  <c r="T613" i="2"/>
  <c r="S613" i="2"/>
  <c r="R613" i="2"/>
  <c r="Q613" i="2"/>
  <c r="P613" i="2"/>
  <c r="O613" i="2"/>
  <c r="N613" i="2"/>
  <c r="M613" i="2"/>
  <c r="L613" i="2"/>
  <c r="K613" i="2"/>
  <c r="J613" i="2"/>
  <c r="AW612" i="2"/>
  <c r="AV612" i="2"/>
  <c r="AU612" i="2"/>
  <c r="AT612" i="2"/>
  <c r="AS612" i="2"/>
  <c r="AR612" i="2"/>
  <c r="AQ612" i="2"/>
  <c r="AP612" i="2"/>
  <c r="AO612" i="2"/>
  <c r="AN612" i="2"/>
  <c r="AM612" i="2"/>
  <c r="AL612" i="2"/>
  <c r="AK612" i="2"/>
  <c r="AJ612" i="2"/>
  <c r="AI612" i="2"/>
  <c r="AH612" i="2"/>
  <c r="AG612" i="2"/>
  <c r="AF612" i="2"/>
  <c r="AE612" i="2"/>
  <c r="AD612" i="2"/>
  <c r="AC612" i="2"/>
  <c r="AB612" i="2"/>
  <c r="AA612" i="2"/>
  <c r="Z612" i="2"/>
  <c r="Y612" i="2"/>
  <c r="X612" i="2"/>
  <c r="W612" i="2"/>
  <c r="V612" i="2"/>
  <c r="U612" i="2"/>
  <c r="T612" i="2"/>
  <c r="S612" i="2"/>
  <c r="R612" i="2"/>
  <c r="Q612" i="2"/>
  <c r="P612" i="2"/>
  <c r="O612" i="2"/>
  <c r="N612" i="2"/>
  <c r="M612" i="2"/>
  <c r="L612" i="2"/>
  <c r="K612" i="2"/>
  <c r="J612" i="2"/>
  <c r="AW611" i="2"/>
  <c r="AV611" i="2"/>
  <c r="AU611" i="2"/>
  <c r="AT611" i="2"/>
  <c r="AS611" i="2"/>
  <c r="AR611" i="2"/>
  <c r="AQ611" i="2"/>
  <c r="AP611" i="2"/>
  <c r="AO611" i="2"/>
  <c r="AN611" i="2"/>
  <c r="AM611" i="2"/>
  <c r="AL611" i="2"/>
  <c r="AK611" i="2"/>
  <c r="AJ611" i="2"/>
  <c r="AI611" i="2"/>
  <c r="AH611" i="2"/>
  <c r="AG611" i="2"/>
  <c r="AF611" i="2"/>
  <c r="AE611" i="2"/>
  <c r="AD611" i="2"/>
  <c r="AC611" i="2"/>
  <c r="AB611" i="2"/>
  <c r="AA611" i="2"/>
  <c r="Z611" i="2"/>
  <c r="Y611" i="2"/>
  <c r="X611" i="2"/>
  <c r="W611" i="2"/>
  <c r="V611" i="2"/>
  <c r="U611" i="2"/>
  <c r="T611" i="2"/>
  <c r="S611" i="2"/>
  <c r="R611" i="2"/>
  <c r="Q611" i="2"/>
  <c r="P611" i="2"/>
  <c r="O611" i="2"/>
  <c r="N611" i="2"/>
  <c r="M611" i="2"/>
  <c r="L611" i="2"/>
  <c r="K611" i="2"/>
  <c r="J611" i="2"/>
  <c r="AW610" i="2"/>
  <c r="AV610" i="2"/>
  <c r="AU610" i="2"/>
  <c r="AT610" i="2"/>
  <c r="AS610" i="2"/>
  <c r="AR610" i="2"/>
  <c r="AQ610" i="2"/>
  <c r="AP610" i="2"/>
  <c r="AO610" i="2"/>
  <c r="AN610" i="2"/>
  <c r="AM610" i="2"/>
  <c r="AL610" i="2"/>
  <c r="AK610" i="2"/>
  <c r="AJ610" i="2"/>
  <c r="AI610" i="2"/>
  <c r="AH610" i="2"/>
  <c r="AG610" i="2"/>
  <c r="AF610" i="2"/>
  <c r="AE610" i="2"/>
  <c r="AD610" i="2"/>
  <c r="AC610" i="2"/>
  <c r="AB610" i="2"/>
  <c r="AA610" i="2"/>
  <c r="Z610" i="2"/>
  <c r="Y610" i="2"/>
  <c r="X610" i="2"/>
  <c r="W610" i="2"/>
  <c r="V610" i="2"/>
  <c r="U610" i="2"/>
  <c r="T610" i="2"/>
  <c r="S610" i="2"/>
  <c r="R610" i="2"/>
  <c r="Q610" i="2"/>
  <c r="P610" i="2"/>
  <c r="O610" i="2"/>
  <c r="N610" i="2"/>
  <c r="M610" i="2"/>
  <c r="L610" i="2"/>
  <c r="K610" i="2"/>
  <c r="J610" i="2"/>
  <c r="AC609" i="2"/>
  <c r="AB609" i="2"/>
  <c r="AA609" i="2"/>
  <c r="Z609" i="2"/>
  <c r="Y609" i="2"/>
  <c r="X609" i="2"/>
  <c r="W609" i="2"/>
  <c r="V609" i="2"/>
  <c r="U609" i="2"/>
  <c r="T609" i="2"/>
  <c r="S609" i="2"/>
  <c r="R609" i="2"/>
  <c r="Q609" i="2"/>
  <c r="P609" i="2"/>
  <c r="O609" i="2"/>
  <c r="N609" i="2"/>
  <c r="M609" i="2"/>
  <c r="L609" i="2"/>
  <c r="K609" i="2"/>
  <c r="J609" i="2"/>
  <c r="AW608" i="2"/>
  <c r="AV608" i="2"/>
  <c r="AU608" i="2"/>
  <c r="AT608" i="2"/>
  <c r="AS608" i="2"/>
  <c r="AR608" i="2"/>
  <c r="AQ608" i="2"/>
  <c r="AP608" i="2"/>
  <c r="AO608" i="2"/>
  <c r="AN608" i="2"/>
  <c r="AM608" i="2"/>
  <c r="AL608" i="2"/>
  <c r="AK608" i="2"/>
  <c r="AJ608" i="2"/>
  <c r="AI608" i="2"/>
  <c r="AH608" i="2"/>
  <c r="AG608" i="2"/>
  <c r="AF608" i="2"/>
  <c r="AE608" i="2"/>
  <c r="AD608" i="2"/>
  <c r="AC608" i="2"/>
  <c r="AB608" i="2"/>
  <c r="AA608" i="2"/>
  <c r="Z608" i="2"/>
  <c r="Y608" i="2"/>
  <c r="X608" i="2"/>
  <c r="W608" i="2"/>
  <c r="V608" i="2"/>
  <c r="U608" i="2"/>
  <c r="T608" i="2"/>
  <c r="S608" i="2"/>
  <c r="R608" i="2"/>
  <c r="Q608" i="2"/>
  <c r="P608" i="2"/>
  <c r="O608" i="2"/>
  <c r="N608" i="2"/>
  <c r="M608" i="2"/>
  <c r="L608" i="2"/>
  <c r="K608" i="2"/>
  <c r="J608" i="2"/>
  <c r="AW607" i="2"/>
  <c r="AV607" i="2"/>
  <c r="AU607" i="2"/>
  <c r="AT607" i="2"/>
  <c r="AS607" i="2"/>
  <c r="AR607" i="2"/>
  <c r="AQ607" i="2"/>
  <c r="AP607" i="2"/>
  <c r="AO607" i="2"/>
  <c r="AN607" i="2"/>
  <c r="AM607" i="2"/>
  <c r="AL607" i="2"/>
  <c r="AK607" i="2"/>
  <c r="AJ607" i="2"/>
  <c r="AI607" i="2"/>
  <c r="AH607" i="2"/>
  <c r="AG607" i="2"/>
  <c r="AF607" i="2"/>
  <c r="AE607" i="2"/>
  <c r="AD607" i="2"/>
  <c r="AC607" i="2"/>
  <c r="AB607" i="2"/>
  <c r="AA607" i="2"/>
  <c r="Z607" i="2"/>
  <c r="Y607" i="2"/>
  <c r="X607" i="2"/>
  <c r="W607" i="2"/>
  <c r="V607" i="2"/>
  <c r="U607" i="2"/>
  <c r="T607" i="2"/>
  <c r="S607" i="2"/>
  <c r="R607" i="2"/>
  <c r="Q607" i="2"/>
  <c r="P607" i="2"/>
  <c r="O607" i="2"/>
  <c r="N607" i="2"/>
  <c r="M607" i="2"/>
  <c r="L607" i="2"/>
  <c r="K607" i="2"/>
  <c r="J607" i="2"/>
  <c r="AW606" i="2"/>
  <c r="AV606" i="2"/>
  <c r="AU606" i="2"/>
  <c r="AT606" i="2"/>
  <c r="AS606" i="2"/>
  <c r="AR606" i="2"/>
  <c r="AQ606" i="2"/>
  <c r="AP606" i="2"/>
  <c r="AO606" i="2"/>
  <c r="AN606" i="2"/>
  <c r="AM606" i="2"/>
  <c r="AL606" i="2"/>
  <c r="AK606" i="2"/>
  <c r="AJ606" i="2"/>
  <c r="AI606" i="2"/>
  <c r="AH606" i="2"/>
  <c r="AG606" i="2"/>
  <c r="AF606" i="2"/>
  <c r="AE606" i="2"/>
  <c r="AD606" i="2"/>
  <c r="AC606" i="2"/>
  <c r="AB606" i="2"/>
  <c r="AA606" i="2"/>
  <c r="Z606" i="2"/>
  <c r="Y606" i="2"/>
  <c r="X606" i="2"/>
  <c r="W606" i="2"/>
  <c r="V606" i="2"/>
  <c r="U606" i="2"/>
  <c r="T606" i="2"/>
  <c r="S606" i="2"/>
  <c r="R606" i="2"/>
  <c r="Q606" i="2"/>
  <c r="P606" i="2"/>
  <c r="O606" i="2"/>
  <c r="N606" i="2"/>
  <c r="M606" i="2"/>
  <c r="L606" i="2"/>
  <c r="K606" i="2"/>
  <c r="J606" i="2"/>
  <c r="AW605" i="2"/>
  <c r="AV605" i="2"/>
  <c r="AU605" i="2"/>
  <c r="AT605" i="2"/>
  <c r="AS605" i="2"/>
  <c r="AR605" i="2"/>
  <c r="AQ605" i="2"/>
  <c r="AP605" i="2"/>
  <c r="AO605" i="2"/>
  <c r="AN605" i="2"/>
  <c r="AM605" i="2"/>
  <c r="AL605" i="2"/>
  <c r="AK605" i="2"/>
  <c r="AJ605" i="2"/>
  <c r="AI605" i="2"/>
  <c r="AH605" i="2"/>
  <c r="AG605" i="2"/>
  <c r="AF605" i="2"/>
  <c r="AE605" i="2"/>
  <c r="AD605" i="2"/>
  <c r="AC605" i="2"/>
  <c r="AB605" i="2"/>
  <c r="AA605" i="2"/>
  <c r="Z605" i="2"/>
  <c r="Y605" i="2"/>
  <c r="X605" i="2"/>
  <c r="W605" i="2"/>
  <c r="V605" i="2"/>
  <c r="U605" i="2"/>
  <c r="T605" i="2"/>
  <c r="S605" i="2"/>
  <c r="R605" i="2"/>
  <c r="Q605" i="2"/>
  <c r="P605" i="2"/>
  <c r="O605" i="2"/>
  <c r="N605" i="2"/>
  <c r="M605" i="2"/>
  <c r="L605" i="2"/>
  <c r="K605" i="2"/>
  <c r="J605" i="2"/>
  <c r="AW604" i="2"/>
  <c r="AV604" i="2"/>
  <c r="AU604" i="2"/>
  <c r="AT604" i="2"/>
  <c r="AS604" i="2"/>
  <c r="AR604" i="2"/>
  <c r="AQ604" i="2"/>
  <c r="AP604" i="2"/>
  <c r="AO604" i="2"/>
  <c r="AN604" i="2"/>
  <c r="AM604" i="2"/>
  <c r="AL604" i="2"/>
  <c r="AK604" i="2"/>
  <c r="AJ604" i="2"/>
  <c r="AI604" i="2"/>
  <c r="AH604" i="2"/>
  <c r="AG604" i="2"/>
  <c r="AF604" i="2"/>
  <c r="AE604" i="2"/>
  <c r="AD604" i="2"/>
  <c r="AC604" i="2"/>
  <c r="AB604" i="2"/>
  <c r="AA604" i="2"/>
  <c r="Z604" i="2"/>
  <c r="Y604" i="2"/>
  <c r="X604" i="2"/>
  <c r="W604" i="2"/>
  <c r="V604" i="2"/>
  <c r="U604" i="2"/>
  <c r="T604" i="2"/>
  <c r="S604" i="2"/>
  <c r="R604" i="2"/>
  <c r="Q604" i="2"/>
  <c r="P604" i="2"/>
  <c r="O604" i="2"/>
  <c r="N604" i="2"/>
  <c r="M604" i="2"/>
  <c r="L604" i="2"/>
  <c r="K604" i="2"/>
  <c r="J604" i="2"/>
  <c r="AW603" i="2"/>
  <c r="AV603" i="2"/>
  <c r="AU603" i="2"/>
  <c r="AT603" i="2"/>
  <c r="AS603" i="2"/>
  <c r="AR603" i="2"/>
  <c r="AQ603" i="2"/>
  <c r="AP603" i="2"/>
  <c r="AO603" i="2"/>
  <c r="AN603" i="2"/>
  <c r="AM603" i="2"/>
  <c r="AL603" i="2"/>
  <c r="AK603" i="2"/>
  <c r="AJ603" i="2"/>
  <c r="AI603" i="2"/>
  <c r="AH603" i="2"/>
  <c r="AG603" i="2"/>
  <c r="AF603" i="2"/>
  <c r="AE603" i="2"/>
  <c r="AD603" i="2"/>
  <c r="AC603" i="2"/>
  <c r="AB603" i="2"/>
  <c r="AA603" i="2"/>
  <c r="Z603" i="2"/>
  <c r="Y603" i="2"/>
  <c r="X603" i="2"/>
  <c r="W603" i="2"/>
  <c r="V603" i="2"/>
  <c r="U603" i="2"/>
  <c r="T603" i="2"/>
  <c r="S603" i="2"/>
  <c r="R603" i="2"/>
  <c r="Q603" i="2"/>
  <c r="P603" i="2"/>
  <c r="O603" i="2"/>
  <c r="N603" i="2"/>
  <c r="M603" i="2"/>
  <c r="L603" i="2"/>
  <c r="K603" i="2"/>
  <c r="J603" i="2"/>
  <c r="AW602" i="2"/>
  <c r="AV602" i="2"/>
  <c r="AU602" i="2"/>
  <c r="AT602" i="2"/>
  <c r="AS602" i="2"/>
  <c r="AR602" i="2"/>
  <c r="AQ602" i="2"/>
  <c r="AP602" i="2"/>
  <c r="AO602" i="2"/>
  <c r="AN602" i="2"/>
  <c r="AM602" i="2"/>
  <c r="AL602" i="2"/>
  <c r="AK602" i="2"/>
  <c r="AJ602" i="2"/>
  <c r="AI602" i="2"/>
  <c r="AH602" i="2"/>
  <c r="AG602" i="2"/>
  <c r="AF602" i="2"/>
  <c r="AE602" i="2"/>
  <c r="AD602" i="2"/>
  <c r="AC602" i="2"/>
  <c r="AB602" i="2"/>
  <c r="AA602" i="2"/>
  <c r="Z602" i="2"/>
  <c r="Y602" i="2"/>
  <c r="X602" i="2"/>
  <c r="W602" i="2"/>
  <c r="V602" i="2"/>
  <c r="U602" i="2"/>
  <c r="T602" i="2"/>
  <c r="S602" i="2"/>
  <c r="R602" i="2"/>
  <c r="Q602" i="2"/>
  <c r="P602" i="2"/>
  <c r="O602" i="2"/>
  <c r="N602" i="2"/>
  <c r="M602" i="2"/>
  <c r="L602" i="2"/>
  <c r="K602" i="2"/>
  <c r="J602" i="2"/>
  <c r="AW601" i="2"/>
  <c r="AV601" i="2"/>
  <c r="AU601" i="2"/>
  <c r="AT601" i="2"/>
  <c r="AS601" i="2"/>
  <c r="AR601" i="2"/>
  <c r="AQ601" i="2"/>
  <c r="AP601" i="2"/>
  <c r="AO601" i="2"/>
  <c r="AN601" i="2"/>
  <c r="AM601" i="2"/>
  <c r="AL601" i="2"/>
  <c r="AK601" i="2"/>
  <c r="AJ601" i="2"/>
  <c r="AI601" i="2"/>
  <c r="AH601" i="2"/>
  <c r="AG601" i="2"/>
  <c r="AF601" i="2"/>
  <c r="AE601" i="2"/>
  <c r="AD601" i="2"/>
  <c r="AC601" i="2"/>
  <c r="AB601" i="2"/>
  <c r="AA601" i="2"/>
  <c r="Z601" i="2"/>
  <c r="Y601" i="2"/>
  <c r="X601" i="2"/>
  <c r="W601" i="2"/>
  <c r="V601" i="2"/>
  <c r="U601" i="2"/>
  <c r="T601" i="2"/>
  <c r="S601" i="2"/>
  <c r="R601" i="2"/>
  <c r="Q601" i="2"/>
  <c r="P601" i="2"/>
  <c r="O601" i="2"/>
  <c r="N601" i="2"/>
  <c r="M601" i="2"/>
  <c r="L601" i="2"/>
  <c r="K601" i="2"/>
  <c r="J601" i="2"/>
  <c r="AW600" i="2"/>
  <c r="AV600" i="2"/>
  <c r="AU600" i="2"/>
  <c r="AT600" i="2"/>
  <c r="AS600" i="2"/>
  <c r="AR600" i="2"/>
  <c r="AQ600" i="2"/>
  <c r="AP600" i="2"/>
  <c r="AO600" i="2"/>
  <c r="AN600" i="2"/>
  <c r="AM600" i="2"/>
  <c r="AL600" i="2"/>
  <c r="AK600" i="2"/>
  <c r="AJ600" i="2"/>
  <c r="AI600" i="2"/>
  <c r="AH600" i="2"/>
  <c r="AG600" i="2"/>
  <c r="AF600" i="2"/>
  <c r="AE600" i="2"/>
  <c r="AD600" i="2"/>
  <c r="AC600" i="2"/>
  <c r="AB600" i="2"/>
  <c r="AA600" i="2"/>
  <c r="Z600" i="2"/>
  <c r="Y600" i="2"/>
  <c r="X600" i="2"/>
  <c r="W600" i="2"/>
  <c r="V600" i="2"/>
  <c r="U600" i="2"/>
  <c r="T600" i="2"/>
  <c r="S600" i="2"/>
  <c r="R600" i="2"/>
  <c r="Q600" i="2"/>
  <c r="P600" i="2"/>
  <c r="O600" i="2"/>
  <c r="N600" i="2"/>
  <c r="M600" i="2"/>
  <c r="L600" i="2"/>
  <c r="K600" i="2"/>
  <c r="J600" i="2"/>
  <c r="AW599" i="2"/>
  <c r="AV599" i="2"/>
  <c r="AU599" i="2"/>
  <c r="AT599" i="2"/>
  <c r="AS599" i="2"/>
  <c r="AR599" i="2"/>
  <c r="AQ599" i="2"/>
  <c r="AP599" i="2"/>
  <c r="AO599" i="2"/>
  <c r="AN599" i="2"/>
  <c r="AM599" i="2"/>
  <c r="AL599" i="2"/>
  <c r="AK599" i="2"/>
  <c r="AJ599" i="2"/>
  <c r="AI599" i="2"/>
  <c r="AH599" i="2"/>
  <c r="AG599" i="2"/>
  <c r="AF599" i="2"/>
  <c r="AE599" i="2"/>
  <c r="AD599" i="2"/>
  <c r="AC599" i="2"/>
  <c r="AB599" i="2"/>
  <c r="AA599" i="2"/>
  <c r="Z599" i="2"/>
  <c r="Y599" i="2"/>
  <c r="X599" i="2"/>
  <c r="W599" i="2"/>
  <c r="V599" i="2"/>
  <c r="U599" i="2"/>
  <c r="T599" i="2"/>
  <c r="S599" i="2"/>
  <c r="R599" i="2"/>
  <c r="Q599" i="2"/>
  <c r="P599" i="2"/>
  <c r="O599" i="2"/>
  <c r="N599" i="2"/>
  <c r="M599" i="2"/>
  <c r="L599" i="2"/>
  <c r="K599" i="2"/>
  <c r="J599" i="2"/>
  <c r="AC598" i="2"/>
  <c r="AB598" i="2"/>
  <c r="AA598" i="2"/>
  <c r="Z598" i="2"/>
  <c r="Y598" i="2"/>
  <c r="X598" i="2"/>
  <c r="W598" i="2"/>
  <c r="V598" i="2"/>
  <c r="U598" i="2"/>
  <c r="T598" i="2"/>
  <c r="S598" i="2"/>
  <c r="R598" i="2"/>
  <c r="Q598" i="2"/>
  <c r="P598" i="2"/>
  <c r="O598" i="2"/>
  <c r="N598" i="2"/>
  <c r="M598" i="2"/>
  <c r="L598" i="2"/>
  <c r="K598" i="2"/>
  <c r="J598" i="2"/>
  <c r="AW597" i="2"/>
  <c r="AV597" i="2"/>
  <c r="AU597" i="2"/>
  <c r="AT597" i="2"/>
  <c r="AS597" i="2"/>
  <c r="AR597" i="2"/>
  <c r="AQ597" i="2"/>
  <c r="AP597" i="2"/>
  <c r="AO597" i="2"/>
  <c r="AN597" i="2"/>
  <c r="AM597" i="2"/>
  <c r="AL597" i="2"/>
  <c r="AK597" i="2"/>
  <c r="AJ597" i="2"/>
  <c r="AI597" i="2"/>
  <c r="AH597" i="2"/>
  <c r="AG597" i="2"/>
  <c r="AF597" i="2"/>
  <c r="AE597" i="2"/>
  <c r="AD597" i="2"/>
  <c r="AC597" i="2"/>
  <c r="AB597" i="2"/>
  <c r="AA597" i="2"/>
  <c r="Z597" i="2"/>
  <c r="Y597" i="2"/>
  <c r="X597" i="2"/>
  <c r="W597" i="2"/>
  <c r="V597" i="2"/>
  <c r="U597" i="2"/>
  <c r="T597" i="2"/>
  <c r="S597" i="2"/>
  <c r="R597" i="2"/>
  <c r="Q597" i="2"/>
  <c r="P597" i="2"/>
  <c r="O597" i="2"/>
  <c r="N597" i="2"/>
  <c r="M597" i="2"/>
  <c r="L597" i="2"/>
  <c r="K597" i="2"/>
  <c r="J597" i="2"/>
  <c r="AW596" i="2"/>
  <c r="AV596" i="2"/>
  <c r="AU596" i="2"/>
  <c r="AT596" i="2"/>
  <c r="AS596" i="2"/>
  <c r="AR596" i="2"/>
  <c r="AQ596" i="2"/>
  <c r="AP596" i="2"/>
  <c r="AO596" i="2"/>
  <c r="AN596" i="2"/>
  <c r="AM596" i="2"/>
  <c r="AL596" i="2"/>
  <c r="AK596" i="2"/>
  <c r="AJ596" i="2"/>
  <c r="AI596" i="2"/>
  <c r="AH596" i="2"/>
  <c r="AG596" i="2"/>
  <c r="AF596" i="2"/>
  <c r="AE596" i="2"/>
  <c r="AD596" i="2"/>
  <c r="AC596" i="2"/>
  <c r="AB596" i="2"/>
  <c r="AA596" i="2"/>
  <c r="Z596" i="2"/>
  <c r="Y596" i="2"/>
  <c r="X596" i="2"/>
  <c r="W596" i="2"/>
  <c r="V596" i="2"/>
  <c r="U596" i="2"/>
  <c r="T596" i="2"/>
  <c r="S596" i="2"/>
  <c r="R596" i="2"/>
  <c r="Q596" i="2"/>
  <c r="P596" i="2"/>
  <c r="O596" i="2"/>
  <c r="N596" i="2"/>
  <c r="M596" i="2"/>
  <c r="L596" i="2"/>
  <c r="K596" i="2"/>
  <c r="J596" i="2"/>
  <c r="AW595" i="2"/>
  <c r="AV595" i="2"/>
  <c r="AU595" i="2"/>
  <c r="AT595" i="2"/>
  <c r="AS595" i="2"/>
  <c r="AR595" i="2"/>
  <c r="AQ595" i="2"/>
  <c r="AP595" i="2"/>
  <c r="AO595" i="2"/>
  <c r="AN595" i="2"/>
  <c r="AM595" i="2"/>
  <c r="AL595" i="2"/>
  <c r="AK595" i="2"/>
  <c r="AJ595" i="2"/>
  <c r="AI595" i="2"/>
  <c r="AH595" i="2"/>
  <c r="AG595" i="2"/>
  <c r="AF595" i="2"/>
  <c r="AE595" i="2"/>
  <c r="AD595" i="2"/>
  <c r="AC595" i="2"/>
  <c r="AB595" i="2"/>
  <c r="AA595" i="2"/>
  <c r="Z595" i="2"/>
  <c r="Y595" i="2"/>
  <c r="X595" i="2"/>
  <c r="W595" i="2"/>
  <c r="V595" i="2"/>
  <c r="U595" i="2"/>
  <c r="T595" i="2"/>
  <c r="S595" i="2"/>
  <c r="R595" i="2"/>
  <c r="Q595" i="2"/>
  <c r="P595" i="2"/>
  <c r="O595" i="2"/>
  <c r="N595" i="2"/>
  <c r="M595" i="2"/>
  <c r="L595" i="2"/>
  <c r="K595" i="2"/>
  <c r="J595" i="2"/>
  <c r="AW594" i="2"/>
  <c r="AV594" i="2"/>
  <c r="AU594" i="2"/>
  <c r="AT594" i="2"/>
  <c r="AS594" i="2"/>
  <c r="AR594" i="2"/>
  <c r="AQ594" i="2"/>
  <c r="AP594" i="2"/>
  <c r="AO594" i="2"/>
  <c r="AN594" i="2"/>
  <c r="AM594" i="2"/>
  <c r="AL594" i="2"/>
  <c r="AK594" i="2"/>
  <c r="AJ594" i="2"/>
  <c r="AI594" i="2"/>
  <c r="AH594" i="2"/>
  <c r="AG594" i="2"/>
  <c r="AF594" i="2"/>
  <c r="AE594" i="2"/>
  <c r="AD594" i="2"/>
  <c r="AC594" i="2"/>
  <c r="AB594" i="2"/>
  <c r="AA594" i="2"/>
  <c r="Z594" i="2"/>
  <c r="Y594" i="2"/>
  <c r="X594" i="2"/>
  <c r="W594" i="2"/>
  <c r="V594" i="2"/>
  <c r="U594" i="2"/>
  <c r="T594" i="2"/>
  <c r="S594" i="2"/>
  <c r="R594" i="2"/>
  <c r="Q594" i="2"/>
  <c r="P594" i="2"/>
  <c r="O594" i="2"/>
  <c r="N594" i="2"/>
  <c r="M594" i="2"/>
  <c r="L594" i="2"/>
  <c r="K594" i="2"/>
  <c r="J594" i="2"/>
  <c r="AW593" i="2"/>
  <c r="AV593" i="2"/>
  <c r="AU593" i="2"/>
  <c r="AT593" i="2"/>
  <c r="AS593" i="2"/>
  <c r="AR593" i="2"/>
  <c r="AQ593" i="2"/>
  <c r="AP593" i="2"/>
  <c r="AO593" i="2"/>
  <c r="AN593" i="2"/>
  <c r="AM593" i="2"/>
  <c r="AL593" i="2"/>
  <c r="AK593" i="2"/>
  <c r="AJ593" i="2"/>
  <c r="AI593" i="2"/>
  <c r="AH593" i="2"/>
  <c r="AG593" i="2"/>
  <c r="AF593" i="2"/>
  <c r="AE593" i="2"/>
  <c r="AD593" i="2"/>
  <c r="AC593" i="2"/>
  <c r="AB593" i="2"/>
  <c r="AA593" i="2"/>
  <c r="Z593" i="2"/>
  <c r="Y593" i="2"/>
  <c r="X593" i="2"/>
  <c r="W593" i="2"/>
  <c r="V593" i="2"/>
  <c r="U593" i="2"/>
  <c r="T593" i="2"/>
  <c r="S593" i="2"/>
  <c r="R593" i="2"/>
  <c r="Q593" i="2"/>
  <c r="P593" i="2"/>
  <c r="O593" i="2"/>
  <c r="N593" i="2"/>
  <c r="M593" i="2"/>
  <c r="L593" i="2"/>
  <c r="K593" i="2"/>
  <c r="J593" i="2"/>
  <c r="AW592" i="2"/>
  <c r="AV592" i="2"/>
  <c r="AU592" i="2"/>
  <c r="AT592" i="2"/>
  <c r="AS592" i="2"/>
  <c r="AR592" i="2"/>
  <c r="AQ592" i="2"/>
  <c r="AP592" i="2"/>
  <c r="AO592" i="2"/>
  <c r="AN592" i="2"/>
  <c r="AM592" i="2"/>
  <c r="AL592" i="2"/>
  <c r="AK592" i="2"/>
  <c r="AJ592" i="2"/>
  <c r="AI592" i="2"/>
  <c r="AH592" i="2"/>
  <c r="AG592" i="2"/>
  <c r="AF592" i="2"/>
  <c r="AE592" i="2"/>
  <c r="AD592" i="2"/>
  <c r="AC592" i="2"/>
  <c r="AB592" i="2"/>
  <c r="AA592" i="2"/>
  <c r="Z592" i="2"/>
  <c r="Y592" i="2"/>
  <c r="X592" i="2"/>
  <c r="W592" i="2"/>
  <c r="V592" i="2"/>
  <c r="U592" i="2"/>
  <c r="T592" i="2"/>
  <c r="S592" i="2"/>
  <c r="R592" i="2"/>
  <c r="Q592" i="2"/>
  <c r="P592" i="2"/>
  <c r="O592" i="2"/>
  <c r="N592" i="2"/>
  <c r="M592" i="2"/>
  <c r="L592" i="2"/>
  <c r="K592" i="2"/>
  <c r="J592" i="2"/>
  <c r="AW591" i="2"/>
  <c r="AV591" i="2"/>
  <c r="AU591" i="2"/>
  <c r="AT591" i="2"/>
  <c r="AS591" i="2"/>
  <c r="AR591" i="2"/>
  <c r="AQ591" i="2"/>
  <c r="AP591" i="2"/>
  <c r="AO591" i="2"/>
  <c r="AN591" i="2"/>
  <c r="AM591" i="2"/>
  <c r="AL591" i="2"/>
  <c r="AK591" i="2"/>
  <c r="AJ591" i="2"/>
  <c r="AI591" i="2"/>
  <c r="AH591" i="2"/>
  <c r="AG591" i="2"/>
  <c r="AF591" i="2"/>
  <c r="AE591" i="2"/>
  <c r="AD591" i="2"/>
  <c r="AC591" i="2"/>
  <c r="AB591" i="2"/>
  <c r="AA591" i="2"/>
  <c r="Z591" i="2"/>
  <c r="Y591" i="2"/>
  <c r="X591" i="2"/>
  <c r="W591" i="2"/>
  <c r="V591" i="2"/>
  <c r="U591" i="2"/>
  <c r="T591" i="2"/>
  <c r="S591" i="2"/>
  <c r="R591" i="2"/>
  <c r="Q591" i="2"/>
  <c r="P591" i="2"/>
  <c r="O591" i="2"/>
  <c r="N591" i="2"/>
  <c r="M591" i="2"/>
  <c r="L591" i="2"/>
  <c r="K591" i="2"/>
  <c r="J591" i="2"/>
  <c r="AW590" i="2"/>
  <c r="AV590" i="2"/>
  <c r="AU590" i="2"/>
  <c r="AT590" i="2"/>
  <c r="AS590" i="2"/>
  <c r="AR590" i="2"/>
  <c r="AQ590" i="2"/>
  <c r="AP590" i="2"/>
  <c r="AO590" i="2"/>
  <c r="AN590" i="2"/>
  <c r="AM590" i="2"/>
  <c r="AL590" i="2"/>
  <c r="AK590" i="2"/>
  <c r="AJ590" i="2"/>
  <c r="AI590" i="2"/>
  <c r="AH590" i="2"/>
  <c r="AG590" i="2"/>
  <c r="AF590" i="2"/>
  <c r="AE590" i="2"/>
  <c r="AD590" i="2"/>
  <c r="AC590" i="2"/>
  <c r="AB590" i="2"/>
  <c r="AA590" i="2"/>
  <c r="Z590" i="2"/>
  <c r="Y590" i="2"/>
  <c r="X590" i="2"/>
  <c r="W590" i="2"/>
  <c r="V590" i="2"/>
  <c r="U590" i="2"/>
  <c r="T590" i="2"/>
  <c r="S590" i="2"/>
  <c r="R590" i="2"/>
  <c r="Q590" i="2"/>
  <c r="P590" i="2"/>
  <c r="O590" i="2"/>
  <c r="N590" i="2"/>
  <c r="M590" i="2"/>
  <c r="L590" i="2"/>
  <c r="K590" i="2"/>
  <c r="J590" i="2"/>
  <c r="AW589" i="2"/>
  <c r="AV589" i="2"/>
  <c r="AU589" i="2"/>
  <c r="AT589" i="2"/>
  <c r="AS589" i="2"/>
  <c r="AR589" i="2"/>
  <c r="AQ589" i="2"/>
  <c r="AP589" i="2"/>
  <c r="AO589" i="2"/>
  <c r="AN589" i="2"/>
  <c r="AM589" i="2"/>
  <c r="AL589" i="2"/>
  <c r="AK589" i="2"/>
  <c r="AJ589" i="2"/>
  <c r="AI589" i="2"/>
  <c r="AH589" i="2"/>
  <c r="AG589" i="2"/>
  <c r="AF589" i="2"/>
  <c r="AE589" i="2"/>
  <c r="AD589" i="2"/>
  <c r="AC589" i="2"/>
  <c r="AB589" i="2"/>
  <c r="AA589" i="2"/>
  <c r="Z589" i="2"/>
  <c r="Y589" i="2"/>
  <c r="X589" i="2"/>
  <c r="W589" i="2"/>
  <c r="V589" i="2"/>
  <c r="U589" i="2"/>
  <c r="T589" i="2"/>
  <c r="S589" i="2"/>
  <c r="R589" i="2"/>
  <c r="Q589" i="2"/>
  <c r="P589" i="2"/>
  <c r="O589" i="2"/>
  <c r="N589" i="2"/>
  <c r="M589" i="2"/>
  <c r="L589" i="2"/>
  <c r="K589" i="2"/>
  <c r="J589" i="2"/>
  <c r="AW588" i="2"/>
  <c r="AV588" i="2"/>
  <c r="AU588" i="2"/>
  <c r="AT588" i="2"/>
  <c r="AS588" i="2"/>
  <c r="AR588" i="2"/>
  <c r="AQ588" i="2"/>
  <c r="AP588" i="2"/>
  <c r="AO588" i="2"/>
  <c r="AN588" i="2"/>
  <c r="AM588" i="2"/>
  <c r="AL588" i="2"/>
  <c r="AK588" i="2"/>
  <c r="AJ588" i="2"/>
  <c r="AI588" i="2"/>
  <c r="AH588" i="2"/>
  <c r="AG588" i="2"/>
  <c r="AF588" i="2"/>
  <c r="AE588" i="2"/>
  <c r="AD588" i="2"/>
  <c r="AC588" i="2"/>
  <c r="AB588" i="2"/>
  <c r="AA588" i="2"/>
  <c r="Z588" i="2"/>
  <c r="Y588" i="2"/>
  <c r="X588" i="2"/>
  <c r="W588" i="2"/>
  <c r="V588" i="2"/>
  <c r="U588" i="2"/>
  <c r="T588" i="2"/>
  <c r="S588" i="2"/>
  <c r="R588" i="2"/>
  <c r="Q588" i="2"/>
  <c r="P588" i="2"/>
  <c r="O588" i="2"/>
  <c r="N588" i="2"/>
  <c r="M588" i="2"/>
  <c r="L588" i="2"/>
  <c r="K588" i="2"/>
  <c r="J588" i="2"/>
  <c r="AC587" i="2"/>
  <c r="AB587" i="2"/>
  <c r="AA587" i="2"/>
  <c r="Z587" i="2"/>
  <c r="Y587" i="2"/>
  <c r="X587" i="2"/>
  <c r="W587" i="2"/>
  <c r="V587" i="2"/>
  <c r="U587" i="2"/>
  <c r="T587" i="2"/>
  <c r="S587" i="2"/>
  <c r="R587" i="2"/>
  <c r="Q587" i="2"/>
  <c r="P587" i="2"/>
  <c r="O587" i="2"/>
  <c r="N587" i="2"/>
  <c r="M587" i="2"/>
  <c r="L587" i="2"/>
  <c r="K587" i="2"/>
  <c r="J587" i="2"/>
  <c r="AW586" i="2"/>
  <c r="AV586" i="2"/>
  <c r="AU586" i="2"/>
  <c r="AT586" i="2"/>
  <c r="AS586" i="2"/>
  <c r="AR586" i="2"/>
  <c r="AQ586" i="2"/>
  <c r="AP586" i="2"/>
  <c r="AO586" i="2"/>
  <c r="AN586" i="2"/>
  <c r="AM586" i="2"/>
  <c r="AL586" i="2"/>
  <c r="AK586" i="2"/>
  <c r="AJ586" i="2"/>
  <c r="AI586" i="2"/>
  <c r="AH586" i="2"/>
  <c r="AG586" i="2"/>
  <c r="AF586" i="2"/>
  <c r="AE586" i="2"/>
  <c r="AD586" i="2"/>
  <c r="AC586" i="2"/>
  <c r="AB586" i="2"/>
  <c r="AA586" i="2"/>
  <c r="Z586" i="2"/>
  <c r="Y586" i="2"/>
  <c r="X586" i="2"/>
  <c r="W586" i="2"/>
  <c r="V586" i="2"/>
  <c r="U586" i="2"/>
  <c r="T586" i="2"/>
  <c r="S586" i="2"/>
  <c r="R586" i="2"/>
  <c r="Q586" i="2"/>
  <c r="P586" i="2"/>
  <c r="O586" i="2"/>
  <c r="N586" i="2"/>
  <c r="M586" i="2"/>
  <c r="L586" i="2"/>
  <c r="K586" i="2"/>
  <c r="J586" i="2"/>
  <c r="AW585" i="2"/>
  <c r="AV585" i="2"/>
  <c r="AU585" i="2"/>
  <c r="AT585" i="2"/>
  <c r="AS585" i="2"/>
  <c r="AR585" i="2"/>
  <c r="AQ585" i="2"/>
  <c r="AP585" i="2"/>
  <c r="AO585" i="2"/>
  <c r="AN585" i="2"/>
  <c r="AM585" i="2"/>
  <c r="AL585" i="2"/>
  <c r="AK585" i="2"/>
  <c r="AJ585" i="2"/>
  <c r="AI585" i="2"/>
  <c r="AH585" i="2"/>
  <c r="AG585" i="2"/>
  <c r="AF585" i="2"/>
  <c r="AE585" i="2"/>
  <c r="AD585" i="2"/>
  <c r="AC585" i="2"/>
  <c r="AB585" i="2"/>
  <c r="AA585" i="2"/>
  <c r="Z585" i="2"/>
  <c r="Y585" i="2"/>
  <c r="X585" i="2"/>
  <c r="W585" i="2"/>
  <c r="V585" i="2"/>
  <c r="U585" i="2"/>
  <c r="T585" i="2"/>
  <c r="S585" i="2"/>
  <c r="R585" i="2"/>
  <c r="Q585" i="2"/>
  <c r="P585" i="2"/>
  <c r="O585" i="2"/>
  <c r="N585" i="2"/>
  <c r="M585" i="2"/>
  <c r="L585" i="2"/>
  <c r="K585" i="2"/>
  <c r="J585" i="2"/>
  <c r="AW584" i="2"/>
  <c r="AV584" i="2"/>
  <c r="AU584" i="2"/>
  <c r="AT584" i="2"/>
  <c r="AS584" i="2"/>
  <c r="AR584" i="2"/>
  <c r="AQ584" i="2"/>
  <c r="AP584" i="2"/>
  <c r="AO584" i="2"/>
  <c r="AN584" i="2"/>
  <c r="AM584" i="2"/>
  <c r="AL584" i="2"/>
  <c r="AK584" i="2"/>
  <c r="AJ584" i="2"/>
  <c r="AI584" i="2"/>
  <c r="AH584" i="2"/>
  <c r="AG584" i="2"/>
  <c r="AF584" i="2"/>
  <c r="AE584" i="2"/>
  <c r="AD584" i="2"/>
  <c r="AC584" i="2"/>
  <c r="AB584" i="2"/>
  <c r="AA584" i="2"/>
  <c r="Z584" i="2"/>
  <c r="Y584" i="2"/>
  <c r="X584" i="2"/>
  <c r="W584" i="2"/>
  <c r="V584" i="2"/>
  <c r="U584" i="2"/>
  <c r="T584" i="2"/>
  <c r="S584" i="2"/>
  <c r="R584" i="2"/>
  <c r="Q584" i="2"/>
  <c r="P584" i="2"/>
  <c r="O584" i="2"/>
  <c r="N584" i="2"/>
  <c r="M584" i="2"/>
  <c r="L584" i="2"/>
  <c r="K584" i="2"/>
  <c r="J584" i="2"/>
  <c r="AW583" i="2"/>
  <c r="AV583" i="2"/>
  <c r="AU583" i="2"/>
  <c r="AT583" i="2"/>
  <c r="AS583" i="2"/>
  <c r="AR583" i="2"/>
  <c r="AQ583" i="2"/>
  <c r="AP583" i="2"/>
  <c r="AO583" i="2"/>
  <c r="AN583" i="2"/>
  <c r="AM583" i="2"/>
  <c r="AL583" i="2"/>
  <c r="AK583" i="2"/>
  <c r="AJ583" i="2"/>
  <c r="AI583" i="2"/>
  <c r="AH583" i="2"/>
  <c r="AG583" i="2"/>
  <c r="AF583" i="2"/>
  <c r="AE583" i="2"/>
  <c r="AD583" i="2"/>
  <c r="AC583" i="2"/>
  <c r="AB583" i="2"/>
  <c r="AA583" i="2"/>
  <c r="Z583" i="2"/>
  <c r="Y583" i="2"/>
  <c r="X583" i="2"/>
  <c r="W583" i="2"/>
  <c r="V583" i="2"/>
  <c r="U583" i="2"/>
  <c r="T583" i="2"/>
  <c r="S583" i="2"/>
  <c r="R583" i="2"/>
  <c r="Q583" i="2"/>
  <c r="P583" i="2"/>
  <c r="O583" i="2"/>
  <c r="N583" i="2"/>
  <c r="M583" i="2"/>
  <c r="L583" i="2"/>
  <c r="K583" i="2"/>
  <c r="J583" i="2"/>
  <c r="AW582" i="2"/>
  <c r="AV582" i="2"/>
  <c r="AU582" i="2"/>
  <c r="AT582" i="2"/>
  <c r="AS582" i="2"/>
  <c r="AR582" i="2"/>
  <c r="AQ582" i="2"/>
  <c r="AP582" i="2"/>
  <c r="AO582" i="2"/>
  <c r="AN582" i="2"/>
  <c r="AM582" i="2"/>
  <c r="AL582" i="2"/>
  <c r="AK582" i="2"/>
  <c r="AJ582" i="2"/>
  <c r="AI582" i="2"/>
  <c r="AH582" i="2"/>
  <c r="AG582" i="2"/>
  <c r="AF582" i="2"/>
  <c r="AE582" i="2"/>
  <c r="AD582" i="2"/>
  <c r="AC582" i="2"/>
  <c r="AB582" i="2"/>
  <c r="AA582" i="2"/>
  <c r="Z582" i="2"/>
  <c r="Y582" i="2"/>
  <c r="X582" i="2"/>
  <c r="W582" i="2"/>
  <c r="V582" i="2"/>
  <c r="U582" i="2"/>
  <c r="T582" i="2"/>
  <c r="S582" i="2"/>
  <c r="R582" i="2"/>
  <c r="Q582" i="2"/>
  <c r="P582" i="2"/>
  <c r="O582" i="2"/>
  <c r="N582" i="2"/>
  <c r="M582" i="2"/>
  <c r="L582" i="2"/>
  <c r="K582" i="2"/>
  <c r="J582" i="2"/>
  <c r="AW581" i="2"/>
  <c r="AV581" i="2"/>
  <c r="AU581" i="2"/>
  <c r="AT581" i="2"/>
  <c r="AS581" i="2"/>
  <c r="AR581" i="2"/>
  <c r="AQ581" i="2"/>
  <c r="AP581" i="2"/>
  <c r="AO581" i="2"/>
  <c r="AN581" i="2"/>
  <c r="AM581" i="2"/>
  <c r="AL581" i="2"/>
  <c r="AK581" i="2"/>
  <c r="AJ581" i="2"/>
  <c r="AI581" i="2"/>
  <c r="AH581" i="2"/>
  <c r="AG581" i="2"/>
  <c r="AF581" i="2"/>
  <c r="AE581" i="2"/>
  <c r="AD581" i="2"/>
  <c r="AC581" i="2"/>
  <c r="AB581" i="2"/>
  <c r="AA581" i="2"/>
  <c r="Z581" i="2"/>
  <c r="Y581" i="2"/>
  <c r="X581" i="2"/>
  <c r="W581" i="2"/>
  <c r="V581" i="2"/>
  <c r="U581" i="2"/>
  <c r="T581" i="2"/>
  <c r="S581" i="2"/>
  <c r="R581" i="2"/>
  <c r="Q581" i="2"/>
  <c r="P581" i="2"/>
  <c r="O581" i="2"/>
  <c r="N581" i="2"/>
  <c r="M581" i="2"/>
  <c r="L581" i="2"/>
  <c r="K581" i="2"/>
  <c r="J581" i="2"/>
  <c r="AW580" i="2"/>
  <c r="AV580" i="2"/>
  <c r="AU580" i="2"/>
  <c r="AT580" i="2"/>
  <c r="AS580" i="2"/>
  <c r="AR580" i="2"/>
  <c r="AQ580" i="2"/>
  <c r="AP580" i="2"/>
  <c r="AO580" i="2"/>
  <c r="AN580" i="2"/>
  <c r="AM580" i="2"/>
  <c r="AL580" i="2"/>
  <c r="AK580" i="2"/>
  <c r="AJ580" i="2"/>
  <c r="AI580" i="2"/>
  <c r="AH580" i="2"/>
  <c r="AG580" i="2"/>
  <c r="AF580" i="2"/>
  <c r="AE580" i="2"/>
  <c r="AD580" i="2"/>
  <c r="AC580" i="2"/>
  <c r="AB580" i="2"/>
  <c r="AA580" i="2"/>
  <c r="Z580" i="2"/>
  <c r="Y580" i="2"/>
  <c r="X580" i="2"/>
  <c r="W580" i="2"/>
  <c r="V580" i="2"/>
  <c r="U580" i="2"/>
  <c r="T580" i="2"/>
  <c r="S580" i="2"/>
  <c r="R580" i="2"/>
  <c r="Q580" i="2"/>
  <c r="P580" i="2"/>
  <c r="O580" i="2"/>
  <c r="N580" i="2"/>
  <c r="M580" i="2"/>
  <c r="L580" i="2"/>
  <c r="K580" i="2"/>
  <c r="J580" i="2"/>
  <c r="AW579" i="2"/>
  <c r="AV579" i="2"/>
  <c r="AU579" i="2"/>
  <c r="AT579" i="2"/>
  <c r="AS579" i="2"/>
  <c r="AR579" i="2"/>
  <c r="AQ579" i="2"/>
  <c r="AP579" i="2"/>
  <c r="AO579" i="2"/>
  <c r="AN579" i="2"/>
  <c r="AM579" i="2"/>
  <c r="AL579" i="2"/>
  <c r="AK579" i="2"/>
  <c r="AJ579" i="2"/>
  <c r="AI579" i="2"/>
  <c r="AH579" i="2"/>
  <c r="AG579" i="2"/>
  <c r="AF579" i="2"/>
  <c r="AE579" i="2"/>
  <c r="AD579" i="2"/>
  <c r="AC579" i="2"/>
  <c r="AB579" i="2"/>
  <c r="AA579" i="2"/>
  <c r="Z579" i="2"/>
  <c r="Y579" i="2"/>
  <c r="X579" i="2"/>
  <c r="W579" i="2"/>
  <c r="V579" i="2"/>
  <c r="U579" i="2"/>
  <c r="T579" i="2"/>
  <c r="S579" i="2"/>
  <c r="R579" i="2"/>
  <c r="Q579" i="2"/>
  <c r="P579" i="2"/>
  <c r="O579" i="2"/>
  <c r="N579" i="2"/>
  <c r="M579" i="2"/>
  <c r="L579" i="2"/>
  <c r="K579" i="2"/>
  <c r="J579" i="2"/>
  <c r="AW578" i="2"/>
  <c r="AV578" i="2"/>
  <c r="AU578" i="2"/>
  <c r="AT578" i="2"/>
  <c r="AS578" i="2"/>
  <c r="AR578" i="2"/>
  <c r="AQ578" i="2"/>
  <c r="AP578" i="2"/>
  <c r="AO578" i="2"/>
  <c r="AN578" i="2"/>
  <c r="AM578" i="2"/>
  <c r="AL578" i="2"/>
  <c r="AK578" i="2"/>
  <c r="AJ578" i="2"/>
  <c r="AI578" i="2"/>
  <c r="AH578" i="2"/>
  <c r="AG578" i="2"/>
  <c r="AF578" i="2"/>
  <c r="AE578" i="2"/>
  <c r="AD578" i="2"/>
  <c r="AC578" i="2"/>
  <c r="AB578" i="2"/>
  <c r="AA578" i="2"/>
  <c r="Z578" i="2"/>
  <c r="Y578" i="2"/>
  <c r="X578" i="2"/>
  <c r="W578" i="2"/>
  <c r="V578" i="2"/>
  <c r="U578" i="2"/>
  <c r="T578" i="2"/>
  <c r="S578" i="2"/>
  <c r="R578" i="2"/>
  <c r="Q578" i="2"/>
  <c r="P578" i="2"/>
  <c r="O578" i="2"/>
  <c r="N578" i="2"/>
  <c r="M578" i="2"/>
  <c r="L578" i="2"/>
  <c r="K578" i="2"/>
  <c r="J578" i="2"/>
  <c r="AW577" i="2"/>
  <c r="AV577" i="2"/>
  <c r="AU577" i="2"/>
  <c r="AT577" i="2"/>
  <c r="AS577" i="2"/>
  <c r="AR577" i="2"/>
  <c r="AQ577" i="2"/>
  <c r="AP577" i="2"/>
  <c r="AO577" i="2"/>
  <c r="AN577" i="2"/>
  <c r="AM577" i="2"/>
  <c r="AL577" i="2"/>
  <c r="AK577" i="2"/>
  <c r="AJ577" i="2"/>
  <c r="AI577" i="2"/>
  <c r="AH577" i="2"/>
  <c r="AG577" i="2"/>
  <c r="AF577" i="2"/>
  <c r="AE577" i="2"/>
  <c r="AD577" i="2"/>
  <c r="AC577" i="2"/>
  <c r="AB577" i="2"/>
  <c r="AA577" i="2"/>
  <c r="Z577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AC576" i="2"/>
  <c r="AB576" i="2"/>
  <c r="AA576" i="2"/>
  <c r="Z576" i="2"/>
  <c r="Y576" i="2"/>
  <c r="X576" i="2"/>
  <c r="W576" i="2"/>
  <c r="V576" i="2"/>
  <c r="U576" i="2"/>
  <c r="T576" i="2"/>
  <c r="S576" i="2"/>
  <c r="R576" i="2"/>
  <c r="Q576" i="2"/>
  <c r="P576" i="2"/>
  <c r="O576" i="2"/>
  <c r="N576" i="2"/>
  <c r="M576" i="2"/>
  <c r="L576" i="2"/>
  <c r="K576" i="2"/>
  <c r="J576" i="2"/>
  <c r="AW575" i="2"/>
  <c r="AV575" i="2"/>
  <c r="AU575" i="2"/>
  <c r="AT575" i="2"/>
  <c r="AS575" i="2"/>
  <c r="AR575" i="2"/>
  <c r="AQ575" i="2"/>
  <c r="AP575" i="2"/>
  <c r="AO575" i="2"/>
  <c r="AN575" i="2"/>
  <c r="AM575" i="2"/>
  <c r="AL575" i="2"/>
  <c r="AK575" i="2"/>
  <c r="AJ575" i="2"/>
  <c r="AI575" i="2"/>
  <c r="AH575" i="2"/>
  <c r="AG575" i="2"/>
  <c r="AF575" i="2"/>
  <c r="AE575" i="2"/>
  <c r="AD575" i="2"/>
  <c r="AC575" i="2"/>
  <c r="AB575" i="2"/>
  <c r="AA575" i="2"/>
  <c r="Z575" i="2"/>
  <c r="Y575" i="2"/>
  <c r="X575" i="2"/>
  <c r="W575" i="2"/>
  <c r="V575" i="2"/>
  <c r="U575" i="2"/>
  <c r="T575" i="2"/>
  <c r="S575" i="2"/>
  <c r="R575" i="2"/>
  <c r="Q575" i="2"/>
  <c r="P575" i="2"/>
  <c r="O575" i="2"/>
  <c r="N575" i="2"/>
  <c r="M575" i="2"/>
  <c r="L575" i="2"/>
  <c r="K575" i="2"/>
  <c r="J575" i="2"/>
  <c r="AW574" i="2"/>
  <c r="AV574" i="2"/>
  <c r="AU574" i="2"/>
  <c r="AT574" i="2"/>
  <c r="AS574" i="2"/>
  <c r="AR574" i="2"/>
  <c r="AQ574" i="2"/>
  <c r="AP574" i="2"/>
  <c r="AO574" i="2"/>
  <c r="AN574" i="2"/>
  <c r="AM574" i="2"/>
  <c r="AL574" i="2"/>
  <c r="AK574" i="2"/>
  <c r="AJ574" i="2"/>
  <c r="AI574" i="2"/>
  <c r="AH574" i="2"/>
  <c r="AG574" i="2"/>
  <c r="AF574" i="2"/>
  <c r="AE574" i="2"/>
  <c r="AD574" i="2"/>
  <c r="AC574" i="2"/>
  <c r="AB574" i="2"/>
  <c r="AA574" i="2"/>
  <c r="Z574" i="2"/>
  <c r="Y574" i="2"/>
  <c r="X574" i="2"/>
  <c r="W574" i="2"/>
  <c r="V574" i="2"/>
  <c r="U574" i="2"/>
  <c r="T574" i="2"/>
  <c r="S574" i="2"/>
  <c r="R574" i="2"/>
  <c r="Q574" i="2"/>
  <c r="P574" i="2"/>
  <c r="O574" i="2"/>
  <c r="N574" i="2"/>
  <c r="M574" i="2"/>
  <c r="L574" i="2"/>
  <c r="K574" i="2"/>
  <c r="J574" i="2"/>
  <c r="AW573" i="2"/>
  <c r="AV573" i="2"/>
  <c r="AU573" i="2"/>
  <c r="AT573" i="2"/>
  <c r="AS573" i="2"/>
  <c r="AR573" i="2"/>
  <c r="AQ573" i="2"/>
  <c r="AP573" i="2"/>
  <c r="AO573" i="2"/>
  <c r="AN573" i="2"/>
  <c r="AM573" i="2"/>
  <c r="AL573" i="2"/>
  <c r="AK573" i="2"/>
  <c r="AJ573" i="2"/>
  <c r="AI573" i="2"/>
  <c r="AH573" i="2"/>
  <c r="AG573" i="2"/>
  <c r="AF573" i="2"/>
  <c r="AE573" i="2"/>
  <c r="AD573" i="2"/>
  <c r="AC573" i="2"/>
  <c r="AB573" i="2"/>
  <c r="AA573" i="2"/>
  <c r="Z573" i="2"/>
  <c r="Y573" i="2"/>
  <c r="X573" i="2"/>
  <c r="W573" i="2"/>
  <c r="V573" i="2"/>
  <c r="U573" i="2"/>
  <c r="T573" i="2"/>
  <c r="S573" i="2"/>
  <c r="R573" i="2"/>
  <c r="Q573" i="2"/>
  <c r="P573" i="2"/>
  <c r="O573" i="2"/>
  <c r="N573" i="2"/>
  <c r="M573" i="2"/>
  <c r="L573" i="2"/>
  <c r="K573" i="2"/>
  <c r="J573" i="2"/>
  <c r="AW572" i="2"/>
  <c r="AV572" i="2"/>
  <c r="AU572" i="2"/>
  <c r="AT572" i="2"/>
  <c r="AS572" i="2"/>
  <c r="AR572" i="2"/>
  <c r="AQ572" i="2"/>
  <c r="AP572" i="2"/>
  <c r="AO572" i="2"/>
  <c r="AN572" i="2"/>
  <c r="AM572" i="2"/>
  <c r="AL572" i="2"/>
  <c r="AK572" i="2"/>
  <c r="AJ572" i="2"/>
  <c r="AI572" i="2"/>
  <c r="AH572" i="2"/>
  <c r="AG572" i="2"/>
  <c r="AF572" i="2"/>
  <c r="AE572" i="2"/>
  <c r="AD572" i="2"/>
  <c r="AC572" i="2"/>
  <c r="AB572" i="2"/>
  <c r="AA572" i="2"/>
  <c r="Z572" i="2"/>
  <c r="Y572" i="2"/>
  <c r="X572" i="2"/>
  <c r="W572" i="2"/>
  <c r="V572" i="2"/>
  <c r="U572" i="2"/>
  <c r="T572" i="2"/>
  <c r="S572" i="2"/>
  <c r="R572" i="2"/>
  <c r="Q572" i="2"/>
  <c r="P572" i="2"/>
  <c r="O572" i="2"/>
  <c r="N572" i="2"/>
  <c r="M572" i="2"/>
  <c r="L572" i="2"/>
  <c r="K572" i="2"/>
  <c r="J572" i="2"/>
  <c r="AW571" i="2"/>
  <c r="AV571" i="2"/>
  <c r="AU571" i="2"/>
  <c r="AT571" i="2"/>
  <c r="AS571" i="2"/>
  <c r="AR571" i="2"/>
  <c r="AQ571" i="2"/>
  <c r="AP571" i="2"/>
  <c r="AO571" i="2"/>
  <c r="AN571" i="2"/>
  <c r="AM571" i="2"/>
  <c r="AL571" i="2"/>
  <c r="AK571" i="2"/>
  <c r="AJ571" i="2"/>
  <c r="AI571" i="2"/>
  <c r="AH571" i="2"/>
  <c r="AG571" i="2"/>
  <c r="AF571" i="2"/>
  <c r="AE571" i="2"/>
  <c r="AD571" i="2"/>
  <c r="AC571" i="2"/>
  <c r="AB571" i="2"/>
  <c r="AA571" i="2"/>
  <c r="Z571" i="2"/>
  <c r="Y571" i="2"/>
  <c r="X571" i="2"/>
  <c r="W571" i="2"/>
  <c r="V571" i="2"/>
  <c r="U571" i="2"/>
  <c r="T571" i="2"/>
  <c r="S571" i="2"/>
  <c r="R571" i="2"/>
  <c r="Q571" i="2"/>
  <c r="P571" i="2"/>
  <c r="O571" i="2"/>
  <c r="N571" i="2"/>
  <c r="M571" i="2"/>
  <c r="L571" i="2"/>
  <c r="K571" i="2"/>
  <c r="J571" i="2"/>
  <c r="AW570" i="2"/>
  <c r="AV570" i="2"/>
  <c r="AU570" i="2"/>
  <c r="AT570" i="2"/>
  <c r="AS570" i="2"/>
  <c r="AR570" i="2"/>
  <c r="AQ570" i="2"/>
  <c r="AP570" i="2"/>
  <c r="AO570" i="2"/>
  <c r="AN570" i="2"/>
  <c r="AM570" i="2"/>
  <c r="AL570" i="2"/>
  <c r="AK570" i="2"/>
  <c r="AJ570" i="2"/>
  <c r="AI570" i="2"/>
  <c r="AH570" i="2"/>
  <c r="AG570" i="2"/>
  <c r="AF570" i="2"/>
  <c r="AE570" i="2"/>
  <c r="AD570" i="2"/>
  <c r="AC570" i="2"/>
  <c r="AB570" i="2"/>
  <c r="AA570" i="2"/>
  <c r="Z570" i="2"/>
  <c r="Y570" i="2"/>
  <c r="X570" i="2"/>
  <c r="W570" i="2"/>
  <c r="V570" i="2"/>
  <c r="U570" i="2"/>
  <c r="T570" i="2"/>
  <c r="S570" i="2"/>
  <c r="R570" i="2"/>
  <c r="Q570" i="2"/>
  <c r="P570" i="2"/>
  <c r="O570" i="2"/>
  <c r="N570" i="2"/>
  <c r="M570" i="2"/>
  <c r="L570" i="2"/>
  <c r="K570" i="2"/>
  <c r="J570" i="2"/>
  <c r="AW569" i="2"/>
  <c r="AV569" i="2"/>
  <c r="AU569" i="2"/>
  <c r="AT569" i="2"/>
  <c r="AS569" i="2"/>
  <c r="AR569" i="2"/>
  <c r="AQ569" i="2"/>
  <c r="AP569" i="2"/>
  <c r="AO569" i="2"/>
  <c r="AN569" i="2"/>
  <c r="AM569" i="2"/>
  <c r="AL569" i="2"/>
  <c r="AK569" i="2"/>
  <c r="AJ569" i="2"/>
  <c r="AI569" i="2"/>
  <c r="AH569" i="2"/>
  <c r="AG569" i="2"/>
  <c r="AF569" i="2"/>
  <c r="AE569" i="2"/>
  <c r="AD569" i="2"/>
  <c r="AC569" i="2"/>
  <c r="AB569" i="2"/>
  <c r="AA569" i="2"/>
  <c r="Z569" i="2"/>
  <c r="Y569" i="2"/>
  <c r="X569" i="2"/>
  <c r="W569" i="2"/>
  <c r="V569" i="2"/>
  <c r="U569" i="2"/>
  <c r="T569" i="2"/>
  <c r="S569" i="2"/>
  <c r="R569" i="2"/>
  <c r="Q569" i="2"/>
  <c r="P569" i="2"/>
  <c r="O569" i="2"/>
  <c r="N569" i="2"/>
  <c r="M569" i="2"/>
  <c r="L569" i="2"/>
  <c r="K569" i="2"/>
  <c r="J569" i="2"/>
  <c r="AW568" i="2"/>
  <c r="AV568" i="2"/>
  <c r="AU568" i="2"/>
  <c r="AT568" i="2"/>
  <c r="AS568" i="2"/>
  <c r="AR568" i="2"/>
  <c r="AQ568" i="2"/>
  <c r="AP568" i="2"/>
  <c r="AO568" i="2"/>
  <c r="AN568" i="2"/>
  <c r="AM568" i="2"/>
  <c r="AL568" i="2"/>
  <c r="AK568" i="2"/>
  <c r="AJ568" i="2"/>
  <c r="AI568" i="2"/>
  <c r="AH568" i="2"/>
  <c r="AG568" i="2"/>
  <c r="AF568" i="2"/>
  <c r="AE568" i="2"/>
  <c r="AD568" i="2"/>
  <c r="AC568" i="2"/>
  <c r="AB568" i="2"/>
  <c r="AA568" i="2"/>
  <c r="Z568" i="2"/>
  <c r="Y568" i="2"/>
  <c r="X568" i="2"/>
  <c r="W568" i="2"/>
  <c r="V568" i="2"/>
  <c r="U568" i="2"/>
  <c r="T568" i="2"/>
  <c r="S568" i="2"/>
  <c r="R568" i="2"/>
  <c r="Q568" i="2"/>
  <c r="P568" i="2"/>
  <c r="O568" i="2"/>
  <c r="N568" i="2"/>
  <c r="M568" i="2"/>
  <c r="L568" i="2"/>
  <c r="K568" i="2"/>
  <c r="J568" i="2"/>
  <c r="AW567" i="2"/>
  <c r="AV567" i="2"/>
  <c r="AU567" i="2"/>
  <c r="AT567" i="2"/>
  <c r="AS567" i="2"/>
  <c r="AR567" i="2"/>
  <c r="AQ567" i="2"/>
  <c r="AP567" i="2"/>
  <c r="AO567" i="2"/>
  <c r="AN567" i="2"/>
  <c r="AM567" i="2"/>
  <c r="AL567" i="2"/>
  <c r="AK567" i="2"/>
  <c r="AJ567" i="2"/>
  <c r="AI567" i="2"/>
  <c r="AH567" i="2"/>
  <c r="AG567" i="2"/>
  <c r="AF567" i="2"/>
  <c r="AE567" i="2"/>
  <c r="AD567" i="2"/>
  <c r="AC567" i="2"/>
  <c r="AB567" i="2"/>
  <c r="AA567" i="2"/>
  <c r="Z567" i="2"/>
  <c r="Y567" i="2"/>
  <c r="X567" i="2"/>
  <c r="W567" i="2"/>
  <c r="V567" i="2"/>
  <c r="U567" i="2"/>
  <c r="T567" i="2"/>
  <c r="S567" i="2"/>
  <c r="R567" i="2"/>
  <c r="Q567" i="2"/>
  <c r="P567" i="2"/>
  <c r="O567" i="2"/>
  <c r="N567" i="2"/>
  <c r="M567" i="2"/>
  <c r="L567" i="2"/>
  <c r="K567" i="2"/>
  <c r="J567" i="2"/>
  <c r="AW566" i="2"/>
  <c r="AV566" i="2"/>
  <c r="AU566" i="2"/>
  <c r="AT566" i="2"/>
  <c r="AS566" i="2"/>
  <c r="AR566" i="2"/>
  <c r="AQ566" i="2"/>
  <c r="AP566" i="2"/>
  <c r="AO566" i="2"/>
  <c r="AN566" i="2"/>
  <c r="AM566" i="2"/>
  <c r="AL566" i="2"/>
  <c r="AK566" i="2"/>
  <c r="AJ566" i="2"/>
  <c r="AI566" i="2"/>
  <c r="AH566" i="2"/>
  <c r="AG566" i="2"/>
  <c r="AF566" i="2"/>
  <c r="AE566" i="2"/>
  <c r="AD566" i="2"/>
  <c r="AC566" i="2"/>
  <c r="AB566" i="2"/>
  <c r="AA566" i="2"/>
  <c r="Z566" i="2"/>
  <c r="Y566" i="2"/>
  <c r="X566" i="2"/>
  <c r="W566" i="2"/>
  <c r="V566" i="2"/>
  <c r="U566" i="2"/>
  <c r="T566" i="2"/>
  <c r="S566" i="2"/>
  <c r="R566" i="2"/>
  <c r="Q566" i="2"/>
  <c r="P566" i="2"/>
  <c r="O566" i="2"/>
  <c r="N566" i="2"/>
  <c r="M566" i="2"/>
  <c r="L566" i="2"/>
  <c r="K566" i="2"/>
  <c r="J566" i="2"/>
  <c r="AC565" i="2"/>
  <c r="AB565" i="2"/>
  <c r="AA565" i="2"/>
  <c r="Z565" i="2"/>
  <c r="Y565" i="2"/>
  <c r="X565" i="2"/>
  <c r="W565" i="2"/>
  <c r="V565" i="2"/>
  <c r="U565" i="2"/>
  <c r="T565" i="2"/>
  <c r="S565" i="2"/>
  <c r="R565" i="2"/>
  <c r="Q565" i="2"/>
  <c r="P565" i="2"/>
  <c r="O565" i="2"/>
  <c r="N565" i="2"/>
  <c r="M565" i="2"/>
  <c r="L565" i="2"/>
  <c r="K565" i="2"/>
  <c r="J565" i="2"/>
  <c r="AW564" i="2"/>
  <c r="AV564" i="2"/>
  <c r="AU564" i="2"/>
  <c r="AT564" i="2"/>
  <c r="AS564" i="2"/>
  <c r="AR564" i="2"/>
  <c r="AQ564" i="2"/>
  <c r="AP564" i="2"/>
  <c r="AO564" i="2"/>
  <c r="AN564" i="2"/>
  <c r="AM564" i="2"/>
  <c r="AL564" i="2"/>
  <c r="AK564" i="2"/>
  <c r="AJ564" i="2"/>
  <c r="AI564" i="2"/>
  <c r="AH564" i="2"/>
  <c r="AG564" i="2"/>
  <c r="AF564" i="2"/>
  <c r="AE564" i="2"/>
  <c r="AD564" i="2"/>
  <c r="AC564" i="2"/>
  <c r="AB564" i="2"/>
  <c r="AA564" i="2"/>
  <c r="Z564" i="2"/>
  <c r="Y564" i="2"/>
  <c r="X564" i="2"/>
  <c r="W564" i="2"/>
  <c r="V564" i="2"/>
  <c r="U564" i="2"/>
  <c r="T564" i="2"/>
  <c r="S564" i="2"/>
  <c r="R564" i="2"/>
  <c r="Q564" i="2"/>
  <c r="P564" i="2"/>
  <c r="O564" i="2"/>
  <c r="N564" i="2"/>
  <c r="M564" i="2"/>
  <c r="L564" i="2"/>
  <c r="K564" i="2"/>
  <c r="J564" i="2"/>
  <c r="AW563" i="2"/>
  <c r="AV563" i="2"/>
  <c r="AU563" i="2"/>
  <c r="AT563" i="2"/>
  <c r="AS563" i="2"/>
  <c r="AR563" i="2"/>
  <c r="AQ563" i="2"/>
  <c r="AP563" i="2"/>
  <c r="AO563" i="2"/>
  <c r="AN563" i="2"/>
  <c r="AM563" i="2"/>
  <c r="AL563" i="2"/>
  <c r="AK563" i="2"/>
  <c r="AJ563" i="2"/>
  <c r="AI563" i="2"/>
  <c r="AH563" i="2"/>
  <c r="AG563" i="2"/>
  <c r="AF563" i="2"/>
  <c r="AE563" i="2"/>
  <c r="AD563" i="2"/>
  <c r="AC563" i="2"/>
  <c r="AB563" i="2"/>
  <c r="AA563" i="2"/>
  <c r="Z563" i="2"/>
  <c r="Y563" i="2"/>
  <c r="X563" i="2"/>
  <c r="W563" i="2"/>
  <c r="V563" i="2"/>
  <c r="U563" i="2"/>
  <c r="T563" i="2"/>
  <c r="S563" i="2"/>
  <c r="R563" i="2"/>
  <c r="Q563" i="2"/>
  <c r="P563" i="2"/>
  <c r="O563" i="2"/>
  <c r="N563" i="2"/>
  <c r="M563" i="2"/>
  <c r="L563" i="2"/>
  <c r="K563" i="2"/>
  <c r="J563" i="2"/>
  <c r="AW562" i="2"/>
  <c r="AV562" i="2"/>
  <c r="AU562" i="2"/>
  <c r="AT562" i="2"/>
  <c r="AS562" i="2"/>
  <c r="AR562" i="2"/>
  <c r="AQ562" i="2"/>
  <c r="AP562" i="2"/>
  <c r="AO562" i="2"/>
  <c r="AN562" i="2"/>
  <c r="AM562" i="2"/>
  <c r="AL562" i="2"/>
  <c r="AK562" i="2"/>
  <c r="AJ562" i="2"/>
  <c r="AI562" i="2"/>
  <c r="AH562" i="2"/>
  <c r="AG562" i="2"/>
  <c r="AF562" i="2"/>
  <c r="AE562" i="2"/>
  <c r="AD562" i="2"/>
  <c r="AC562" i="2"/>
  <c r="AB562" i="2"/>
  <c r="AA562" i="2"/>
  <c r="Z562" i="2"/>
  <c r="Y562" i="2"/>
  <c r="X562" i="2"/>
  <c r="W562" i="2"/>
  <c r="V562" i="2"/>
  <c r="U562" i="2"/>
  <c r="T562" i="2"/>
  <c r="S562" i="2"/>
  <c r="R562" i="2"/>
  <c r="Q562" i="2"/>
  <c r="P562" i="2"/>
  <c r="O562" i="2"/>
  <c r="N562" i="2"/>
  <c r="M562" i="2"/>
  <c r="L562" i="2"/>
  <c r="K562" i="2"/>
  <c r="J562" i="2"/>
  <c r="AW561" i="2"/>
  <c r="AV561" i="2"/>
  <c r="AU561" i="2"/>
  <c r="AT561" i="2"/>
  <c r="AS561" i="2"/>
  <c r="AR561" i="2"/>
  <c r="AQ561" i="2"/>
  <c r="AP561" i="2"/>
  <c r="AO561" i="2"/>
  <c r="AN561" i="2"/>
  <c r="AM561" i="2"/>
  <c r="AL561" i="2"/>
  <c r="AK561" i="2"/>
  <c r="AJ561" i="2"/>
  <c r="AI561" i="2"/>
  <c r="AH561" i="2"/>
  <c r="AG561" i="2"/>
  <c r="AF561" i="2"/>
  <c r="AE561" i="2"/>
  <c r="AD561" i="2"/>
  <c r="AC561" i="2"/>
  <c r="AB561" i="2"/>
  <c r="AA561" i="2"/>
  <c r="Z561" i="2"/>
  <c r="Y561" i="2"/>
  <c r="X561" i="2"/>
  <c r="W561" i="2"/>
  <c r="V561" i="2"/>
  <c r="U561" i="2"/>
  <c r="T561" i="2"/>
  <c r="S561" i="2"/>
  <c r="R561" i="2"/>
  <c r="Q561" i="2"/>
  <c r="P561" i="2"/>
  <c r="O561" i="2"/>
  <c r="N561" i="2"/>
  <c r="M561" i="2"/>
  <c r="L561" i="2"/>
  <c r="K561" i="2"/>
  <c r="J561" i="2"/>
  <c r="AW560" i="2"/>
  <c r="AV560" i="2"/>
  <c r="AU560" i="2"/>
  <c r="AT560" i="2"/>
  <c r="AS560" i="2"/>
  <c r="AR560" i="2"/>
  <c r="AQ560" i="2"/>
  <c r="AP560" i="2"/>
  <c r="AO560" i="2"/>
  <c r="AN560" i="2"/>
  <c r="AM560" i="2"/>
  <c r="AL560" i="2"/>
  <c r="AK560" i="2"/>
  <c r="AJ560" i="2"/>
  <c r="AI560" i="2"/>
  <c r="AH560" i="2"/>
  <c r="AG560" i="2"/>
  <c r="AF560" i="2"/>
  <c r="AE560" i="2"/>
  <c r="AD560" i="2"/>
  <c r="AC560" i="2"/>
  <c r="AB560" i="2"/>
  <c r="AA560" i="2"/>
  <c r="Z560" i="2"/>
  <c r="Y560" i="2"/>
  <c r="X560" i="2"/>
  <c r="W560" i="2"/>
  <c r="V560" i="2"/>
  <c r="U560" i="2"/>
  <c r="T560" i="2"/>
  <c r="S560" i="2"/>
  <c r="R560" i="2"/>
  <c r="Q560" i="2"/>
  <c r="P560" i="2"/>
  <c r="O560" i="2"/>
  <c r="N560" i="2"/>
  <c r="M560" i="2"/>
  <c r="L560" i="2"/>
  <c r="K560" i="2"/>
  <c r="J560" i="2"/>
  <c r="AW559" i="2"/>
  <c r="AV559" i="2"/>
  <c r="AU559" i="2"/>
  <c r="AT559" i="2"/>
  <c r="AS559" i="2"/>
  <c r="AR559" i="2"/>
  <c r="AQ559" i="2"/>
  <c r="AP559" i="2"/>
  <c r="AO559" i="2"/>
  <c r="AN559" i="2"/>
  <c r="AM559" i="2"/>
  <c r="AL559" i="2"/>
  <c r="AK559" i="2"/>
  <c r="AJ559" i="2"/>
  <c r="AI559" i="2"/>
  <c r="AH559" i="2"/>
  <c r="AG559" i="2"/>
  <c r="AF559" i="2"/>
  <c r="AE559" i="2"/>
  <c r="AD559" i="2"/>
  <c r="AC559" i="2"/>
  <c r="AB559" i="2"/>
  <c r="AA559" i="2"/>
  <c r="Z559" i="2"/>
  <c r="Y559" i="2"/>
  <c r="X559" i="2"/>
  <c r="W559" i="2"/>
  <c r="V559" i="2"/>
  <c r="U559" i="2"/>
  <c r="T559" i="2"/>
  <c r="S559" i="2"/>
  <c r="R559" i="2"/>
  <c r="Q559" i="2"/>
  <c r="P559" i="2"/>
  <c r="O559" i="2"/>
  <c r="N559" i="2"/>
  <c r="M559" i="2"/>
  <c r="L559" i="2"/>
  <c r="K559" i="2"/>
  <c r="J559" i="2"/>
  <c r="AW558" i="2"/>
  <c r="AV558" i="2"/>
  <c r="AU558" i="2"/>
  <c r="AT558" i="2"/>
  <c r="AS558" i="2"/>
  <c r="AR558" i="2"/>
  <c r="AQ558" i="2"/>
  <c r="AP558" i="2"/>
  <c r="AO558" i="2"/>
  <c r="AN558" i="2"/>
  <c r="AM558" i="2"/>
  <c r="AL558" i="2"/>
  <c r="AK558" i="2"/>
  <c r="AJ558" i="2"/>
  <c r="AI558" i="2"/>
  <c r="AH558" i="2"/>
  <c r="AG558" i="2"/>
  <c r="AF558" i="2"/>
  <c r="AE558" i="2"/>
  <c r="AD558" i="2"/>
  <c r="AC558" i="2"/>
  <c r="AB558" i="2"/>
  <c r="AA558" i="2"/>
  <c r="Z558" i="2"/>
  <c r="Y558" i="2"/>
  <c r="X558" i="2"/>
  <c r="W558" i="2"/>
  <c r="V558" i="2"/>
  <c r="U558" i="2"/>
  <c r="T558" i="2"/>
  <c r="S558" i="2"/>
  <c r="R558" i="2"/>
  <c r="Q558" i="2"/>
  <c r="P558" i="2"/>
  <c r="O558" i="2"/>
  <c r="N558" i="2"/>
  <c r="M558" i="2"/>
  <c r="L558" i="2"/>
  <c r="K558" i="2"/>
  <c r="J558" i="2"/>
  <c r="AW557" i="2"/>
  <c r="AV557" i="2"/>
  <c r="AU557" i="2"/>
  <c r="AT557" i="2"/>
  <c r="AS557" i="2"/>
  <c r="AR557" i="2"/>
  <c r="AQ557" i="2"/>
  <c r="AP557" i="2"/>
  <c r="AO557" i="2"/>
  <c r="AN557" i="2"/>
  <c r="AM557" i="2"/>
  <c r="AL557" i="2"/>
  <c r="AK557" i="2"/>
  <c r="AJ557" i="2"/>
  <c r="AI557" i="2"/>
  <c r="AH557" i="2"/>
  <c r="AG557" i="2"/>
  <c r="AF557" i="2"/>
  <c r="AE557" i="2"/>
  <c r="AD557" i="2"/>
  <c r="AC557" i="2"/>
  <c r="AB557" i="2"/>
  <c r="AA557" i="2"/>
  <c r="Z557" i="2"/>
  <c r="Y557" i="2"/>
  <c r="X557" i="2"/>
  <c r="W557" i="2"/>
  <c r="V557" i="2"/>
  <c r="U557" i="2"/>
  <c r="T557" i="2"/>
  <c r="S557" i="2"/>
  <c r="R557" i="2"/>
  <c r="Q557" i="2"/>
  <c r="P557" i="2"/>
  <c r="O557" i="2"/>
  <c r="N557" i="2"/>
  <c r="M557" i="2"/>
  <c r="L557" i="2"/>
  <c r="K557" i="2"/>
  <c r="J557" i="2"/>
  <c r="AW556" i="2"/>
  <c r="AV556" i="2"/>
  <c r="AU556" i="2"/>
  <c r="AT556" i="2"/>
  <c r="AS556" i="2"/>
  <c r="AR556" i="2"/>
  <c r="AQ556" i="2"/>
  <c r="AP556" i="2"/>
  <c r="AO556" i="2"/>
  <c r="AN556" i="2"/>
  <c r="AM556" i="2"/>
  <c r="AL556" i="2"/>
  <c r="AK556" i="2"/>
  <c r="AJ556" i="2"/>
  <c r="AI556" i="2"/>
  <c r="AH556" i="2"/>
  <c r="AG556" i="2"/>
  <c r="AF556" i="2"/>
  <c r="AE556" i="2"/>
  <c r="AD556" i="2"/>
  <c r="AC556" i="2"/>
  <c r="AB556" i="2"/>
  <c r="AA556" i="2"/>
  <c r="Z556" i="2"/>
  <c r="Y556" i="2"/>
  <c r="X556" i="2"/>
  <c r="W556" i="2"/>
  <c r="V556" i="2"/>
  <c r="U556" i="2"/>
  <c r="T556" i="2"/>
  <c r="S556" i="2"/>
  <c r="R556" i="2"/>
  <c r="Q556" i="2"/>
  <c r="P556" i="2"/>
  <c r="O556" i="2"/>
  <c r="N556" i="2"/>
  <c r="M556" i="2"/>
  <c r="L556" i="2"/>
  <c r="K556" i="2"/>
  <c r="J556" i="2"/>
  <c r="AW555" i="2"/>
  <c r="AV555" i="2"/>
  <c r="AU555" i="2"/>
  <c r="AT555" i="2"/>
  <c r="AS555" i="2"/>
  <c r="AR555" i="2"/>
  <c r="AQ555" i="2"/>
  <c r="AP555" i="2"/>
  <c r="AO555" i="2"/>
  <c r="AN555" i="2"/>
  <c r="AM555" i="2"/>
  <c r="AL555" i="2"/>
  <c r="AK555" i="2"/>
  <c r="AJ555" i="2"/>
  <c r="AI555" i="2"/>
  <c r="AH555" i="2"/>
  <c r="AG555" i="2"/>
  <c r="AF555" i="2"/>
  <c r="AE555" i="2"/>
  <c r="AD555" i="2"/>
  <c r="AC555" i="2"/>
  <c r="AB555" i="2"/>
  <c r="AA555" i="2"/>
  <c r="Z555" i="2"/>
  <c r="Y555" i="2"/>
  <c r="X555" i="2"/>
  <c r="W555" i="2"/>
  <c r="V555" i="2"/>
  <c r="U555" i="2"/>
  <c r="T555" i="2"/>
  <c r="S555" i="2"/>
  <c r="R555" i="2"/>
  <c r="Q555" i="2"/>
  <c r="P555" i="2"/>
  <c r="O555" i="2"/>
  <c r="N555" i="2"/>
  <c r="M555" i="2"/>
  <c r="L555" i="2"/>
  <c r="K555" i="2"/>
  <c r="J555" i="2"/>
  <c r="AC554" i="2"/>
  <c r="AB554" i="2"/>
  <c r="AA554" i="2"/>
  <c r="Z554" i="2"/>
  <c r="Y554" i="2"/>
  <c r="X554" i="2"/>
  <c r="W554" i="2"/>
  <c r="V554" i="2"/>
  <c r="U554" i="2"/>
  <c r="T554" i="2"/>
  <c r="S554" i="2"/>
  <c r="R554" i="2"/>
  <c r="Q554" i="2"/>
  <c r="P554" i="2"/>
  <c r="O554" i="2"/>
  <c r="N554" i="2"/>
  <c r="M554" i="2"/>
  <c r="L554" i="2"/>
  <c r="K554" i="2"/>
  <c r="J554" i="2"/>
  <c r="AW553" i="2"/>
  <c r="AV553" i="2"/>
  <c r="AU553" i="2"/>
  <c r="AT553" i="2"/>
  <c r="AS553" i="2"/>
  <c r="AR553" i="2"/>
  <c r="AQ553" i="2"/>
  <c r="AP553" i="2"/>
  <c r="AO553" i="2"/>
  <c r="AN553" i="2"/>
  <c r="AM553" i="2"/>
  <c r="AL553" i="2"/>
  <c r="AK553" i="2"/>
  <c r="AJ553" i="2"/>
  <c r="AI553" i="2"/>
  <c r="AH553" i="2"/>
  <c r="AG553" i="2"/>
  <c r="AF553" i="2"/>
  <c r="AE553" i="2"/>
  <c r="AD553" i="2"/>
  <c r="AC553" i="2"/>
  <c r="AB553" i="2"/>
  <c r="AA553" i="2"/>
  <c r="Z553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AW552" i="2"/>
  <c r="AV552" i="2"/>
  <c r="AU552" i="2"/>
  <c r="AT552" i="2"/>
  <c r="AS552" i="2"/>
  <c r="AR552" i="2"/>
  <c r="AQ552" i="2"/>
  <c r="AP552" i="2"/>
  <c r="AO552" i="2"/>
  <c r="AN552" i="2"/>
  <c r="AM552" i="2"/>
  <c r="AL552" i="2"/>
  <c r="AK552" i="2"/>
  <c r="AJ552" i="2"/>
  <c r="AI552" i="2"/>
  <c r="AH552" i="2"/>
  <c r="AG552" i="2"/>
  <c r="AF552" i="2"/>
  <c r="AE552" i="2"/>
  <c r="AD552" i="2"/>
  <c r="AC552" i="2"/>
  <c r="AB552" i="2"/>
  <c r="AA552" i="2"/>
  <c r="Z552" i="2"/>
  <c r="Y552" i="2"/>
  <c r="X552" i="2"/>
  <c r="W552" i="2"/>
  <c r="V552" i="2"/>
  <c r="U552" i="2"/>
  <c r="T552" i="2"/>
  <c r="S552" i="2"/>
  <c r="R552" i="2"/>
  <c r="Q552" i="2"/>
  <c r="P552" i="2"/>
  <c r="O552" i="2"/>
  <c r="N552" i="2"/>
  <c r="M552" i="2"/>
  <c r="L552" i="2"/>
  <c r="K552" i="2"/>
  <c r="J552" i="2"/>
  <c r="AW551" i="2"/>
  <c r="AV551" i="2"/>
  <c r="AU551" i="2"/>
  <c r="AT551" i="2"/>
  <c r="AS551" i="2"/>
  <c r="AR551" i="2"/>
  <c r="AQ551" i="2"/>
  <c r="AP551" i="2"/>
  <c r="AO551" i="2"/>
  <c r="AN551" i="2"/>
  <c r="AM551" i="2"/>
  <c r="AL551" i="2"/>
  <c r="AK551" i="2"/>
  <c r="AJ551" i="2"/>
  <c r="AI551" i="2"/>
  <c r="AH551" i="2"/>
  <c r="AG551" i="2"/>
  <c r="AF551" i="2"/>
  <c r="AE551" i="2"/>
  <c r="AD551" i="2"/>
  <c r="AC551" i="2"/>
  <c r="AB551" i="2"/>
  <c r="AA551" i="2"/>
  <c r="Z551" i="2"/>
  <c r="Y551" i="2"/>
  <c r="X551" i="2"/>
  <c r="W551" i="2"/>
  <c r="V551" i="2"/>
  <c r="U551" i="2"/>
  <c r="T551" i="2"/>
  <c r="S551" i="2"/>
  <c r="R551" i="2"/>
  <c r="Q551" i="2"/>
  <c r="P551" i="2"/>
  <c r="O551" i="2"/>
  <c r="N551" i="2"/>
  <c r="M551" i="2"/>
  <c r="L551" i="2"/>
  <c r="K551" i="2"/>
  <c r="J551" i="2"/>
  <c r="AW550" i="2"/>
  <c r="AV550" i="2"/>
  <c r="AU550" i="2"/>
  <c r="AT550" i="2"/>
  <c r="AS550" i="2"/>
  <c r="AR550" i="2"/>
  <c r="AQ550" i="2"/>
  <c r="AP550" i="2"/>
  <c r="AO550" i="2"/>
  <c r="AN550" i="2"/>
  <c r="AM550" i="2"/>
  <c r="AL550" i="2"/>
  <c r="AK550" i="2"/>
  <c r="AJ550" i="2"/>
  <c r="AI550" i="2"/>
  <c r="AH550" i="2"/>
  <c r="AG550" i="2"/>
  <c r="AF550" i="2"/>
  <c r="AE550" i="2"/>
  <c r="AD550" i="2"/>
  <c r="AC550" i="2"/>
  <c r="AB550" i="2"/>
  <c r="AA550" i="2"/>
  <c r="Z550" i="2"/>
  <c r="Y550" i="2"/>
  <c r="X550" i="2"/>
  <c r="W550" i="2"/>
  <c r="V550" i="2"/>
  <c r="U550" i="2"/>
  <c r="T550" i="2"/>
  <c r="S550" i="2"/>
  <c r="R550" i="2"/>
  <c r="Q550" i="2"/>
  <c r="P550" i="2"/>
  <c r="O550" i="2"/>
  <c r="N550" i="2"/>
  <c r="M550" i="2"/>
  <c r="L550" i="2"/>
  <c r="K550" i="2"/>
  <c r="J550" i="2"/>
  <c r="AW549" i="2"/>
  <c r="AV549" i="2"/>
  <c r="AU549" i="2"/>
  <c r="AT549" i="2"/>
  <c r="AS549" i="2"/>
  <c r="AR549" i="2"/>
  <c r="AQ549" i="2"/>
  <c r="AP549" i="2"/>
  <c r="AO549" i="2"/>
  <c r="AN549" i="2"/>
  <c r="AM549" i="2"/>
  <c r="AL549" i="2"/>
  <c r="AK549" i="2"/>
  <c r="AJ549" i="2"/>
  <c r="AI549" i="2"/>
  <c r="AH549" i="2"/>
  <c r="AG549" i="2"/>
  <c r="AF549" i="2"/>
  <c r="AE549" i="2"/>
  <c r="AD549" i="2"/>
  <c r="AC549" i="2"/>
  <c r="AB549" i="2"/>
  <c r="AA549" i="2"/>
  <c r="Z549" i="2"/>
  <c r="Y549" i="2"/>
  <c r="X549" i="2"/>
  <c r="W549" i="2"/>
  <c r="V549" i="2"/>
  <c r="U549" i="2"/>
  <c r="T549" i="2"/>
  <c r="S549" i="2"/>
  <c r="R549" i="2"/>
  <c r="Q549" i="2"/>
  <c r="P549" i="2"/>
  <c r="O549" i="2"/>
  <c r="N549" i="2"/>
  <c r="M549" i="2"/>
  <c r="L549" i="2"/>
  <c r="K549" i="2"/>
  <c r="J549" i="2"/>
  <c r="AW548" i="2"/>
  <c r="AV548" i="2"/>
  <c r="AU548" i="2"/>
  <c r="AT548" i="2"/>
  <c r="AS548" i="2"/>
  <c r="AR548" i="2"/>
  <c r="AQ548" i="2"/>
  <c r="AP548" i="2"/>
  <c r="AO548" i="2"/>
  <c r="AN548" i="2"/>
  <c r="AM548" i="2"/>
  <c r="AL548" i="2"/>
  <c r="AK548" i="2"/>
  <c r="AJ548" i="2"/>
  <c r="AI548" i="2"/>
  <c r="AH548" i="2"/>
  <c r="AG548" i="2"/>
  <c r="AF548" i="2"/>
  <c r="AE548" i="2"/>
  <c r="AD548" i="2"/>
  <c r="AC548" i="2"/>
  <c r="AB548" i="2"/>
  <c r="AA548" i="2"/>
  <c r="Z548" i="2"/>
  <c r="Y548" i="2"/>
  <c r="X548" i="2"/>
  <c r="W548" i="2"/>
  <c r="V548" i="2"/>
  <c r="U548" i="2"/>
  <c r="T548" i="2"/>
  <c r="S548" i="2"/>
  <c r="R548" i="2"/>
  <c r="Q548" i="2"/>
  <c r="P548" i="2"/>
  <c r="O548" i="2"/>
  <c r="N548" i="2"/>
  <c r="M548" i="2"/>
  <c r="L548" i="2"/>
  <c r="K548" i="2"/>
  <c r="J548" i="2"/>
  <c r="AW547" i="2"/>
  <c r="AV547" i="2"/>
  <c r="AU547" i="2"/>
  <c r="AT547" i="2"/>
  <c r="AS547" i="2"/>
  <c r="AR547" i="2"/>
  <c r="AQ547" i="2"/>
  <c r="AP547" i="2"/>
  <c r="AO547" i="2"/>
  <c r="AN547" i="2"/>
  <c r="AM547" i="2"/>
  <c r="AL547" i="2"/>
  <c r="AK547" i="2"/>
  <c r="AJ547" i="2"/>
  <c r="AI547" i="2"/>
  <c r="AH547" i="2"/>
  <c r="AG547" i="2"/>
  <c r="AF547" i="2"/>
  <c r="AE547" i="2"/>
  <c r="AD547" i="2"/>
  <c r="AC547" i="2"/>
  <c r="AB547" i="2"/>
  <c r="AA547" i="2"/>
  <c r="Z547" i="2"/>
  <c r="Y547" i="2"/>
  <c r="X547" i="2"/>
  <c r="W547" i="2"/>
  <c r="V547" i="2"/>
  <c r="U547" i="2"/>
  <c r="T547" i="2"/>
  <c r="S547" i="2"/>
  <c r="R547" i="2"/>
  <c r="Q547" i="2"/>
  <c r="P547" i="2"/>
  <c r="O547" i="2"/>
  <c r="N547" i="2"/>
  <c r="M547" i="2"/>
  <c r="L547" i="2"/>
  <c r="K547" i="2"/>
  <c r="J547" i="2"/>
  <c r="AW546" i="2"/>
  <c r="AV546" i="2"/>
  <c r="AU546" i="2"/>
  <c r="AT546" i="2"/>
  <c r="AS546" i="2"/>
  <c r="AR546" i="2"/>
  <c r="AQ546" i="2"/>
  <c r="AP546" i="2"/>
  <c r="AO546" i="2"/>
  <c r="AN546" i="2"/>
  <c r="AM546" i="2"/>
  <c r="AL546" i="2"/>
  <c r="AK546" i="2"/>
  <c r="AJ546" i="2"/>
  <c r="AI546" i="2"/>
  <c r="AH546" i="2"/>
  <c r="AG546" i="2"/>
  <c r="AF546" i="2"/>
  <c r="AE546" i="2"/>
  <c r="AD546" i="2"/>
  <c r="AC546" i="2"/>
  <c r="AB546" i="2"/>
  <c r="AA546" i="2"/>
  <c r="Z546" i="2"/>
  <c r="Y546" i="2"/>
  <c r="X546" i="2"/>
  <c r="W546" i="2"/>
  <c r="V546" i="2"/>
  <c r="U546" i="2"/>
  <c r="T546" i="2"/>
  <c r="S546" i="2"/>
  <c r="R546" i="2"/>
  <c r="Q546" i="2"/>
  <c r="P546" i="2"/>
  <c r="O546" i="2"/>
  <c r="N546" i="2"/>
  <c r="M546" i="2"/>
  <c r="L546" i="2"/>
  <c r="K546" i="2"/>
  <c r="J546" i="2"/>
  <c r="AW545" i="2"/>
  <c r="AV545" i="2"/>
  <c r="AU545" i="2"/>
  <c r="AT545" i="2"/>
  <c r="AS545" i="2"/>
  <c r="AR545" i="2"/>
  <c r="AQ545" i="2"/>
  <c r="AP545" i="2"/>
  <c r="AO545" i="2"/>
  <c r="AN545" i="2"/>
  <c r="AM545" i="2"/>
  <c r="AL545" i="2"/>
  <c r="AK545" i="2"/>
  <c r="AJ545" i="2"/>
  <c r="AI545" i="2"/>
  <c r="AH545" i="2"/>
  <c r="AG545" i="2"/>
  <c r="AF545" i="2"/>
  <c r="AE545" i="2"/>
  <c r="AD545" i="2"/>
  <c r="AC545" i="2"/>
  <c r="AB545" i="2"/>
  <c r="AA545" i="2"/>
  <c r="Z545" i="2"/>
  <c r="Y545" i="2"/>
  <c r="X545" i="2"/>
  <c r="W545" i="2"/>
  <c r="V545" i="2"/>
  <c r="U545" i="2"/>
  <c r="T545" i="2"/>
  <c r="S545" i="2"/>
  <c r="R545" i="2"/>
  <c r="Q545" i="2"/>
  <c r="P545" i="2"/>
  <c r="O545" i="2"/>
  <c r="N545" i="2"/>
  <c r="M545" i="2"/>
  <c r="L545" i="2"/>
  <c r="K545" i="2"/>
  <c r="J545" i="2"/>
  <c r="AW544" i="2"/>
  <c r="AV544" i="2"/>
  <c r="AU544" i="2"/>
  <c r="AT544" i="2"/>
  <c r="AS544" i="2"/>
  <c r="AR544" i="2"/>
  <c r="AQ544" i="2"/>
  <c r="AP544" i="2"/>
  <c r="AO544" i="2"/>
  <c r="AN544" i="2"/>
  <c r="AM544" i="2"/>
  <c r="AL544" i="2"/>
  <c r="AK544" i="2"/>
  <c r="AJ544" i="2"/>
  <c r="AI544" i="2"/>
  <c r="AH544" i="2"/>
  <c r="AG544" i="2"/>
  <c r="AF544" i="2"/>
  <c r="AE544" i="2"/>
  <c r="AD544" i="2"/>
  <c r="AC544" i="2"/>
  <c r="AB544" i="2"/>
  <c r="AA544" i="2"/>
  <c r="Z544" i="2"/>
  <c r="Y544" i="2"/>
  <c r="X544" i="2"/>
  <c r="W544" i="2"/>
  <c r="V544" i="2"/>
  <c r="U544" i="2"/>
  <c r="T544" i="2"/>
  <c r="S544" i="2"/>
  <c r="R544" i="2"/>
  <c r="Q544" i="2"/>
  <c r="P544" i="2"/>
  <c r="O544" i="2"/>
  <c r="N544" i="2"/>
  <c r="M544" i="2"/>
  <c r="L544" i="2"/>
  <c r="K544" i="2"/>
  <c r="J544" i="2"/>
  <c r="AC543" i="2"/>
  <c r="AB543" i="2"/>
  <c r="AA543" i="2"/>
  <c r="Z543" i="2"/>
  <c r="Y543" i="2"/>
  <c r="X543" i="2"/>
  <c r="W543" i="2"/>
  <c r="V543" i="2"/>
  <c r="U543" i="2"/>
  <c r="T543" i="2"/>
  <c r="S543" i="2"/>
  <c r="R543" i="2"/>
  <c r="Q543" i="2"/>
  <c r="P543" i="2"/>
  <c r="O543" i="2"/>
  <c r="N543" i="2"/>
  <c r="M543" i="2"/>
  <c r="L543" i="2"/>
  <c r="K543" i="2"/>
  <c r="J543" i="2"/>
  <c r="AW542" i="2"/>
  <c r="AV542" i="2"/>
  <c r="AU542" i="2"/>
  <c r="AT542" i="2"/>
  <c r="AS542" i="2"/>
  <c r="AR542" i="2"/>
  <c r="AQ542" i="2"/>
  <c r="AP542" i="2"/>
  <c r="AO542" i="2"/>
  <c r="AN542" i="2"/>
  <c r="AM542" i="2"/>
  <c r="AL542" i="2"/>
  <c r="AK542" i="2"/>
  <c r="AJ542" i="2"/>
  <c r="AI542" i="2"/>
  <c r="AH542" i="2"/>
  <c r="AG542" i="2"/>
  <c r="AF542" i="2"/>
  <c r="AE542" i="2"/>
  <c r="AD542" i="2"/>
  <c r="AC542" i="2"/>
  <c r="AB542" i="2"/>
  <c r="AA542" i="2"/>
  <c r="Z542" i="2"/>
  <c r="Y542" i="2"/>
  <c r="X542" i="2"/>
  <c r="W542" i="2"/>
  <c r="V542" i="2"/>
  <c r="U542" i="2"/>
  <c r="T542" i="2"/>
  <c r="S542" i="2"/>
  <c r="R542" i="2"/>
  <c r="Q542" i="2"/>
  <c r="P542" i="2"/>
  <c r="O542" i="2"/>
  <c r="N542" i="2"/>
  <c r="M542" i="2"/>
  <c r="L542" i="2"/>
  <c r="K542" i="2"/>
  <c r="J542" i="2"/>
  <c r="AW541" i="2"/>
  <c r="AV541" i="2"/>
  <c r="AU541" i="2"/>
  <c r="AT541" i="2"/>
  <c r="AS541" i="2"/>
  <c r="AR541" i="2"/>
  <c r="AQ541" i="2"/>
  <c r="AP541" i="2"/>
  <c r="AO541" i="2"/>
  <c r="AN541" i="2"/>
  <c r="AM541" i="2"/>
  <c r="AL541" i="2"/>
  <c r="AK541" i="2"/>
  <c r="AJ541" i="2"/>
  <c r="AI541" i="2"/>
  <c r="AH541" i="2"/>
  <c r="AG541" i="2"/>
  <c r="AF541" i="2"/>
  <c r="AE541" i="2"/>
  <c r="AD541" i="2"/>
  <c r="AC541" i="2"/>
  <c r="AB541" i="2"/>
  <c r="AA541" i="2"/>
  <c r="Z541" i="2"/>
  <c r="Y541" i="2"/>
  <c r="X541" i="2"/>
  <c r="W541" i="2"/>
  <c r="V541" i="2"/>
  <c r="U541" i="2"/>
  <c r="T541" i="2"/>
  <c r="S541" i="2"/>
  <c r="R541" i="2"/>
  <c r="Q541" i="2"/>
  <c r="P541" i="2"/>
  <c r="O541" i="2"/>
  <c r="N541" i="2"/>
  <c r="M541" i="2"/>
  <c r="L541" i="2"/>
  <c r="K541" i="2"/>
  <c r="J541" i="2"/>
  <c r="AW540" i="2"/>
  <c r="AV540" i="2"/>
  <c r="AU540" i="2"/>
  <c r="AT540" i="2"/>
  <c r="AS540" i="2"/>
  <c r="AR540" i="2"/>
  <c r="AQ540" i="2"/>
  <c r="AP540" i="2"/>
  <c r="AO540" i="2"/>
  <c r="AN540" i="2"/>
  <c r="AM540" i="2"/>
  <c r="AL540" i="2"/>
  <c r="AK540" i="2"/>
  <c r="AJ540" i="2"/>
  <c r="AI540" i="2"/>
  <c r="AH540" i="2"/>
  <c r="AG540" i="2"/>
  <c r="AF540" i="2"/>
  <c r="AE540" i="2"/>
  <c r="AD540" i="2"/>
  <c r="AC540" i="2"/>
  <c r="AB540" i="2"/>
  <c r="AA540" i="2"/>
  <c r="Z540" i="2"/>
  <c r="Y540" i="2"/>
  <c r="X540" i="2"/>
  <c r="W540" i="2"/>
  <c r="V540" i="2"/>
  <c r="U540" i="2"/>
  <c r="T540" i="2"/>
  <c r="S540" i="2"/>
  <c r="R540" i="2"/>
  <c r="Q540" i="2"/>
  <c r="P540" i="2"/>
  <c r="O540" i="2"/>
  <c r="N540" i="2"/>
  <c r="M540" i="2"/>
  <c r="L540" i="2"/>
  <c r="K540" i="2"/>
  <c r="J540" i="2"/>
  <c r="AW539" i="2"/>
  <c r="AV539" i="2"/>
  <c r="AU539" i="2"/>
  <c r="AT539" i="2"/>
  <c r="AS539" i="2"/>
  <c r="AR539" i="2"/>
  <c r="AQ539" i="2"/>
  <c r="AP539" i="2"/>
  <c r="AO539" i="2"/>
  <c r="AN539" i="2"/>
  <c r="AM539" i="2"/>
  <c r="AL539" i="2"/>
  <c r="AK539" i="2"/>
  <c r="AJ539" i="2"/>
  <c r="AI539" i="2"/>
  <c r="AH539" i="2"/>
  <c r="AG539" i="2"/>
  <c r="AF539" i="2"/>
  <c r="AE539" i="2"/>
  <c r="AD539" i="2"/>
  <c r="AC539" i="2"/>
  <c r="AB539" i="2"/>
  <c r="AA539" i="2"/>
  <c r="Z539" i="2"/>
  <c r="Y539" i="2"/>
  <c r="X539" i="2"/>
  <c r="W539" i="2"/>
  <c r="V539" i="2"/>
  <c r="U539" i="2"/>
  <c r="T539" i="2"/>
  <c r="S539" i="2"/>
  <c r="R539" i="2"/>
  <c r="Q539" i="2"/>
  <c r="P539" i="2"/>
  <c r="O539" i="2"/>
  <c r="N539" i="2"/>
  <c r="M539" i="2"/>
  <c r="L539" i="2"/>
  <c r="K539" i="2"/>
  <c r="J539" i="2"/>
  <c r="AW538" i="2"/>
  <c r="AV538" i="2"/>
  <c r="AU538" i="2"/>
  <c r="AT538" i="2"/>
  <c r="AS538" i="2"/>
  <c r="AR538" i="2"/>
  <c r="AQ538" i="2"/>
  <c r="AP538" i="2"/>
  <c r="AO538" i="2"/>
  <c r="AN538" i="2"/>
  <c r="AM538" i="2"/>
  <c r="AL538" i="2"/>
  <c r="AK538" i="2"/>
  <c r="AJ538" i="2"/>
  <c r="AI538" i="2"/>
  <c r="AH538" i="2"/>
  <c r="AG538" i="2"/>
  <c r="AF538" i="2"/>
  <c r="AE538" i="2"/>
  <c r="AD538" i="2"/>
  <c r="AC538" i="2"/>
  <c r="AB538" i="2"/>
  <c r="AA538" i="2"/>
  <c r="Z538" i="2"/>
  <c r="Y538" i="2"/>
  <c r="X538" i="2"/>
  <c r="W538" i="2"/>
  <c r="V538" i="2"/>
  <c r="U538" i="2"/>
  <c r="T538" i="2"/>
  <c r="S538" i="2"/>
  <c r="R538" i="2"/>
  <c r="Q538" i="2"/>
  <c r="P538" i="2"/>
  <c r="O538" i="2"/>
  <c r="N538" i="2"/>
  <c r="M538" i="2"/>
  <c r="L538" i="2"/>
  <c r="K538" i="2"/>
  <c r="J538" i="2"/>
  <c r="AW537" i="2"/>
  <c r="AV537" i="2"/>
  <c r="AU537" i="2"/>
  <c r="AT537" i="2"/>
  <c r="AS537" i="2"/>
  <c r="AR537" i="2"/>
  <c r="AQ537" i="2"/>
  <c r="AP537" i="2"/>
  <c r="AO537" i="2"/>
  <c r="AN537" i="2"/>
  <c r="AM537" i="2"/>
  <c r="AL537" i="2"/>
  <c r="AK537" i="2"/>
  <c r="AJ537" i="2"/>
  <c r="AI537" i="2"/>
  <c r="AH537" i="2"/>
  <c r="AG537" i="2"/>
  <c r="AF537" i="2"/>
  <c r="AE537" i="2"/>
  <c r="AD537" i="2"/>
  <c r="AC537" i="2"/>
  <c r="AB537" i="2"/>
  <c r="AA537" i="2"/>
  <c r="Z537" i="2"/>
  <c r="Y537" i="2"/>
  <c r="X537" i="2"/>
  <c r="W537" i="2"/>
  <c r="V537" i="2"/>
  <c r="U537" i="2"/>
  <c r="T537" i="2"/>
  <c r="S537" i="2"/>
  <c r="R537" i="2"/>
  <c r="Q537" i="2"/>
  <c r="P537" i="2"/>
  <c r="O537" i="2"/>
  <c r="N537" i="2"/>
  <c r="M537" i="2"/>
  <c r="L537" i="2"/>
  <c r="K537" i="2"/>
  <c r="J537" i="2"/>
  <c r="AW536" i="2"/>
  <c r="AV536" i="2"/>
  <c r="AU536" i="2"/>
  <c r="AT536" i="2"/>
  <c r="AS536" i="2"/>
  <c r="AR536" i="2"/>
  <c r="AQ536" i="2"/>
  <c r="AP536" i="2"/>
  <c r="AO536" i="2"/>
  <c r="AN536" i="2"/>
  <c r="AM536" i="2"/>
  <c r="AL536" i="2"/>
  <c r="AK536" i="2"/>
  <c r="AJ536" i="2"/>
  <c r="AI536" i="2"/>
  <c r="AH536" i="2"/>
  <c r="AG536" i="2"/>
  <c r="AF536" i="2"/>
  <c r="AE536" i="2"/>
  <c r="AD536" i="2"/>
  <c r="AC536" i="2"/>
  <c r="AB536" i="2"/>
  <c r="AA536" i="2"/>
  <c r="Z536" i="2"/>
  <c r="Y536" i="2"/>
  <c r="X536" i="2"/>
  <c r="W536" i="2"/>
  <c r="V536" i="2"/>
  <c r="U536" i="2"/>
  <c r="T536" i="2"/>
  <c r="S536" i="2"/>
  <c r="R536" i="2"/>
  <c r="Q536" i="2"/>
  <c r="P536" i="2"/>
  <c r="O536" i="2"/>
  <c r="N536" i="2"/>
  <c r="M536" i="2"/>
  <c r="L536" i="2"/>
  <c r="K536" i="2"/>
  <c r="J536" i="2"/>
  <c r="AW535" i="2"/>
  <c r="AV535" i="2"/>
  <c r="AU535" i="2"/>
  <c r="AT535" i="2"/>
  <c r="AS535" i="2"/>
  <c r="AR535" i="2"/>
  <c r="AQ535" i="2"/>
  <c r="AP535" i="2"/>
  <c r="AO535" i="2"/>
  <c r="AN535" i="2"/>
  <c r="AM535" i="2"/>
  <c r="AL535" i="2"/>
  <c r="AK535" i="2"/>
  <c r="AJ535" i="2"/>
  <c r="AI535" i="2"/>
  <c r="AH535" i="2"/>
  <c r="AG535" i="2"/>
  <c r="AF535" i="2"/>
  <c r="AE535" i="2"/>
  <c r="AD535" i="2"/>
  <c r="AC535" i="2"/>
  <c r="AB535" i="2"/>
  <c r="AA535" i="2"/>
  <c r="Z535" i="2"/>
  <c r="Y535" i="2"/>
  <c r="X535" i="2"/>
  <c r="W535" i="2"/>
  <c r="V535" i="2"/>
  <c r="U535" i="2"/>
  <c r="T535" i="2"/>
  <c r="S535" i="2"/>
  <c r="R535" i="2"/>
  <c r="Q535" i="2"/>
  <c r="P535" i="2"/>
  <c r="O535" i="2"/>
  <c r="N535" i="2"/>
  <c r="M535" i="2"/>
  <c r="L535" i="2"/>
  <c r="K535" i="2"/>
  <c r="J535" i="2"/>
  <c r="AW534" i="2"/>
  <c r="AV534" i="2"/>
  <c r="AU534" i="2"/>
  <c r="AT534" i="2"/>
  <c r="AS534" i="2"/>
  <c r="AR534" i="2"/>
  <c r="AQ534" i="2"/>
  <c r="AP534" i="2"/>
  <c r="AO534" i="2"/>
  <c r="AN534" i="2"/>
  <c r="AM534" i="2"/>
  <c r="AL534" i="2"/>
  <c r="AK534" i="2"/>
  <c r="AJ534" i="2"/>
  <c r="AI534" i="2"/>
  <c r="AH534" i="2"/>
  <c r="AG534" i="2"/>
  <c r="AF534" i="2"/>
  <c r="AE534" i="2"/>
  <c r="AD534" i="2"/>
  <c r="AC534" i="2"/>
  <c r="AB534" i="2"/>
  <c r="AA534" i="2"/>
  <c r="Z534" i="2"/>
  <c r="Y534" i="2"/>
  <c r="X534" i="2"/>
  <c r="W534" i="2"/>
  <c r="V534" i="2"/>
  <c r="U534" i="2"/>
  <c r="T534" i="2"/>
  <c r="S534" i="2"/>
  <c r="R534" i="2"/>
  <c r="Q534" i="2"/>
  <c r="P534" i="2"/>
  <c r="O534" i="2"/>
  <c r="N534" i="2"/>
  <c r="M534" i="2"/>
  <c r="L534" i="2"/>
  <c r="K534" i="2"/>
  <c r="J534" i="2"/>
  <c r="AW533" i="2"/>
  <c r="AV533" i="2"/>
  <c r="AU533" i="2"/>
  <c r="AT533" i="2"/>
  <c r="AS533" i="2"/>
  <c r="AR533" i="2"/>
  <c r="AQ533" i="2"/>
  <c r="AP533" i="2"/>
  <c r="AO533" i="2"/>
  <c r="AN533" i="2"/>
  <c r="AM533" i="2"/>
  <c r="AL533" i="2"/>
  <c r="AK533" i="2"/>
  <c r="AJ533" i="2"/>
  <c r="AI533" i="2"/>
  <c r="AH533" i="2"/>
  <c r="AG533" i="2"/>
  <c r="AF533" i="2"/>
  <c r="AE533" i="2"/>
  <c r="AD533" i="2"/>
  <c r="AC533" i="2"/>
  <c r="AB533" i="2"/>
  <c r="AA533" i="2"/>
  <c r="Z533" i="2"/>
  <c r="Y533" i="2"/>
  <c r="X533" i="2"/>
  <c r="W533" i="2"/>
  <c r="V533" i="2"/>
  <c r="U533" i="2"/>
  <c r="T533" i="2"/>
  <c r="S533" i="2"/>
  <c r="R533" i="2"/>
  <c r="Q533" i="2"/>
  <c r="P533" i="2"/>
  <c r="O533" i="2"/>
  <c r="N533" i="2"/>
  <c r="M533" i="2"/>
  <c r="L533" i="2"/>
  <c r="K533" i="2"/>
  <c r="J533" i="2"/>
  <c r="AC532" i="2"/>
  <c r="AB532" i="2"/>
  <c r="AA532" i="2"/>
  <c r="Z532" i="2"/>
  <c r="Y532" i="2"/>
  <c r="X532" i="2"/>
  <c r="W532" i="2"/>
  <c r="V532" i="2"/>
  <c r="U532" i="2"/>
  <c r="T532" i="2"/>
  <c r="S532" i="2"/>
  <c r="R532" i="2"/>
  <c r="Q532" i="2"/>
  <c r="P532" i="2"/>
  <c r="O532" i="2"/>
  <c r="N532" i="2"/>
  <c r="M532" i="2"/>
  <c r="L532" i="2"/>
  <c r="K532" i="2"/>
  <c r="J532" i="2"/>
  <c r="AW531" i="2"/>
  <c r="AV531" i="2"/>
  <c r="AU531" i="2"/>
  <c r="AT531" i="2"/>
  <c r="AS531" i="2"/>
  <c r="AR531" i="2"/>
  <c r="AQ531" i="2"/>
  <c r="AP531" i="2"/>
  <c r="AO531" i="2"/>
  <c r="AN531" i="2"/>
  <c r="AM531" i="2"/>
  <c r="AL531" i="2"/>
  <c r="AK531" i="2"/>
  <c r="AJ531" i="2"/>
  <c r="AI531" i="2"/>
  <c r="AH531" i="2"/>
  <c r="AG531" i="2"/>
  <c r="AF531" i="2"/>
  <c r="AE531" i="2"/>
  <c r="AD531" i="2"/>
  <c r="AC531" i="2"/>
  <c r="AB531" i="2"/>
  <c r="AA531" i="2"/>
  <c r="Z531" i="2"/>
  <c r="Y531" i="2"/>
  <c r="X531" i="2"/>
  <c r="W531" i="2"/>
  <c r="V531" i="2"/>
  <c r="U531" i="2"/>
  <c r="T531" i="2"/>
  <c r="S531" i="2"/>
  <c r="R531" i="2"/>
  <c r="Q531" i="2"/>
  <c r="P531" i="2"/>
  <c r="O531" i="2"/>
  <c r="N531" i="2"/>
  <c r="M531" i="2"/>
  <c r="L531" i="2"/>
  <c r="K531" i="2"/>
  <c r="J531" i="2"/>
  <c r="AW530" i="2"/>
  <c r="AV530" i="2"/>
  <c r="AU530" i="2"/>
  <c r="AT530" i="2"/>
  <c r="AS530" i="2"/>
  <c r="AR530" i="2"/>
  <c r="AQ530" i="2"/>
  <c r="AP530" i="2"/>
  <c r="AO530" i="2"/>
  <c r="AN530" i="2"/>
  <c r="AM530" i="2"/>
  <c r="AL530" i="2"/>
  <c r="AK530" i="2"/>
  <c r="AJ530" i="2"/>
  <c r="AI530" i="2"/>
  <c r="AH530" i="2"/>
  <c r="AG530" i="2"/>
  <c r="AF530" i="2"/>
  <c r="AE530" i="2"/>
  <c r="AD530" i="2"/>
  <c r="AC530" i="2"/>
  <c r="AB530" i="2"/>
  <c r="AA530" i="2"/>
  <c r="Z530" i="2"/>
  <c r="Y530" i="2"/>
  <c r="X530" i="2"/>
  <c r="W530" i="2"/>
  <c r="V530" i="2"/>
  <c r="U530" i="2"/>
  <c r="T530" i="2"/>
  <c r="S530" i="2"/>
  <c r="R530" i="2"/>
  <c r="Q530" i="2"/>
  <c r="P530" i="2"/>
  <c r="O530" i="2"/>
  <c r="N530" i="2"/>
  <c r="M530" i="2"/>
  <c r="L530" i="2"/>
  <c r="K530" i="2"/>
  <c r="J530" i="2"/>
  <c r="AW529" i="2"/>
  <c r="AV529" i="2"/>
  <c r="AU529" i="2"/>
  <c r="AT529" i="2"/>
  <c r="AS529" i="2"/>
  <c r="AR529" i="2"/>
  <c r="AQ529" i="2"/>
  <c r="AP529" i="2"/>
  <c r="AO529" i="2"/>
  <c r="AN529" i="2"/>
  <c r="AM529" i="2"/>
  <c r="AL529" i="2"/>
  <c r="AK529" i="2"/>
  <c r="AJ529" i="2"/>
  <c r="AI529" i="2"/>
  <c r="AH529" i="2"/>
  <c r="AG529" i="2"/>
  <c r="AF529" i="2"/>
  <c r="AE529" i="2"/>
  <c r="AD529" i="2"/>
  <c r="AC529" i="2"/>
  <c r="AB529" i="2"/>
  <c r="AA529" i="2"/>
  <c r="Z529" i="2"/>
  <c r="Y529" i="2"/>
  <c r="X529" i="2"/>
  <c r="W529" i="2"/>
  <c r="V529" i="2"/>
  <c r="U529" i="2"/>
  <c r="T529" i="2"/>
  <c r="S529" i="2"/>
  <c r="R529" i="2"/>
  <c r="Q529" i="2"/>
  <c r="P529" i="2"/>
  <c r="O529" i="2"/>
  <c r="N529" i="2"/>
  <c r="M529" i="2"/>
  <c r="L529" i="2"/>
  <c r="K529" i="2"/>
  <c r="J529" i="2"/>
  <c r="AW528" i="2"/>
  <c r="AV528" i="2"/>
  <c r="AU528" i="2"/>
  <c r="AT528" i="2"/>
  <c r="AS528" i="2"/>
  <c r="AR528" i="2"/>
  <c r="AQ528" i="2"/>
  <c r="AP528" i="2"/>
  <c r="AO528" i="2"/>
  <c r="AN528" i="2"/>
  <c r="AM528" i="2"/>
  <c r="AL528" i="2"/>
  <c r="AK528" i="2"/>
  <c r="AJ528" i="2"/>
  <c r="AI528" i="2"/>
  <c r="AH528" i="2"/>
  <c r="AG528" i="2"/>
  <c r="AF528" i="2"/>
  <c r="AE528" i="2"/>
  <c r="AD528" i="2"/>
  <c r="AC528" i="2"/>
  <c r="AB528" i="2"/>
  <c r="AA528" i="2"/>
  <c r="Z528" i="2"/>
  <c r="Y528" i="2"/>
  <c r="X528" i="2"/>
  <c r="W528" i="2"/>
  <c r="V528" i="2"/>
  <c r="U528" i="2"/>
  <c r="T528" i="2"/>
  <c r="S528" i="2"/>
  <c r="R528" i="2"/>
  <c r="Q528" i="2"/>
  <c r="P528" i="2"/>
  <c r="O528" i="2"/>
  <c r="N528" i="2"/>
  <c r="M528" i="2"/>
  <c r="L528" i="2"/>
  <c r="K528" i="2"/>
  <c r="J528" i="2"/>
  <c r="AW527" i="2"/>
  <c r="AV527" i="2"/>
  <c r="AU527" i="2"/>
  <c r="AT527" i="2"/>
  <c r="AS527" i="2"/>
  <c r="AR527" i="2"/>
  <c r="AQ527" i="2"/>
  <c r="AP527" i="2"/>
  <c r="AO527" i="2"/>
  <c r="AN527" i="2"/>
  <c r="AM527" i="2"/>
  <c r="AL527" i="2"/>
  <c r="AK527" i="2"/>
  <c r="AJ527" i="2"/>
  <c r="AI527" i="2"/>
  <c r="AH527" i="2"/>
  <c r="AG527" i="2"/>
  <c r="AF527" i="2"/>
  <c r="AE527" i="2"/>
  <c r="AD527" i="2"/>
  <c r="AC527" i="2"/>
  <c r="AB527" i="2"/>
  <c r="AA527" i="2"/>
  <c r="Z527" i="2"/>
  <c r="Y527" i="2"/>
  <c r="X527" i="2"/>
  <c r="W527" i="2"/>
  <c r="V527" i="2"/>
  <c r="U527" i="2"/>
  <c r="T527" i="2"/>
  <c r="S527" i="2"/>
  <c r="R527" i="2"/>
  <c r="Q527" i="2"/>
  <c r="P527" i="2"/>
  <c r="O527" i="2"/>
  <c r="N527" i="2"/>
  <c r="M527" i="2"/>
  <c r="L527" i="2"/>
  <c r="K527" i="2"/>
  <c r="J527" i="2"/>
  <c r="AW526" i="2"/>
  <c r="AV526" i="2"/>
  <c r="AU526" i="2"/>
  <c r="AT526" i="2"/>
  <c r="AS526" i="2"/>
  <c r="AR526" i="2"/>
  <c r="AQ526" i="2"/>
  <c r="AP526" i="2"/>
  <c r="AO526" i="2"/>
  <c r="AN526" i="2"/>
  <c r="AM526" i="2"/>
  <c r="AL526" i="2"/>
  <c r="AK526" i="2"/>
  <c r="AJ526" i="2"/>
  <c r="AI526" i="2"/>
  <c r="AH526" i="2"/>
  <c r="AG526" i="2"/>
  <c r="AF526" i="2"/>
  <c r="AE526" i="2"/>
  <c r="AD526" i="2"/>
  <c r="AC526" i="2"/>
  <c r="AB526" i="2"/>
  <c r="AA526" i="2"/>
  <c r="Z526" i="2"/>
  <c r="Y526" i="2"/>
  <c r="X526" i="2"/>
  <c r="W526" i="2"/>
  <c r="V526" i="2"/>
  <c r="U526" i="2"/>
  <c r="T526" i="2"/>
  <c r="S526" i="2"/>
  <c r="R526" i="2"/>
  <c r="Q526" i="2"/>
  <c r="P526" i="2"/>
  <c r="O526" i="2"/>
  <c r="N526" i="2"/>
  <c r="M526" i="2"/>
  <c r="L526" i="2"/>
  <c r="K526" i="2"/>
  <c r="J526" i="2"/>
  <c r="AW525" i="2"/>
  <c r="AV525" i="2"/>
  <c r="AU525" i="2"/>
  <c r="AT525" i="2"/>
  <c r="AS525" i="2"/>
  <c r="AR525" i="2"/>
  <c r="AQ525" i="2"/>
  <c r="AP525" i="2"/>
  <c r="AO525" i="2"/>
  <c r="AN525" i="2"/>
  <c r="AM525" i="2"/>
  <c r="AL525" i="2"/>
  <c r="AK525" i="2"/>
  <c r="AJ525" i="2"/>
  <c r="AI525" i="2"/>
  <c r="AH525" i="2"/>
  <c r="AG525" i="2"/>
  <c r="AF525" i="2"/>
  <c r="AE525" i="2"/>
  <c r="AD525" i="2"/>
  <c r="AC525" i="2"/>
  <c r="AB525" i="2"/>
  <c r="AA525" i="2"/>
  <c r="Z525" i="2"/>
  <c r="Y525" i="2"/>
  <c r="X525" i="2"/>
  <c r="W525" i="2"/>
  <c r="V525" i="2"/>
  <c r="U525" i="2"/>
  <c r="T525" i="2"/>
  <c r="S525" i="2"/>
  <c r="R525" i="2"/>
  <c r="Q525" i="2"/>
  <c r="P525" i="2"/>
  <c r="O525" i="2"/>
  <c r="N525" i="2"/>
  <c r="M525" i="2"/>
  <c r="L525" i="2"/>
  <c r="K525" i="2"/>
  <c r="J525" i="2"/>
  <c r="AW524" i="2"/>
  <c r="AV524" i="2"/>
  <c r="AU524" i="2"/>
  <c r="AT524" i="2"/>
  <c r="AS524" i="2"/>
  <c r="AR524" i="2"/>
  <c r="AQ524" i="2"/>
  <c r="AP524" i="2"/>
  <c r="AO524" i="2"/>
  <c r="AN524" i="2"/>
  <c r="AM524" i="2"/>
  <c r="AL524" i="2"/>
  <c r="AK524" i="2"/>
  <c r="AJ524" i="2"/>
  <c r="AI524" i="2"/>
  <c r="AH524" i="2"/>
  <c r="AG524" i="2"/>
  <c r="AF524" i="2"/>
  <c r="AE524" i="2"/>
  <c r="AD524" i="2"/>
  <c r="AC524" i="2"/>
  <c r="AB524" i="2"/>
  <c r="AA524" i="2"/>
  <c r="Z524" i="2"/>
  <c r="Y524" i="2"/>
  <c r="X524" i="2"/>
  <c r="W524" i="2"/>
  <c r="V524" i="2"/>
  <c r="U524" i="2"/>
  <c r="T524" i="2"/>
  <c r="S524" i="2"/>
  <c r="R524" i="2"/>
  <c r="Q524" i="2"/>
  <c r="P524" i="2"/>
  <c r="O524" i="2"/>
  <c r="N524" i="2"/>
  <c r="M524" i="2"/>
  <c r="L524" i="2"/>
  <c r="K524" i="2"/>
  <c r="J524" i="2"/>
  <c r="AW523" i="2"/>
  <c r="AV523" i="2"/>
  <c r="AU523" i="2"/>
  <c r="AT523" i="2"/>
  <c r="AS523" i="2"/>
  <c r="AR523" i="2"/>
  <c r="AQ523" i="2"/>
  <c r="AP523" i="2"/>
  <c r="AO523" i="2"/>
  <c r="AN523" i="2"/>
  <c r="AM523" i="2"/>
  <c r="AL523" i="2"/>
  <c r="AK523" i="2"/>
  <c r="AJ523" i="2"/>
  <c r="AI523" i="2"/>
  <c r="AH523" i="2"/>
  <c r="AG523" i="2"/>
  <c r="AF523" i="2"/>
  <c r="AE523" i="2"/>
  <c r="AD523" i="2"/>
  <c r="AC523" i="2"/>
  <c r="AB523" i="2"/>
  <c r="AA523" i="2"/>
  <c r="Z523" i="2"/>
  <c r="Y523" i="2"/>
  <c r="X523" i="2"/>
  <c r="W523" i="2"/>
  <c r="V523" i="2"/>
  <c r="U523" i="2"/>
  <c r="T523" i="2"/>
  <c r="S523" i="2"/>
  <c r="R523" i="2"/>
  <c r="Q523" i="2"/>
  <c r="P523" i="2"/>
  <c r="O523" i="2"/>
  <c r="N523" i="2"/>
  <c r="M523" i="2"/>
  <c r="L523" i="2"/>
  <c r="K523" i="2"/>
  <c r="J523" i="2"/>
  <c r="AW522" i="2"/>
  <c r="AV522" i="2"/>
  <c r="AU522" i="2"/>
  <c r="AT522" i="2"/>
  <c r="AS522" i="2"/>
  <c r="AR522" i="2"/>
  <c r="AQ522" i="2"/>
  <c r="AP522" i="2"/>
  <c r="AO522" i="2"/>
  <c r="AN522" i="2"/>
  <c r="AM522" i="2"/>
  <c r="AL522" i="2"/>
  <c r="AK522" i="2"/>
  <c r="AJ522" i="2"/>
  <c r="AI522" i="2"/>
  <c r="AH522" i="2"/>
  <c r="AG522" i="2"/>
  <c r="AF522" i="2"/>
  <c r="AE522" i="2"/>
  <c r="AD522" i="2"/>
  <c r="AC522" i="2"/>
  <c r="AB522" i="2"/>
  <c r="AA522" i="2"/>
  <c r="Z522" i="2"/>
  <c r="Y522" i="2"/>
  <c r="X522" i="2"/>
  <c r="W522" i="2"/>
  <c r="V522" i="2"/>
  <c r="U522" i="2"/>
  <c r="T522" i="2"/>
  <c r="S522" i="2"/>
  <c r="R522" i="2"/>
  <c r="Q522" i="2"/>
  <c r="P522" i="2"/>
  <c r="O522" i="2"/>
  <c r="N522" i="2"/>
  <c r="M522" i="2"/>
  <c r="L522" i="2"/>
  <c r="K522" i="2"/>
  <c r="J522" i="2"/>
  <c r="AC521" i="2"/>
  <c r="AB521" i="2"/>
  <c r="AA521" i="2"/>
  <c r="Z521" i="2"/>
  <c r="Y521" i="2"/>
  <c r="X521" i="2"/>
  <c r="W521" i="2"/>
  <c r="V521" i="2"/>
  <c r="U521" i="2"/>
  <c r="T521" i="2"/>
  <c r="S521" i="2"/>
  <c r="R521" i="2"/>
  <c r="Q521" i="2"/>
  <c r="P521" i="2"/>
  <c r="O521" i="2"/>
  <c r="N521" i="2"/>
  <c r="M521" i="2"/>
  <c r="L521" i="2"/>
  <c r="K521" i="2"/>
  <c r="J521" i="2"/>
  <c r="AW520" i="2"/>
  <c r="AV520" i="2"/>
  <c r="AU520" i="2"/>
  <c r="AT520" i="2"/>
  <c r="AS520" i="2"/>
  <c r="AR520" i="2"/>
  <c r="AQ520" i="2"/>
  <c r="AP520" i="2"/>
  <c r="AO520" i="2"/>
  <c r="AN520" i="2"/>
  <c r="AM520" i="2"/>
  <c r="AL520" i="2"/>
  <c r="AK520" i="2"/>
  <c r="AJ520" i="2"/>
  <c r="AI520" i="2"/>
  <c r="AH520" i="2"/>
  <c r="AG520" i="2"/>
  <c r="AF520" i="2"/>
  <c r="AE520" i="2"/>
  <c r="AD520" i="2"/>
  <c r="AC520" i="2"/>
  <c r="AB520" i="2"/>
  <c r="AA520" i="2"/>
  <c r="Z520" i="2"/>
  <c r="Y520" i="2"/>
  <c r="X520" i="2"/>
  <c r="W520" i="2"/>
  <c r="V520" i="2"/>
  <c r="U520" i="2"/>
  <c r="T520" i="2"/>
  <c r="S520" i="2"/>
  <c r="R520" i="2"/>
  <c r="Q520" i="2"/>
  <c r="P520" i="2"/>
  <c r="O520" i="2"/>
  <c r="N520" i="2"/>
  <c r="M520" i="2"/>
  <c r="L520" i="2"/>
  <c r="K520" i="2"/>
  <c r="J520" i="2"/>
  <c r="AW519" i="2"/>
  <c r="AV519" i="2"/>
  <c r="AU519" i="2"/>
  <c r="AT519" i="2"/>
  <c r="AS519" i="2"/>
  <c r="AR519" i="2"/>
  <c r="AQ519" i="2"/>
  <c r="AP519" i="2"/>
  <c r="AO519" i="2"/>
  <c r="AN519" i="2"/>
  <c r="AM519" i="2"/>
  <c r="AL519" i="2"/>
  <c r="AK519" i="2"/>
  <c r="AJ519" i="2"/>
  <c r="AI519" i="2"/>
  <c r="AH519" i="2"/>
  <c r="AG519" i="2"/>
  <c r="AF519" i="2"/>
  <c r="AE519" i="2"/>
  <c r="AD519" i="2"/>
  <c r="AC519" i="2"/>
  <c r="AB519" i="2"/>
  <c r="AA519" i="2"/>
  <c r="Z519" i="2"/>
  <c r="Y519" i="2"/>
  <c r="X519" i="2"/>
  <c r="W519" i="2"/>
  <c r="V519" i="2"/>
  <c r="U519" i="2"/>
  <c r="T519" i="2"/>
  <c r="S519" i="2"/>
  <c r="R519" i="2"/>
  <c r="Q519" i="2"/>
  <c r="P519" i="2"/>
  <c r="O519" i="2"/>
  <c r="N519" i="2"/>
  <c r="M519" i="2"/>
  <c r="L519" i="2"/>
  <c r="K519" i="2"/>
  <c r="J519" i="2"/>
  <c r="AW518" i="2"/>
  <c r="AV518" i="2"/>
  <c r="AU518" i="2"/>
  <c r="AT518" i="2"/>
  <c r="AS518" i="2"/>
  <c r="AR518" i="2"/>
  <c r="AQ518" i="2"/>
  <c r="AP518" i="2"/>
  <c r="AO518" i="2"/>
  <c r="AN518" i="2"/>
  <c r="AM518" i="2"/>
  <c r="AL518" i="2"/>
  <c r="AK518" i="2"/>
  <c r="AJ518" i="2"/>
  <c r="AI518" i="2"/>
  <c r="AH518" i="2"/>
  <c r="AG518" i="2"/>
  <c r="AF518" i="2"/>
  <c r="AE518" i="2"/>
  <c r="AD518" i="2"/>
  <c r="AC518" i="2"/>
  <c r="AB518" i="2"/>
  <c r="AA518" i="2"/>
  <c r="Z518" i="2"/>
  <c r="Y518" i="2"/>
  <c r="X518" i="2"/>
  <c r="W518" i="2"/>
  <c r="V518" i="2"/>
  <c r="U518" i="2"/>
  <c r="T518" i="2"/>
  <c r="S518" i="2"/>
  <c r="R518" i="2"/>
  <c r="Q518" i="2"/>
  <c r="P518" i="2"/>
  <c r="O518" i="2"/>
  <c r="N518" i="2"/>
  <c r="M518" i="2"/>
  <c r="L518" i="2"/>
  <c r="K518" i="2"/>
  <c r="J518" i="2"/>
  <c r="AW517" i="2"/>
  <c r="AV517" i="2"/>
  <c r="AU517" i="2"/>
  <c r="AT517" i="2"/>
  <c r="AS517" i="2"/>
  <c r="AR517" i="2"/>
  <c r="AQ517" i="2"/>
  <c r="AP517" i="2"/>
  <c r="AO517" i="2"/>
  <c r="AN517" i="2"/>
  <c r="AM517" i="2"/>
  <c r="AL517" i="2"/>
  <c r="AK517" i="2"/>
  <c r="AJ517" i="2"/>
  <c r="AI517" i="2"/>
  <c r="AH517" i="2"/>
  <c r="AG517" i="2"/>
  <c r="AF517" i="2"/>
  <c r="AE517" i="2"/>
  <c r="AD517" i="2"/>
  <c r="AC517" i="2"/>
  <c r="AB517" i="2"/>
  <c r="AA517" i="2"/>
  <c r="Z517" i="2"/>
  <c r="Y517" i="2"/>
  <c r="X517" i="2"/>
  <c r="W517" i="2"/>
  <c r="V517" i="2"/>
  <c r="U517" i="2"/>
  <c r="T517" i="2"/>
  <c r="S517" i="2"/>
  <c r="R517" i="2"/>
  <c r="Q517" i="2"/>
  <c r="P517" i="2"/>
  <c r="O517" i="2"/>
  <c r="N517" i="2"/>
  <c r="M517" i="2"/>
  <c r="L517" i="2"/>
  <c r="K517" i="2"/>
  <c r="J517" i="2"/>
  <c r="AW516" i="2"/>
  <c r="AV516" i="2"/>
  <c r="AU516" i="2"/>
  <c r="AT516" i="2"/>
  <c r="AS516" i="2"/>
  <c r="AR516" i="2"/>
  <c r="AQ516" i="2"/>
  <c r="AP516" i="2"/>
  <c r="AO516" i="2"/>
  <c r="AN516" i="2"/>
  <c r="AM516" i="2"/>
  <c r="AL516" i="2"/>
  <c r="AK516" i="2"/>
  <c r="AJ516" i="2"/>
  <c r="AI516" i="2"/>
  <c r="AH516" i="2"/>
  <c r="AG516" i="2"/>
  <c r="AF516" i="2"/>
  <c r="AE516" i="2"/>
  <c r="AD516" i="2"/>
  <c r="AC516" i="2"/>
  <c r="AB516" i="2"/>
  <c r="AA516" i="2"/>
  <c r="Z516" i="2"/>
  <c r="Y516" i="2"/>
  <c r="X516" i="2"/>
  <c r="W516" i="2"/>
  <c r="V516" i="2"/>
  <c r="U516" i="2"/>
  <c r="T516" i="2"/>
  <c r="S516" i="2"/>
  <c r="R516" i="2"/>
  <c r="Q516" i="2"/>
  <c r="P516" i="2"/>
  <c r="O516" i="2"/>
  <c r="N516" i="2"/>
  <c r="M516" i="2"/>
  <c r="L516" i="2"/>
  <c r="K516" i="2"/>
  <c r="J516" i="2"/>
  <c r="AW515" i="2"/>
  <c r="AV515" i="2"/>
  <c r="AU515" i="2"/>
  <c r="AT515" i="2"/>
  <c r="AS515" i="2"/>
  <c r="AR515" i="2"/>
  <c r="AQ515" i="2"/>
  <c r="AP515" i="2"/>
  <c r="AO515" i="2"/>
  <c r="AN515" i="2"/>
  <c r="AM515" i="2"/>
  <c r="AL515" i="2"/>
  <c r="AK515" i="2"/>
  <c r="AJ515" i="2"/>
  <c r="AI515" i="2"/>
  <c r="AH515" i="2"/>
  <c r="AG515" i="2"/>
  <c r="AF515" i="2"/>
  <c r="AE515" i="2"/>
  <c r="AD515" i="2"/>
  <c r="AC515" i="2"/>
  <c r="AB515" i="2"/>
  <c r="AA515" i="2"/>
  <c r="Z515" i="2"/>
  <c r="Y515" i="2"/>
  <c r="X515" i="2"/>
  <c r="W515" i="2"/>
  <c r="V515" i="2"/>
  <c r="U515" i="2"/>
  <c r="T515" i="2"/>
  <c r="S515" i="2"/>
  <c r="R515" i="2"/>
  <c r="Q515" i="2"/>
  <c r="P515" i="2"/>
  <c r="O515" i="2"/>
  <c r="N515" i="2"/>
  <c r="M515" i="2"/>
  <c r="L515" i="2"/>
  <c r="K515" i="2"/>
  <c r="J515" i="2"/>
  <c r="AW514" i="2"/>
  <c r="AV514" i="2"/>
  <c r="AU514" i="2"/>
  <c r="AT514" i="2"/>
  <c r="AS514" i="2"/>
  <c r="AR514" i="2"/>
  <c r="AQ514" i="2"/>
  <c r="AP514" i="2"/>
  <c r="AO514" i="2"/>
  <c r="AN514" i="2"/>
  <c r="AM514" i="2"/>
  <c r="AL514" i="2"/>
  <c r="AK514" i="2"/>
  <c r="AJ514" i="2"/>
  <c r="AI514" i="2"/>
  <c r="AH514" i="2"/>
  <c r="AG514" i="2"/>
  <c r="AF514" i="2"/>
  <c r="AE514" i="2"/>
  <c r="AD514" i="2"/>
  <c r="AC514" i="2"/>
  <c r="AB514" i="2"/>
  <c r="AA514" i="2"/>
  <c r="Z514" i="2"/>
  <c r="Y514" i="2"/>
  <c r="X514" i="2"/>
  <c r="W514" i="2"/>
  <c r="V514" i="2"/>
  <c r="U514" i="2"/>
  <c r="T514" i="2"/>
  <c r="S514" i="2"/>
  <c r="R514" i="2"/>
  <c r="Q514" i="2"/>
  <c r="P514" i="2"/>
  <c r="O514" i="2"/>
  <c r="N514" i="2"/>
  <c r="M514" i="2"/>
  <c r="L514" i="2"/>
  <c r="K514" i="2"/>
  <c r="J514" i="2"/>
  <c r="AW513" i="2"/>
  <c r="AV513" i="2"/>
  <c r="AU513" i="2"/>
  <c r="AT513" i="2"/>
  <c r="AS513" i="2"/>
  <c r="AR513" i="2"/>
  <c r="AQ513" i="2"/>
  <c r="AP513" i="2"/>
  <c r="AO513" i="2"/>
  <c r="AN513" i="2"/>
  <c r="AM513" i="2"/>
  <c r="AL513" i="2"/>
  <c r="AK513" i="2"/>
  <c r="AJ513" i="2"/>
  <c r="AI513" i="2"/>
  <c r="AH513" i="2"/>
  <c r="AG513" i="2"/>
  <c r="AF513" i="2"/>
  <c r="AE513" i="2"/>
  <c r="AD513" i="2"/>
  <c r="AC513" i="2"/>
  <c r="AB513" i="2"/>
  <c r="AA513" i="2"/>
  <c r="Z513" i="2"/>
  <c r="Y513" i="2"/>
  <c r="X513" i="2"/>
  <c r="W513" i="2"/>
  <c r="V513" i="2"/>
  <c r="U513" i="2"/>
  <c r="T513" i="2"/>
  <c r="S513" i="2"/>
  <c r="R513" i="2"/>
  <c r="Q513" i="2"/>
  <c r="P513" i="2"/>
  <c r="O513" i="2"/>
  <c r="N513" i="2"/>
  <c r="M513" i="2"/>
  <c r="L513" i="2"/>
  <c r="K513" i="2"/>
  <c r="J513" i="2"/>
  <c r="AW512" i="2"/>
  <c r="AV512" i="2"/>
  <c r="AU512" i="2"/>
  <c r="AT512" i="2"/>
  <c r="AS512" i="2"/>
  <c r="AR512" i="2"/>
  <c r="AQ512" i="2"/>
  <c r="AP512" i="2"/>
  <c r="AO512" i="2"/>
  <c r="AN512" i="2"/>
  <c r="AM512" i="2"/>
  <c r="AL512" i="2"/>
  <c r="AK512" i="2"/>
  <c r="AJ512" i="2"/>
  <c r="AI512" i="2"/>
  <c r="AH512" i="2"/>
  <c r="AG512" i="2"/>
  <c r="AF512" i="2"/>
  <c r="AE512" i="2"/>
  <c r="AD512" i="2"/>
  <c r="AC512" i="2"/>
  <c r="AB512" i="2"/>
  <c r="AA512" i="2"/>
  <c r="Z512" i="2"/>
  <c r="Y512" i="2"/>
  <c r="X512" i="2"/>
  <c r="W512" i="2"/>
  <c r="V512" i="2"/>
  <c r="U512" i="2"/>
  <c r="T512" i="2"/>
  <c r="S512" i="2"/>
  <c r="R512" i="2"/>
  <c r="Q512" i="2"/>
  <c r="P512" i="2"/>
  <c r="O512" i="2"/>
  <c r="N512" i="2"/>
  <c r="M512" i="2"/>
  <c r="L512" i="2"/>
  <c r="K512" i="2"/>
  <c r="J512" i="2"/>
  <c r="AW511" i="2"/>
  <c r="AV511" i="2"/>
  <c r="AU511" i="2"/>
  <c r="AT511" i="2"/>
  <c r="AS511" i="2"/>
  <c r="AR511" i="2"/>
  <c r="AQ511" i="2"/>
  <c r="AP511" i="2"/>
  <c r="AO511" i="2"/>
  <c r="AN511" i="2"/>
  <c r="AM511" i="2"/>
  <c r="AL511" i="2"/>
  <c r="AK511" i="2"/>
  <c r="AJ511" i="2"/>
  <c r="AI511" i="2"/>
  <c r="AH511" i="2"/>
  <c r="AG511" i="2"/>
  <c r="AF511" i="2"/>
  <c r="AE511" i="2"/>
  <c r="AD511" i="2"/>
  <c r="AC511" i="2"/>
  <c r="AB511" i="2"/>
  <c r="AA511" i="2"/>
  <c r="Z511" i="2"/>
  <c r="Y511" i="2"/>
  <c r="X511" i="2"/>
  <c r="W511" i="2"/>
  <c r="V511" i="2"/>
  <c r="U511" i="2"/>
  <c r="T511" i="2"/>
  <c r="S511" i="2"/>
  <c r="R511" i="2"/>
  <c r="Q511" i="2"/>
  <c r="P511" i="2"/>
  <c r="O511" i="2"/>
  <c r="N511" i="2"/>
  <c r="M511" i="2"/>
  <c r="L511" i="2"/>
  <c r="K511" i="2"/>
  <c r="J511" i="2"/>
  <c r="AC510" i="2"/>
  <c r="AB510" i="2"/>
  <c r="AA510" i="2"/>
  <c r="Z510" i="2"/>
  <c r="Y510" i="2"/>
  <c r="X510" i="2"/>
  <c r="W510" i="2"/>
  <c r="V510" i="2"/>
  <c r="U510" i="2"/>
  <c r="T510" i="2"/>
  <c r="S510" i="2"/>
  <c r="R510" i="2"/>
  <c r="Q510" i="2"/>
  <c r="P510" i="2"/>
  <c r="O510" i="2"/>
  <c r="N510" i="2"/>
  <c r="M510" i="2"/>
  <c r="L510" i="2"/>
  <c r="K510" i="2"/>
  <c r="J510" i="2"/>
  <c r="AW509" i="2"/>
  <c r="AV509" i="2"/>
  <c r="AU509" i="2"/>
  <c r="AT509" i="2"/>
  <c r="AS509" i="2"/>
  <c r="AR509" i="2"/>
  <c r="AQ509" i="2"/>
  <c r="AP509" i="2"/>
  <c r="AO509" i="2"/>
  <c r="AN509" i="2"/>
  <c r="AM509" i="2"/>
  <c r="AL509" i="2"/>
  <c r="AK509" i="2"/>
  <c r="AJ509" i="2"/>
  <c r="AI509" i="2"/>
  <c r="AH509" i="2"/>
  <c r="AG509" i="2"/>
  <c r="AF509" i="2"/>
  <c r="AE509" i="2"/>
  <c r="AD509" i="2"/>
  <c r="AC509" i="2"/>
  <c r="AB509" i="2"/>
  <c r="AA509" i="2"/>
  <c r="Z509" i="2"/>
  <c r="Y509" i="2"/>
  <c r="X509" i="2"/>
  <c r="W509" i="2"/>
  <c r="V509" i="2"/>
  <c r="U509" i="2"/>
  <c r="T509" i="2"/>
  <c r="S509" i="2"/>
  <c r="R509" i="2"/>
  <c r="Q509" i="2"/>
  <c r="P509" i="2"/>
  <c r="O509" i="2"/>
  <c r="N509" i="2"/>
  <c r="M509" i="2"/>
  <c r="L509" i="2"/>
  <c r="K509" i="2"/>
  <c r="J509" i="2"/>
  <c r="AW508" i="2"/>
  <c r="AV508" i="2"/>
  <c r="AU508" i="2"/>
  <c r="AT508" i="2"/>
  <c r="AS508" i="2"/>
  <c r="AR508" i="2"/>
  <c r="AQ508" i="2"/>
  <c r="AP508" i="2"/>
  <c r="AO508" i="2"/>
  <c r="AN508" i="2"/>
  <c r="AM508" i="2"/>
  <c r="AL508" i="2"/>
  <c r="AK508" i="2"/>
  <c r="AJ508" i="2"/>
  <c r="AI508" i="2"/>
  <c r="AH508" i="2"/>
  <c r="AG508" i="2"/>
  <c r="AF508" i="2"/>
  <c r="AE508" i="2"/>
  <c r="AD508" i="2"/>
  <c r="AC508" i="2"/>
  <c r="AB508" i="2"/>
  <c r="AA508" i="2"/>
  <c r="Z508" i="2"/>
  <c r="Y508" i="2"/>
  <c r="X508" i="2"/>
  <c r="W508" i="2"/>
  <c r="V508" i="2"/>
  <c r="U508" i="2"/>
  <c r="T508" i="2"/>
  <c r="S508" i="2"/>
  <c r="R508" i="2"/>
  <c r="Q508" i="2"/>
  <c r="P508" i="2"/>
  <c r="O508" i="2"/>
  <c r="N508" i="2"/>
  <c r="M508" i="2"/>
  <c r="L508" i="2"/>
  <c r="K508" i="2"/>
  <c r="J508" i="2"/>
  <c r="AW507" i="2"/>
  <c r="AV507" i="2"/>
  <c r="AU507" i="2"/>
  <c r="AT507" i="2"/>
  <c r="AS507" i="2"/>
  <c r="AR507" i="2"/>
  <c r="AQ507" i="2"/>
  <c r="AP507" i="2"/>
  <c r="AO507" i="2"/>
  <c r="AN507" i="2"/>
  <c r="AM507" i="2"/>
  <c r="AL507" i="2"/>
  <c r="AK507" i="2"/>
  <c r="AJ507" i="2"/>
  <c r="AI507" i="2"/>
  <c r="AH507" i="2"/>
  <c r="AG507" i="2"/>
  <c r="AF507" i="2"/>
  <c r="AE507" i="2"/>
  <c r="AD507" i="2"/>
  <c r="AC507" i="2"/>
  <c r="AB507" i="2"/>
  <c r="AA507" i="2"/>
  <c r="Z507" i="2"/>
  <c r="Y507" i="2"/>
  <c r="X507" i="2"/>
  <c r="W507" i="2"/>
  <c r="V507" i="2"/>
  <c r="U507" i="2"/>
  <c r="T507" i="2"/>
  <c r="S507" i="2"/>
  <c r="R507" i="2"/>
  <c r="Q507" i="2"/>
  <c r="P507" i="2"/>
  <c r="O507" i="2"/>
  <c r="N507" i="2"/>
  <c r="M507" i="2"/>
  <c r="L507" i="2"/>
  <c r="K507" i="2"/>
  <c r="J507" i="2"/>
  <c r="AV506" i="2"/>
  <c r="AU506" i="2"/>
  <c r="AT506" i="2"/>
  <c r="AS506" i="2"/>
  <c r="AQ506" i="2"/>
  <c r="AP506" i="2"/>
  <c r="AO506" i="2"/>
  <c r="AN506" i="2"/>
  <c r="AL506" i="2"/>
  <c r="AK506" i="2"/>
  <c r="AJ506" i="2"/>
  <c r="AI506" i="2"/>
  <c r="AG506" i="2"/>
  <c r="AF506" i="2"/>
  <c r="AE506" i="2"/>
  <c r="AD506" i="2"/>
  <c r="AC506" i="2"/>
  <c r="AB506" i="2"/>
  <c r="AA506" i="2"/>
  <c r="Z506" i="2"/>
  <c r="Y506" i="2"/>
  <c r="X506" i="2"/>
  <c r="W506" i="2"/>
  <c r="V506" i="2"/>
  <c r="U506" i="2"/>
  <c r="T506" i="2"/>
  <c r="S506" i="2"/>
  <c r="R506" i="2"/>
  <c r="Q506" i="2"/>
  <c r="P506" i="2"/>
  <c r="O506" i="2"/>
  <c r="N506" i="2"/>
  <c r="M506" i="2"/>
  <c r="L506" i="2"/>
  <c r="K506" i="2"/>
  <c r="J506" i="2"/>
  <c r="AV505" i="2"/>
  <c r="AU505" i="2"/>
  <c r="AT505" i="2"/>
  <c r="AS505" i="2"/>
  <c r="AQ505" i="2"/>
  <c r="AP505" i="2"/>
  <c r="AO505" i="2"/>
  <c r="AN505" i="2"/>
  <c r="AL505" i="2"/>
  <c r="AK505" i="2"/>
  <c r="AJ505" i="2"/>
  <c r="AI505" i="2"/>
  <c r="AG505" i="2"/>
  <c r="AF505" i="2"/>
  <c r="AE505" i="2"/>
  <c r="AD505" i="2"/>
  <c r="AC505" i="2"/>
  <c r="AB505" i="2"/>
  <c r="AA505" i="2"/>
  <c r="Z505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AV504" i="2"/>
  <c r="AU504" i="2"/>
  <c r="AT504" i="2"/>
  <c r="AS504" i="2"/>
  <c r="AQ504" i="2"/>
  <c r="AP504" i="2"/>
  <c r="AO504" i="2"/>
  <c r="AN504" i="2"/>
  <c r="AL504" i="2"/>
  <c r="AK504" i="2"/>
  <c r="AJ504" i="2"/>
  <c r="AI504" i="2"/>
  <c r="AG504" i="2"/>
  <c r="AF504" i="2"/>
  <c r="AE504" i="2"/>
  <c r="AD504" i="2"/>
  <c r="AC504" i="2"/>
  <c r="AB504" i="2"/>
  <c r="AA504" i="2"/>
  <c r="Z504" i="2"/>
  <c r="Y504" i="2"/>
  <c r="X504" i="2"/>
  <c r="W504" i="2"/>
  <c r="V504" i="2"/>
  <c r="U504" i="2"/>
  <c r="T504" i="2"/>
  <c r="S504" i="2"/>
  <c r="R504" i="2"/>
  <c r="Q504" i="2"/>
  <c r="P504" i="2"/>
  <c r="O504" i="2"/>
  <c r="N504" i="2"/>
  <c r="M504" i="2"/>
  <c r="L504" i="2"/>
  <c r="K504" i="2"/>
  <c r="J504" i="2"/>
  <c r="AV503" i="2"/>
  <c r="AU503" i="2"/>
  <c r="AT503" i="2"/>
  <c r="AS503" i="2"/>
  <c r="AQ503" i="2"/>
  <c r="AP503" i="2"/>
  <c r="AO503" i="2"/>
  <c r="AN503" i="2"/>
  <c r="AL503" i="2"/>
  <c r="AK503" i="2"/>
  <c r="AJ503" i="2"/>
  <c r="AI503" i="2"/>
  <c r="AG503" i="2"/>
  <c r="AF503" i="2"/>
  <c r="AE503" i="2"/>
  <c r="AD503" i="2"/>
  <c r="AC503" i="2"/>
  <c r="AB503" i="2"/>
  <c r="AA503" i="2"/>
  <c r="Z503" i="2"/>
  <c r="Y503" i="2"/>
  <c r="X503" i="2"/>
  <c r="W503" i="2"/>
  <c r="V503" i="2"/>
  <c r="U503" i="2"/>
  <c r="T503" i="2"/>
  <c r="S503" i="2"/>
  <c r="R503" i="2"/>
  <c r="Q503" i="2"/>
  <c r="P503" i="2"/>
  <c r="O503" i="2"/>
  <c r="N503" i="2"/>
  <c r="M503" i="2"/>
  <c r="L503" i="2"/>
  <c r="K503" i="2"/>
  <c r="J503" i="2"/>
  <c r="AV502" i="2"/>
  <c r="AU502" i="2"/>
  <c r="AT502" i="2"/>
  <c r="AS502" i="2"/>
  <c r="AQ502" i="2"/>
  <c r="AP502" i="2"/>
  <c r="AO502" i="2"/>
  <c r="AN502" i="2"/>
  <c r="AL502" i="2"/>
  <c r="AK502" i="2"/>
  <c r="AJ502" i="2"/>
  <c r="AI502" i="2"/>
  <c r="AG502" i="2"/>
  <c r="AF502" i="2"/>
  <c r="AE502" i="2"/>
  <c r="AD502" i="2"/>
  <c r="AC502" i="2"/>
  <c r="AB502" i="2"/>
  <c r="AA502" i="2"/>
  <c r="Z502" i="2"/>
  <c r="Y502" i="2"/>
  <c r="X502" i="2"/>
  <c r="W502" i="2"/>
  <c r="V502" i="2"/>
  <c r="U502" i="2"/>
  <c r="T502" i="2"/>
  <c r="S502" i="2"/>
  <c r="R502" i="2"/>
  <c r="Q502" i="2"/>
  <c r="P502" i="2"/>
  <c r="O502" i="2"/>
  <c r="N502" i="2"/>
  <c r="M502" i="2"/>
  <c r="L502" i="2"/>
  <c r="K502" i="2"/>
  <c r="J502" i="2"/>
  <c r="AV501" i="2"/>
  <c r="AU501" i="2"/>
  <c r="AT501" i="2"/>
  <c r="AS501" i="2"/>
  <c r="AQ501" i="2"/>
  <c r="AP501" i="2"/>
  <c r="AO501" i="2"/>
  <c r="AN501" i="2"/>
  <c r="AL501" i="2"/>
  <c r="AK501" i="2"/>
  <c r="AJ501" i="2"/>
  <c r="AI501" i="2"/>
  <c r="AG501" i="2"/>
  <c r="AF501" i="2"/>
  <c r="AE501" i="2"/>
  <c r="AD501" i="2"/>
  <c r="AC501" i="2"/>
  <c r="AB501" i="2"/>
  <c r="AA501" i="2"/>
  <c r="Z501" i="2"/>
  <c r="Y501" i="2"/>
  <c r="X501" i="2"/>
  <c r="W501" i="2"/>
  <c r="V501" i="2"/>
  <c r="U501" i="2"/>
  <c r="T501" i="2"/>
  <c r="S501" i="2"/>
  <c r="R501" i="2"/>
  <c r="Q501" i="2"/>
  <c r="P501" i="2"/>
  <c r="O501" i="2"/>
  <c r="N501" i="2"/>
  <c r="M501" i="2"/>
  <c r="L501" i="2"/>
  <c r="K501" i="2"/>
  <c r="J501" i="2"/>
  <c r="AV500" i="2"/>
  <c r="AU500" i="2"/>
  <c r="AT500" i="2"/>
  <c r="AS500" i="2"/>
  <c r="AQ500" i="2"/>
  <c r="AP500" i="2"/>
  <c r="AO500" i="2"/>
  <c r="AN500" i="2"/>
  <c r="AL500" i="2"/>
  <c r="AK500" i="2"/>
  <c r="AJ500" i="2"/>
  <c r="AI500" i="2"/>
  <c r="AG500" i="2"/>
  <c r="AF500" i="2"/>
  <c r="AE500" i="2"/>
  <c r="AD500" i="2"/>
  <c r="AC500" i="2"/>
  <c r="AB500" i="2"/>
  <c r="AA500" i="2"/>
  <c r="Z500" i="2"/>
  <c r="Y500" i="2"/>
  <c r="X500" i="2"/>
  <c r="W500" i="2"/>
  <c r="V500" i="2"/>
  <c r="U500" i="2"/>
  <c r="T500" i="2"/>
  <c r="S500" i="2"/>
  <c r="R500" i="2"/>
  <c r="Q500" i="2"/>
  <c r="P500" i="2"/>
  <c r="O500" i="2"/>
  <c r="N500" i="2"/>
  <c r="M500" i="2"/>
  <c r="L500" i="2"/>
  <c r="K500" i="2"/>
  <c r="J500" i="2"/>
  <c r="AC499" i="2"/>
  <c r="AB499" i="2"/>
  <c r="AA499" i="2"/>
  <c r="Z499" i="2"/>
  <c r="Y499" i="2"/>
  <c r="X499" i="2"/>
  <c r="W499" i="2"/>
  <c r="V499" i="2"/>
  <c r="U499" i="2"/>
  <c r="T499" i="2"/>
  <c r="S499" i="2"/>
  <c r="R499" i="2"/>
  <c r="Q499" i="2"/>
  <c r="P499" i="2"/>
  <c r="O499" i="2"/>
  <c r="N499" i="2"/>
  <c r="M499" i="2"/>
  <c r="L499" i="2"/>
  <c r="K499" i="2"/>
  <c r="J499" i="2"/>
  <c r="AW498" i="2"/>
  <c r="AV498" i="2"/>
  <c r="AU498" i="2"/>
  <c r="AT498" i="2"/>
  <c r="AS498" i="2"/>
  <c r="AR498" i="2"/>
  <c r="AQ498" i="2"/>
  <c r="AP498" i="2"/>
  <c r="AO498" i="2"/>
  <c r="AN498" i="2"/>
  <c r="AM498" i="2"/>
  <c r="AL498" i="2"/>
  <c r="AK498" i="2"/>
  <c r="AJ498" i="2"/>
  <c r="AI498" i="2"/>
  <c r="AH498" i="2"/>
  <c r="AG498" i="2"/>
  <c r="AF498" i="2"/>
  <c r="AE498" i="2"/>
  <c r="AD498" i="2"/>
  <c r="AC498" i="2"/>
  <c r="AB498" i="2"/>
  <c r="AA498" i="2"/>
  <c r="Z498" i="2"/>
  <c r="Y498" i="2"/>
  <c r="X498" i="2"/>
  <c r="W498" i="2"/>
  <c r="V498" i="2"/>
  <c r="U498" i="2"/>
  <c r="T498" i="2"/>
  <c r="S498" i="2"/>
  <c r="R498" i="2"/>
  <c r="Q498" i="2"/>
  <c r="P498" i="2"/>
  <c r="O498" i="2"/>
  <c r="N498" i="2"/>
  <c r="M498" i="2"/>
  <c r="L498" i="2"/>
  <c r="K498" i="2"/>
  <c r="J498" i="2"/>
  <c r="AW497" i="2"/>
  <c r="AV497" i="2"/>
  <c r="AU497" i="2"/>
  <c r="AT497" i="2"/>
  <c r="AS497" i="2"/>
  <c r="AR497" i="2"/>
  <c r="AQ497" i="2"/>
  <c r="AP497" i="2"/>
  <c r="AO497" i="2"/>
  <c r="AN497" i="2"/>
  <c r="AM497" i="2"/>
  <c r="AL497" i="2"/>
  <c r="AK497" i="2"/>
  <c r="AJ497" i="2"/>
  <c r="AI497" i="2"/>
  <c r="AH497" i="2"/>
  <c r="AG497" i="2"/>
  <c r="AF497" i="2"/>
  <c r="AE497" i="2"/>
  <c r="AD497" i="2"/>
  <c r="AC497" i="2"/>
  <c r="AB497" i="2"/>
  <c r="AA497" i="2"/>
  <c r="Z497" i="2"/>
  <c r="Y497" i="2"/>
  <c r="X497" i="2"/>
  <c r="W497" i="2"/>
  <c r="V497" i="2"/>
  <c r="U497" i="2"/>
  <c r="T497" i="2"/>
  <c r="S497" i="2"/>
  <c r="R497" i="2"/>
  <c r="Q497" i="2"/>
  <c r="P497" i="2"/>
  <c r="O497" i="2"/>
  <c r="N497" i="2"/>
  <c r="M497" i="2"/>
  <c r="L497" i="2"/>
  <c r="K497" i="2"/>
  <c r="J497" i="2"/>
  <c r="AW496" i="2"/>
  <c r="AV496" i="2"/>
  <c r="AU496" i="2"/>
  <c r="AT496" i="2"/>
  <c r="AS496" i="2"/>
  <c r="AR496" i="2"/>
  <c r="AQ496" i="2"/>
  <c r="AP496" i="2"/>
  <c r="AO496" i="2"/>
  <c r="AN496" i="2"/>
  <c r="AM496" i="2"/>
  <c r="AL496" i="2"/>
  <c r="AK496" i="2"/>
  <c r="AJ496" i="2"/>
  <c r="AI496" i="2"/>
  <c r="AH496" i="2"/>
  <c r="AG496" i="2"/>
  <c r="AF496" i="2"/>
  <c r="AE496" i="2"/>
  <c r="AD496" i="2"/>
  <c r="AC496" i="2"/>
  <c r="AB496" i="2"/>
  <c r="AA496" i="2"/>
  <c r="Z496" i="2"/>
  <c r="Y496" i="2"/>
  <c r="X496" i="2"/>
  <c r="W496" i="2"/>
  <c r="V496" i="2"/>
  <c r="U496" i="2"/>
  <c r="T496" i="2"/>
  <c r="S496" i="2"/>
  <c r="R496" i="2"/>
  <c r="Q496" i="2"/>
  <c r="P496" i="2"/>
  <c r="O496" i="2"/>
  <c r="N496" i="2"/>
  <c r="M496" i="2"/>
  <c r="L496" i="2"/>
  <c r="K496" i="2"/>
  <c r="J496" i="2"/>
  <c r="AW495" i="2"/>
  <c r="AV495" i="2"/>
  <c r="AU495" i="2"/>
  <c r="AT495" i="2"/>
  <c r="AS495" i="2"/>
  <c r="AR495" i="2"/>
  <c r="AQ495" i="2"/>
  <c r="AP495" i="2"/>
  <c r="AO495" i="2"/>
  <c r="AN495" i="2"/>
  <c r="AM495" i="2"/>
  <c r="AL495" i="2"/>
  <c r="AK495" i="2"/>
  <c r="AJ495" i="2"/>
  <c r="AI495" i="2"/>
  <c r="AH495" i="2"/>
  <c r="AG495" i="2"/>
  <c r="AF495" i="2"/>
  <c r="AE495" i="2"/>
  <c r="AD495" i="2"/>
  <c r="AC495" i="2"/>
  <c r="AB495" i="2"/>
  <c r="AA495" i="2"/>
  <c r="Z495" i="2"/>
  <c r="Y495" i="2"/>
  <c r="X495" i="2"/>
  <c r="W495" i="2"/>
  <c r="V495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AW494" i="2"/>
  <c r="AV494" i="2"/>
  <c r="AU494" i="2"/>
  <c r="AT494" i="2"/>
  <c r="AS494" i="2"/>
  <c r="AR494" i="2"/>
  <c r="AQ494" i="2"/>
  <c r="AP494" i="2"/>
  <c r="AO494" i="2"/>
  <c r="AN494" i="2"/>
  <c r="AM494" i="2"/>
  <c r="AL494" i="2"/>
  <c r="AK494" i="2"/>
  <c r="AJ494" i="2"/>
  <c r="AI494" i="2"/>
  <c r="AH494" i="2"/>
  <c r="AG494" i="2"/>
  <c r="AF494" i="2"/>
  <c r="AE494" i="2"/>
  <c r="AD494" i="2"/>
  <c r="AC494" i="2"/>
  <c r="AB494" i="2"/>
  <c r="AA494" i="2"/>
  <c r="Z494" i="2"/>
  <c r="Y494" i="2"/>
  <c r="X494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AW493" i="2"/>
  <c r="AV493" i="2"/>
  <c r="AU493" i="2"/>
  <c r="AT493" i="2"/>
  <c r="AS493" i="2"/>
  <c r="AR493" i="2"/>
  <c r="AQ493" i="2"/>
  <c r="AP493" i="2"/>
  <c r="AO493" i="2"/>
  <c r="AN493" i="2"/>
  <c r="AM493" i="2"/>
  <c r="AL493" i="2"/>
  <c r="AK493" i="2"/>
  <c r="AJ493" i="2"/>
  <c r="AI493" i="2"/>
  <c r="AH493" i="2"/>
  <c r="AG493" i="2"/>
  <c r="AF493" i="2"/>
  <c r="AE493" i="2"/>
  <c r="AD493" i="2"/>
  <c r="AC493" i="2"/>
  <c r="AB493" i="2"/>
  <c r="AA493" i="2"/>
  <c r="Z493" i="2"/>
  <c r="Y493" i="2"/>
  <c r="X493" i="2"/>
  <c r="W493" i="2"/>
  <c r="V493" i="2"/>
  <c r="U493" i="2"/>
  <c r="T493" i="2"/>
  <c r="S493" i="2"/>
  <c r="R493" i="2"/>
  <c r="Q493" i="2"/>
  <c r="P493" i="2"/>
  <c r="O493" i="2"/>
  <c r="N493" i="2"/>
  <c r="M493" i="2"/>
  <c r="L493" i="2"/>
  <c r="K493" i="2"/>
  <c r="J493" i="2"/>
  <c r="AW492" i="2"/>
  <c r="AV492" i="2"/>
  <c r="AU492" i="2"/>
  <c r="AT492" i="2"/>
  <c r="AS492" i="2"/>
  <c r="AR492" i="2"/>
  <c r="AQ492" i="2"/>
  <c r="AP492" i="2"/>
  <c r="AO492" i="2"/>
  <c r="AN492" i="2"/>
  <c r="AM492" i="2"/>
  <c r="AL492" i="2"/>
  <c r="AK492" i="2"/>
  <c r="AJ492" i="2"/>
  <c r="AI492" i="2"/>
  <c r="AH492" i="2"/>
  <c r="AG492" i="2"/>
  <c r="AF492" i="2"/>
  <c r="AE492" i="2"/>
  <c r="AD492" i="2"/>
  <c r="AC492" i="2"/>
  <c r="AB492" i="2"/>
  <c r="AA492" i="2"/>
  <c r="Z492" i="2"/>
  <c r="Y492" i="2"/>
  <c r="X492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AW491" i="2"/>
  <c r="AV491" i="2"/>
  <c r="AU491" i="2"/>
  <c r="AT491" i="2"/>
  <c r="AS491" i="2"/>
  <c r="AR491" i="2"/>
  <c r="AQ491" i="2"/>
  <c r="AP491" i="2"/>
  <c r="AO491" i="2"/>
  <c r="AN491" i="2"/>
  <c r="AM491" i="2"/>
  <c r="AL491" i="2"/>
  <c r="AK491" i="2"/>
  <c r="AJ491" i="2"/>
  <c r="AI491" i="2"/>
  <c r="AH491" i="2"/>
  <c r="AG491" i="2"/>
  <c r="AF491" i="2"/>
  <c r="AE491" i="2"/>
  <c r="AD491" i="2"/>
  <c r="AC491" i="2"/>
  <c r="AB491" i="2"/>
  <c r="AA491" i="2"/>
  <c r="Z491" i="2"/>
  <c r="Y491" i="2"/>
  <c r="X491" i="2"/>
  <c r="W491" i="2"/>
  <c r="V491" i="2"/>
  <c r="U491" i="2"/>
  <c r="T491" i="2"/>
  <c r="S491" i="2"/>
  <c r="R491" i="2"/>
  <c r="Q491" i="2"/>
  <c r="P491" i="2"/>
  <c r="O491" i="2"/>
  <c r="N491" i="2"/>
  <c r="M491" i="2"/>
  <c r="L491" i="2"/>
  <c r="K491" i="2"/>
  <c r="J491" i="2"/>
  <c r="AW490" i="2"/>
  <c r="AV490" i="2"/>
  <c r="AU490" i="2"/>
  <c r="AT490" i="2"/>
  <c r="AS490" i="2"/>
  <c r="AR490" i="2"/>
  <c r="AQ490" i="2"/>
  <c r="AP490" i="2"/>
  <c r="AO490" i="2"/>
  <c r="AN490" i="2"/>
  <c r="AM490" i="2"/>
  <c r="AL490" i="2"/>
  <c r="AK490" i="2"/>
  <c r="AJ490" i="2"/>
  <c r="AI490" i="2"/>
  <c r="AH490" i="2"/>
  <c r="AG490" i="2"/>
  <c r="AF490" i="2"/>
  <c r="AE490" i="2"/>
  <c r="AD490" i="2"/>
  <c r="AC490" i="2"/>
  <c r="AB490" i="2"/>
  <c r="AA490" i="2"/>
  <c r="Z490" i="2"/>
  <c r="Y490" i="2"/>
  <c r="X490" i="2"/>
  <c r="W490" i="2"/>
  <c r="V490" i="2"/>
  <c r="U490" i="2"/>
  <c r="T490" i="2"/>
  <c r="S490" i="2"/>
  <c r="R490" i="2"/>
  <c r="Q490" i="2"/>
  <c r="P490" i="2"/>
  <c r="O490" i="2"/>
  <c r="N490" i="2"/>
  <c r="M490" i="2"/>
  <c r="L490" i="2"/>
  <c r="K490" i="2"/>
  <c r="J490" i="2"/>
  <c r="AW489" i="2"/>
  <c r="AV489" i="2"/>
  <c r="AU489" i="2"/>
  <c r="AT489" i="2"/>
  <c r="AS489" i="2"/>
  <c r="AR489" i="2"/>
  <c r="AQ489" i="2"/>
  <c r="AP489" i="2"/>
  <c r="AO489" i="2"/>
  <c r="AN489" i="2"/>
  <c r="AM489" i="2"/>
  <c r="AL489" i="2"/>
  <c r="AK489" i="2"/>
  <c r="AJ489" i="2"/>
  <c r="AI489" i="2"/>
  <c r="AH489" i="2"/>
  <c r="AG489" i="2"/>
  <c r="AF489" i="2"/>
  <c r="AE489" i="2"/>
  <c r="AD489" i="2"/>
  <c r="AC489" i="2"/>
  <c r="AB489" i="2"/>
  <c r="AA489" i="2"/>
  <c r="Z489" i="2"/>
  <c r="Y489" i="2"/>
  <c r="X489" i="2"/>
  <c r="W489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AC488" i="2"/>
  <c r="AB488" i="2"/>
  <c r="AA488" i="2"/>
  <c r="Z488" i="2"/>
  <c r="Y488" i="2"/>
  <c r="X488" i="2"/>
  <c r="W488" i="2"/>
  <c r="V488" i="2"/>
  <c r="U488" i="2"/>
  <c r="T488" i="2"/>
  <c r="S488" i="2"/>
  <c r="R488" i="2"/>
  <c r="Q488" i="2"/>
  <c r="P488" i="2"/>
  <c r="O488" i="2"/>
  <c r="N488" i="2"/>
  <c r="M488" i="2"/>
  <c r="L488" i="2"/>
  <c r="K488" i="2"/>
  <c r="J488" i="2"/>
  <c r="AW476" i="2"/>
  <c r="AV476" i="2"/>
  <c r="AU476" i="2"/>
  <c r="AT476" i="2"/>
  <c r="AS476" i="2"/>
  <c r="AR476" i="2"/>
  <c r="AQ476" i="2"/>
  <c r="AP476" i="2"/>
  <c r="AO476" i="2"/>
  <c r="AN476" i="2"/>
  <c r="AM476" i="2"/>
  <c r="AL476" i="2"/>
  <c r="AK476" i="2"/>
  <c r="AJ476" i="2"/>
  <c r="AI476" i="2"/>
  <c r="AH476" i="2"/>
  <c r="AG476" i="2"/>
  <c r="AF476" i="2"/>
  <c r="AE476" i="2"/>
  <c r="AD476" i="2"/>
  <c r="AC476" i="2"/>
  <c r="AB476" i="2"/>
  <c r="AA476" i="2"/>
  <c r="Z476" i="2"/>
  <c r="Y476" i="2"/>
  <c r="X476" i="2"/>
  <c r="W476" i="2"/>
  <c r="V476" i="2"/>
  <c r="U476" i="2"/>
  <c r="T476" i="2"/>
  <c r="S476" i="2"/>
  <c r="R476" i="2"/>
  <c r="Q476" i="2"/>
  <c r="P476" i="2"/>
  <c r="O476" i="2"/>
  <c r="N476" i="2"/>
  <c r="M476" i="2"/>
  <c r="L476" i="2"/>
  <c r="K476" i="2"/>
  <c r="J476" i="2"/>
  <c r="AW475" i="2"/>
  <c r="AV475" i="2"/>
  <c r="AU475" i="2"/>
  <c r="AT475" i="2"/>
  <c r="AS475" i="2"/>
  <c r="AR475" i="2"/>
  <c r="AQ475" i="2"/>
  <c r="AP475" i="2"/>
  <c r="AO475" i="2"/>
  <c r="AN475" i="2"/>
  <c r="AM475" i="2"/>
  <c r="AL475" i="2"/>
  <c r="AK475" i="2"/>
  <c r="AJ475" i="2"/>
  <c r="AI475" i="2"/>
  <c r="AH475" i="2"/>
  <c r="AG475" i="2"/>
  <c r="AF475" i="2"/>
  <c r="AE475" i="2"/>
  <c r="AD475" i="2"/>
  <c r="AC475" i="2"/>
  <c r="AB475" i="2"/>
  <c r="AA475" i="2"/>
  <c r="Z475" i="2"/>
  <c r="Y475" i="2"/>
  <c r="X475" i="2"/>
  <c r="W475" i="2"/>
  <c r="V475" i="2"/>
  <c r="U475" i="2"/>
  <c r="T475" i="2"/>
  <c r="S475" i="2"/>
  <c r="R475" i="2"/>
  <c r="Q475" i="2"/>
  <c r="P475" i="2"/>
  <c r="O475" i="2"/>
  <c r="N475" i="2"/>
  <c r="M475" i="2"/>
  <c r="L475" i="2"/>
  <c r="K475" i="2"/>
  <c r="J475" i="2"/>
  <c r="AW474" i="2"/>
  <c r="AV474" i="2"/>
  <c r="AU474" i="2"/>
  <c r="AT474" i="2"/>
  <c r="AS474" i="2"/>
  <c r="AR474" i="2"/>
  <c r="AQ474" i="2"/>
  <c r="AP474" i="2"/>
  <c r="AO474" i="2"/>
  <c r="AN474" i="2"/>
  <c r="AM474" i="2"/>
  <c r="AL474" i="2"/>
  <c r="AK474" i="2"/>
  <c r="AJ474" i="2"/>
  <c r="AI474" i="2"/>
  <c r="AH474" i="2"/>
  <c r="AG474" i="2"/>
  <c r="AF474" i="2"/>
  <c r="AE474" i="2"/>
  <c r="AD474" i="2"/>
  <c r="AC474" i="2"/>
  <c r="AB474" i="2"/>
  <c r="AA474" i="2"/>
  <c r="Z474" i="2"/>
  <c r="Y474" i="2"/>
  <c r="X474" i="2"/>
  <c r="W474" i="2"/>
  <c r="V474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AF473" i="2"/>
  <c r="AE473" i="2"/>
  <c r="AD473" i="2"/>
  <c r="AC473" i="2"/>
  <c r="AB473" i="2"/>
  <c r="AA473" i="2"/>
  <c r="Z473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AF472" i="2"/>
  <c r="AE472" i="2"/>
  <c r="AD472" i="2"/>
  <c r="AC472" i="2"/>
  <c r="AB472" i="2"/>
  <c r="AA472" i="2"/>
  <c r="Z472" i="2"/>
  <c r="Y472" i="2"/>
  <c r="X472" i="2"/>
  <c r="W472" i="2"/>
  <c r="V472" i="2"/>
  <c r="U472" i="2"/>
  <c r="T472" i="2"/>
  <c r="S472" i="2"/>
  <c r="R472" i="2"/>
  <c r="Q472" i="2"/>
  <c r="P472" i="2"/>
  <c r="O472" i="2"/>
  <c r="N472" i="2"/>
  <c r="M472" i="2"/>
  <c r="L472" i="2"/>
  <c r="K472" i="2"/>
  <c r="J472" i="2"/>
  <c r="AF471" i="2"/>
  <c r="AE471" i="2"/>
  <c r="AD471" i="2"/>
  <c r="AC471" i="2"/>
  <c r="AB471" i="2"/>
  <c r="AA471" i="2"/>
  <c r="Z471" i="2"/>
  <c r="Y471" i="2"/>
  <c r="X471" i="2"/>
  <c r="W471" i="2"/>
  <c r="V471" i="2"/>
  <c r="U471" i="2"/>
  <c r="T471" i="2"/>
  <c r="S471" i="2"/>
  <c r="R471" i="2"/>
  <c r="Q471" i="2"/>
  <c r="P471" i="2"/>
  <c r="O471" i="2"/>
  <c r="N471" i="2"/>
  <c r="M471" i="2"/>
  <c r="L471" i="2"/>
  <c r="K471" i="2"/>
  <c r="J471" i="2"/>
  <c r="AF470" i="2"/>
  <c r="AE470" i="2"/>
  <c r="AD470" i="2"/>
  <c r="AC470" i="2"/>
  <c r="AB470" i="2"/>
  <c r="AA470" i="2"/>
  <c r="Z470" i="2"/>
  <c r="Y470" i="2"/>
  <c r="X470" i="2"/>
  <c r="W470" i="2"/>
  <c r="V470" i="2"/>
  <c r="U470" i="2"/>
  <c r="T470" i="2"/>
  <c r="S470" i="2"/>
  <c r="R470" i="2"/>
  <c r="Q470" i="2"/>
  <c r="P470" i="2"/>
  <c r="O470" i="2"/>
  <c r="N470" i="2"/>
  <c r="M470" i="2"/>
  <c r="L470" i="2"/>
  <c r="K470" i="2"/>
  <c r="J470" i="2"/>
  <c r="AF469" i="2"/>
  <c r="AE469" i="2"/>
  <c r="AD469" i="2"/>
  <c r="AC469" i="2"/>
  <c r="AB469" i="2"/>
  <c r="AA469" i="2"/>
  <c r="Z469" i="2"/>
  <c r="Y469" i="2"/>
  <c r="X469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AF468" i="2"/>
  <c r="AE468" i="2"/>
  <c r="AD468" i="2"/>
  <c r="AC468" i="2"/>
  <c r="AB468" i="2"/>
  <c r="AA468" i="2"/>
  <c r="Z468" i="2"/>
  <c r="Y468" i="2"/>
  <c r="X468" i="2"/>
  <c r="W468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AW467" i="2"/>
  <c r="AV467" i="2"/>
  <c r="AU467" i="2"/>
  <c r="AT467" i="2"/>
  <c r="AS467" i="2"/>
  <c r="AR467" i="2"/>
  <c r="AQ467" i="2"/>
  <c r="AP467" i="2"/>
  <c r="AO467" i="2"/>
  <c r="AN467" i="2"/>
  <c r="AM467" i="2"/>
  <c r="AL467" i="2"/>
  <c r="AK467" i="2"/>
  <c r="AJ467" i="2"/>
  <c r="AI467" i="2"/>
  <c r="AH467" i="2"/>
  <c r="AG467" i="2"/>
  <c r="AF467" i="2"/>
  <c r="AE467" i="2"/>
  <c r="AD467" i="2"/>
  <c r="AC467" i="2"/>
  <c r="AB467" i="2"/>
  <c r="AA467" i="2"/>
  <c r="Z467" i="2"/>
  <c r="Y467" i="2"/>
  <c r="X467" i="2"/>
  <c r="W467" i="2"/>
  <c r="V467" i="2"/>
  <c r="U467" i="2"/>
  <c r="T467" i="2"/>
  <c r="S467" i="2"/>
  <c r="R467" i="2"/>
  <c r="Q467" i="2"/>
  <c r="P467" i="2"/>
  <c r="O467" i="2"/>
  <c r="N467" i="2"/>
  <c r="M467" i="2"/>
  <c r="L467" i="2"/>
  <c r="K467" i="2"/>
  <c r="J467" i="2"/>
  <c r="AC466" i="2"/>
  <c r="AB466" i="2"/>
  <c r="AA466" i="2"/>
  <c r="Z466" i="2"/>
  <c r="Y466" i="2"/>
  <c r="X466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AW465" i="2"/>
  <c r="AV465" i="2"/>
  <c r="AU465" i="2"/>
  <c r="AT465" i="2"/>
  <c r="AS465" i="2"/>
  <c r="AR465" i="2"/>
  <c r="AQ465" i="2"/>
  <c r="AP465" i="2"/>
  <c r="AO465" i="2"/>
  <c r="AN465" i="2"/>
  <c r="AM465" i="2"/>
  <c r="AL465" i="2"/>
  <c r="AK465" i="2"/>
  <c r="AJ465" i="2"/>
  <c r="AI465" i="2"/>
  <c r="AH465" i="2"/>
  <c r="AG465" i="2"/>
  <c r="AF465" i="2"/>
  <c r="AE465" i="2"/>
  <c r="AD465" i="2"/>
  <c r="AC465" i="2"/>
  <c r="AB465" i="2"/>
  <c r="AA465" i="2"/>
  <c r="Z465" i="2"/>
  <c r="Y465" i="2"/>
  <c r="X465" i="2"/>
  <c r="W465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AW464" i="2"/>
  <c r="AV464" i="2"/>
  <c r="AU464" i="2"/>
  <c r="AT464" i="2"/>
  <c r="AS464" i="2"/>
  <c r="AR464" i="2"/>
  <c r="AQ464" i="2"/>
  <c r="AP464" i="2"/>
  <c r="AO464" i="2"/>
  <c r="AN464" i="2"/>
  <c r="AM464" i="2"/>
  <c r="AL464" i="2"/>
  <c r="AK464" i="2"/>
  <c r="AJ464" i="2"/>
  <c r="AI464" i="2"/>
  <c r="AH464" i="2"/>
  <c r="AG464" i="2"/>
  <c r="AF464" i="2"/>
  <c r="AE464" i="2"/>
  <c r="AD464" i="2"/>
  <c r="AC464" i="2"/>
  <c r="AB464" i="2"/>
  <c r="AA464" i="2"/>
  <c r="Z464" i="2"/>
  <c r="Y464" i="2"/>
  <c r="X464" i="2"/>
  <c r="W464" i="2"/>
  <c r="V464" i="2"/>
  <c r="U464" i="2"/>
  <c r="T464" i="2"/>
  <c r="S464" i="2"/>
  <c r="R464" i="2"/>
  <c r="Q464" i="2"/>
  <c r="P464" i="2"/>
  <c r="O464" i="2"/>
  <c r="N464" i="2"/>
  <c r="M464" i="2"/>
  <c r="L464" i="2"/>
  <c r="K464" i="2"/>
  <c r="J464" i="2"/>
  <c r="AW463" i="2"/>
  <c r="AV463" i="2"/>
  <c r="AU463" i="2"/>
  <c r="AT463" i="2"/>
  <c r="AS463" i="2"/>
  <c r="AR463" i="2"/>
  <c r="AQ463" i="2"/>
  <c r="AP463" i="2"/>
  <c r="AO463" i="2"/>
  <c r="AN463" i="2"/>
  <c r="AM463" i="2"/>
  <c r="AL463" i="2"/>
  <c r="AK463" i="2"/>
  <c r="AJ463" i="2"/>
  <c r="AI463" i="2"/>
  <c r="AH463" i="2"/>
  <c r="AG463" i="2"/>
  <c r="AF463" i="2"/>
  <c r="AE463" i="2"/>
  <c r="AD463" i="2"/>
  <c r="AC463" i="2"/>
  <c r="AB463" i="2"/>
  <c r="AA463" i="2"/>
  <c r="Z463" i="2"/>
  <c r="Y463" i="2"/>
  <c r="X463" i="2"/>
  <c r="W463" i="2"/>
  <c r="V463" i="2"/>
  <c r="U463" i="2"/>
  <c r="T463" i="2"/>
  <c r="S463" i="2"/>
  <c r="R463" i="2"/>
  <c r="Q463" i="2"/>
  <c r="P463" i="2"/>
  <c r="O463" i="2"/>
  <c r="N463" i="2"/>
  <c r="M463" i="2"/>
  <c r="L463" i="2"/>
  <c r="K463" i="2"/>
  <c r="J463" i="2"/>
  <c r="AW462" i="2"/>
  <c r="AV462" i="2"/>
  <c r="AU462" i="2"/>
  <c r="AT462" i="2"/>
  <c r="AS462" i="2"/>
  <c r="AR462" i="2"/>
  <c r="AQ462" i="2"/>
  <c r="AP462" i="2"/>
  <c r="AO462" i="2"/>
  <c r="AN462" i="2"/>
  <c r="AM462" i="2"/>
  <c r="AL462" i="2"/>
  <c r="AK462" i="2"/>
  <c r="AJ462" i="2"/>
  <c r="AI462" i="2"/>
  <c r="AH462" i="2"/>
  <c r="AG462" i="2"/>
  <c r="AF462" i="2"/>
  <c r="AE462" i="2"/>
  <c r="AD462" i="2"/>
  <c r="AC462" i="2"/>
  <c r="AB462" i="2"/>
  <c r="AA462" i="2"/>
  <c r="Z462" i="2"/>
  <c r="Y462" i="2"/>
  <c r="X462" i="2"/>
  <c r="W462" i="2"/>
  <c r="V462" i="2"/>
  <c r="U462" i="2"/>
  <c r="T462" i="2"/>
  <c r="S462" i="2"/>
  <c r="R462" i="2"/>
  <c r="Q462" i="2"/>
  <c r="P462" i="2"/>
  <c r="O462" i="2"/>
  <c r="N462" i="2"/>
  <c r="M462" i="2"/>
  <c r="L462" i="2"/>
  <c r="K462" i="2"/>
  <c r="J462" i="2"/>
  <c r="AW461" i="2"/>
  <c r="AV461" i="2"/>
  <c r="AU461" i="2"/>
  <c r="AT461" i="2"/>
  <c r="AS461" i="2"/>
  <c r="AR461" i="2"/>
  <c r="AQ461" i="2"/>
  <c r="AP461" i="2"/>
  <c r="AO461" i="2"/>
  <c r="AN461" i="2"/>
  <c r="AM461" i="2"/>
  <c r="AL461" i="2"/>
  <c r="AK461" i="2"/>
  <c r="AJ461" i="2"/>
  <c r="AI461" i="2"/>
  <c r="AH461" i="2"/>
  <c r="AG461" i="2"/>
  <c r="AF461" i="2"/>
  <c r="AE461" i="2"/>
  <c r="AD461" i="2"/>
  <c r="AC461" i="2"/>
  <c r="AB461" i="2"/>
  <c r="AA461" i="2"/>
  <c r="Z461" i="2"/>
  <c r="Y461" i="2"/>
  <c r="X461" i="2"/>
  <c r="W461" i="2"/>
  <c r="V461" i="2"/>
  <c r="U461" i="2"/>
  <c r="T461" i="2"/>
  <c r="S461" i="2"/>
  <c r="R461" i="2"/>
  <c r="Q461" i="2"/>
  <c r="P461" i="2"/>
  <c r="O461" i="2"/>
  <c r="N461" i="2"/>
  <c r="M461" i="2"/>
  <c r="L461" i="2"/>
  <c r="K461" i="2"/>
  <c r="J461" i="2"/>
  <c r="AW460" i="2"/>
  <c r="AV460" i="2"/>
  <c r="AU460" i="2"/>
  <c r="AT460" i="2"/>
  <c r="AS460" i="2"/>
  <c r="AR460" i="2"/>
  <c r="AQ460" i="2"/>
  <c r="AP460" i="2"/>
  <c r="AO460" i="2"/>
  <c r="AN460" i="2"/>
  <c r="AM460" i="2"/>
  <c r="AL460" i="2"/>
  <c r="AK460" i="2"/>
  <c r="AJ460" i="2"/>
  <c r="AI460" i="2"/>
  <c r="AH460" i="2"/>
  <c r="AG460" i="2"/>
  <c r="AF460" i="2"/>
  <c r="AE460" i="2"/>
  <c r="AD460" i="2"/>
  <c r="AC460" i="2"/>
  <c r="AB460" i="2"/>
  <c r="AA460" i="2"/>
  <c r="Z460" i="2"/>
  <c r="Y460" i="2"/>
  <c r="X460" i="2"/>
  <c r="W460" i="2"/>
  <c r="V460" i="2"/>
  <c r="U460" i="2"/>
  <c r="T460" i="2"/>
  <c r="S460" i="2"/>
  <c r="R460" i="2"/>
  <c r="Q460" i="2"/>
  <c r="P460" i="2"/>
  <c r="O460" i="2"/>
  <c r="N460" i="2"/>
  <c r="M460" i="2"/>
  <c r="L460" i="2"/>
  <c r="K460" i="2"/>
  <c r="J460" i="2"/>
  <c r="AW459" i="2"/>
  <c r="AV459" i="2"/>
  <c r="AU459" i="2"/>
  <c r="AT459" i="2"/>
  <c r="AS459" i="2"/>
  <c r="AR459" i="2"/>
  <c r="AQ459" i="2"/>
  <c r="AP459" i="2"/>
  <c r="AO459" i="2"/>
  <c r="AN459" i="2"/>
  <c r="AM459" i="2"/>
  <c r="AL459" i="2"/>
  <c r="AK459" i="2"/>
  <c r="AJ459" i="2"/>
  <c r="AI459" i="2"/>
  <c r="AH459" i="2"/>
  <c r="AG459" i="2"/>
  <c r="AF459" i="2"/>
  <c r="AE459" i="2"/>
  <c r="AD459" i="2"/>
  <c r="AC459" i="2"/>
  <c r="AB459" i="2"/>
  <c r="AA459" i="2"/>
  <c r="Z459" i="2"/>
  <c r="Y459" i="2"/>
  <c r="X459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K459" i="2"/>
  <c r="J459" i="2"/>
  <c r="AW458" i="2"/>
  <c r="AV458" i="2"/>
  <c r="AU458" i="2"/>
  <c r="AT458" i="2"/>
  <c r="AS458" i="2"/>
  <c r="AR458" i="2"/>
  <c r="AQ458" i="2"/>
  <c r="AP458" i="2"/>
  <c r="AO458" i="2"/>
  <c r="AN458" i="2"/>
  <c r="AM458" i="2"/>
  <c r="AL458" i="2"/>
  <c r="AK458" i="2"/>
  <c r="AJ458" i="2"/>
  <c r="AI458" i="2"/>
  <c r="AH458" i="2"/>
  <c r="AG458" i="2"/>
  <c r="AF458" i="2"/>
  <c r="AE458" i="2"/>
  <c r="AD458" i="2"/>
  <c r="AC458" i="2"/>
  <c r="AB458" i="2"/>
  <c r="AA458" i="2"/>
  <c r="Z458" i="2"/>
  <c r="Y458" i="2"/>
  <c r="X458" i="2"/>
  <c r="W458" i="2"/>
  <c r="V458" i="2"/>
  <c r="U458" i="2"/>
  <c r="T458" i="2"/>
  <c r="S458" i="2"/>
  <c r="R458" i="2"/>
  <c r="Q458" i="2"/>
  <c r="P458" i="2"/>
  <c r="O458" i="2"/>
  <c r="N458" i="2"/>
  <c r="M458" i="2"/>
  <c r="L458" i="2"/>
  <c r="K458" i="2"/>
  <c r="J458" i="2"/>
  <c r="AW457" i="2"/>
  <c r="AV457" i="2"/>
  <c r="AU457" i="2"/>
  <c r="AT457" i="2"/>
  <c r="AS457" i="2"/>
  <c r="AR457" i="2"/>
  <c r="AQ457" i="2"/>
  <c r="AP457" i="2"/>
  <c r="AO457" i="2"/>
  <c r="AN457" i="2"/>
  <c r="AM457" i="2"/>
  <c r="AL457" i="2"/>
  <c r="AK457" i="2"/>
  <c r="AJ457" i="2"/>
  <c r="AI457" i="2"/>
  <c r="AH457" i="2"/>
  <c r="AG457" i="2"/>
  <c r="AF457" i="2"/>
  <c r="AE457" i="2"/>
  <c r="AD457" i="2"/>
  <c r="AC457" i="2"/>
  <c r="AB457" i="2"/>
  <c r="AA457" i="2"/>
  <c r="Z457" i="2"/>
  <c r="Y457" i="2"/>
  <c r="X457" i="2"/>
  <c r="W457" i="2"/>
  <c r="V457" i="2"/>
  <c r="U457" i="2"/>
  <c r="T457" i="2"/>
  <c r="S457" i="2"/>
  <c r="R457" i="2"/>
  <c r="Q457" i="2"/>
  <c r="P457" i="2"/>
  <c r="O457" i="2"/>
  <c r="N457" i="2"/>
  <c r="M457" i="2"/>
  <c r="L457" i="2"/>
  <c r="K457" i="2"/>
  <c r="J457" i="2"/>
  <c r="AW456" i="2"/>
  <c r="AV456" i="2"/>
  <c r="AU456" i="2"/>
  <c r="AT456" i="2"/>
  <c r="AS456" i="2"/>
  <c r="AR456" i="2"/>
  <c r="AQ456" i="2"/>
  <c r="AP456" i="2"/>
  <c r="AO456" i="2"/>
  <c r="AN456" i="2"/>
  <c r="AM456" i="2"/>
  <c r="AL456" i="2"/>
  <c r="AK456" i="2"/>
  <c r="AJ456" i="2"/>
  <c r="AI456" i="2"/>
  <c r="AH456" i="2"/>
  <c r="AG456" i="2"/>
  <c r="AF456" i="2"/>
  <c r="AE456" i="2"/>
  <c r="AD456" i="2"/>
  <c r="AC456" i="2"/>
  <c r="AB456" i="2"/>
  <c r="AA456" i="2"/>
  <c r="Z456" i="2"/>
  <c r="Y456" i="2"/>
  <c r="X456" i="2"/>
  <c r="W456" i="2"/>
  <c r="V456" i="2"/>
  <c r="U456" i="2"/>
  <c r="T456" i="2"/>
  <c r="S456" i="2"/>
  <c r="R456" i="2"/>
  <c r="Q456" i="2"/>
  <c r="P456" i="2"/>
  <c r="O456" i="2"/>
  <c r="N456" i="2"/>
  <c r="M456" i="2"/>
  <c r="L456" i="2"/>
  <c r="K456" i="2"/>
  <c r="J456" i="2"/>
  <c r="AC455" i="2"/>
  <c r="AB455" i="2"/>
  <c r="AA455" i="2"/>
  <c r="Z455" i="2"/>
  <c r="Y455" i="2"/>
  <c r="X455" i="2"/>
  <c r="W455" i="2"/>
  <c r="V455" i="2"/>
  <c r="U455" i="2"/>
  <c r="T455" i="2"/>
  <c r="S455" i="2"/>
  <c r="R455" i="2"/>
  <c r="Q455" i="2"/>
  <c r="P455" i="2"/>
  <c r="O455" i="2"/>
  <c r="N455" i="2"/>
  <c r="M455" i="2"/>
  <c r="L455" i="2"/>
  <c r="K455" i="2"/>
  <c r="J455" i="2"/>
  <c r="AW454" i="2"/>
  <c r="AV454" i="2"/>
  <c r="AU454" i="2"/>
  <c r="AT454" i="2"/>
  <c r="AS454" i="2"/>
  <c r="AR454" i="2"/>
  <c r="AQ454" i="2"/>
  <c r="AP454" i="2"/>
  <c r="AO454" i="2"/>
  <c r="AN454" i="2"/>
  <c r="AM454" i="2"/>
  <c r="AL454" i="2"/>
  <c r="AK454" i="2"/>
  <c r="AJ454" i="2"/>
  <c r="AI454" i="2"/>
  <c r="AH454" i="2"/>
  <c r="AG454" i="2"/>
  <c r="AF454" i="2"/>
  <c r="AE454" i="2"/>
  <c r="AD454" i="2"/>
  <c r="AC454" i="2"/>
  <c r="AB454" i="2"/>
  <c r="AA454" i="2"/>
  <c r="Z454" i="2"/>
  <c r="Y454" i="2"/>
  <c r="X454" i="2"/>
  <c r="W454" i="2"/>
  <c r="V454" i="2"/>
  <c r="U454" i="2"/>
  <c r="T454" i="2"/>
  <c r="S454" i="2"/>
  <c r="R454" i="2"/>
  <c r="Q454" i="2"/>
  <c r="P454" i="2"/>
  <c r="O454" i="2"/>
  <c r="N454" i="2"/>
  <c r="M454" i="2"/>
  <c r="L454" i="2"/>
  <c r="K454" i="2"/>
  <c r="J454" i="2"/>
  <c r="AW453" i="2"/>
  <c r="AV453" i="2"/>
  <c r="AU453" i="2"/>
  <c r="AT453" i="2"/>
  <c r="AS453" i="2"/>
  <c r="AR453" i="2"/>
  <c r="AQ453" i="2"/>
  <c r="AP453" i="2"/>
  <c r="AO453" i="2"/>
  <c r="AN453" i="2"/>
  <c r="AM453" i="2"/>
  <c r="AL453" i="2"/>
  <c r="AK453" i="2"/>
  <c r="AJ453" i="2"/>
  <c r="AI453" i="2"/>
  <c r="AH453" i="2"/>
  <c r="AG453" i="2"/>
  <c r="AF453" i="2"/>
  <c r="AE453" i="2"/>
  <c r="AD453" i="2"/>
  <c r="AC453" i="2"/>
  <c r="AB453" i="2"/>
  <c r="AA453" i="2"/>
  <c r="Z453" i="2"/>
  <c r="Y453" i="2"/>
  <c r="X453" i="2"/>
  <c r="W453" i="2"/>
  <c r="V453" i="2"/>
  <c r="U453" i="2"/>
  <c r="T453" i="2"/>
  <c r="S453" i="2"/>
  <c r="R453" i="2"/>
  <c r="Q453" i="2"/>
  <c r="P453" i="2"/>
  <c r="O453" i="2"/>
  <c r="N453" i="2"/>
  <c r="M453" i="2"/>
  <c r="L453" i="2"/>
  <c r="K453" i="2"/>
  <c r="J453" i="2"/>
  <c r="AW452" i="2"/>
  <c r="AV452" i="2"/>
  <c r="AU452" i="2"/>
  <c r="AT452" i="2"/>
  <c r="AS452" i="2"/>
  <c r="AR452" i="2"/>
  <c r="AQ452" i="2"/>
  <c r="AP452" i="2"/>
  <c r="AO452" i="2"/>
  <c r="AN452" i="2"/>
  <c r="AM452" i="2"/>
  <c r="AL452" i="2"/>
  <c r="AK452" i="2"/>
  <c r="AJ452" i="2"/>
  <c r="AI452" i="2"/>
  <c r="AH452" i="2"/>
  <c r="AG452" i="2"/>
  <c r="AF452" i="2"/>
  <c r="AE452" i="2"/>
  <c r="AD452" i="2"/>
  <c r="AC452" i="2"/>
  <c r="AB452" i="2"/>
  <c r="AA452" i="2"/>
  <c r="Z452" i="2"/>
  <c r="Y452" i="2"/>
  <c r="X452" i="2"/>
  <c r="W452" i="2"/>
  <c r="V452" i="2"/>
  <c r="U452" i="2"/>
  <c r="T452" i="2"/>
  <c r="S452" i="2"/>
  <c r="R452" i="2"/>
  <c r="Q452" i="2"/>
  <c r="P452" i="2"/>
  <c r="O452" i="2"/>
  <c r="N452" i="2"/>
  <c r="M452" i="2"/>
  <c r="L452" i="2"/>
  <c r="K452" i="2"/>
  <c r="J452" i="2"/>
  <c r="AW451" i="2"/>
  <c r="AV451" i="2"/>
  <c r="AU451" i="2"/>
  <c r="AT451" i="2"/>
  <c r="AS451" i="2"/>
  <c r="AR451" i="2"/>
  <c r="AQ451" i="2"/>
  <c r="AP451" i="2"/>
  <c r="AO451" i="2"/>
  <c r="AN451" i="2"/>
  <c r="AM451" i="2"/>
  <c r="AL451" i="2"/>
  <c r="AK451" i="2"/>
  <c r="AJ451" i="2"/>
  <c r="AI451" i="2"/>
  <c r="AH451" i="2"/>
  <c r="AG451" i="2"/>
  <c r="AF451" i="2"/>
  <c r="AE451" i="2"/>
  <c r="AD451" i="2"/>
  <c r="AC451" i="2"/>
  <c r="AB451" i="2"/>
  <c r="AA451" i="2"/>
  <c r="Z451" i="2"/>
  <c r="Y451" i="2"/>
  <c r="X451" i="2"/>
  <c r="W451" i="2"/>
  <c r="V451" i="2"/>
  <c r="U451" i="2"/>
  <c r="T451" i="2"/>
  <c r="S451" i="2"/>
  <c r="R451" i="2"/>
  <c r="Q451" i="2"/>
  <c r="P451" i="2"/>
  <c r="O451" i="2"/>
  <c r="N451" i="2"/>
  <c r="M451" i="2"/>
  <c r="L451" i="2"/>
  <c r="K451" i="2"/>
  <c r="J451" i="2"/>
  <c r="AW450" i="2"/>
  <c r="AV450" i="2"/>
  <c r="AU450" i="2"/>
  <c r="AT450" i="2"/>
  <c r="AS450" i="2"/>
  <c r="AR450" i="2"/>
  <c r="AQ450" i="2"/>
  <c r="AP450" i="2"/>
  <c r="AO450" i="2"/>
  <c r="AN450" i="2"/>
  <c r="AM450" i="2"/>
  <c r="AL450" i="2"/>
  <c r="AK450" i="2"/>
  <c r="AJ450" i="2"/>
  <c r="AI450" i="2"/>
  <c r="AH450" i="2"/>
  <c r="AG450" i="2"/>
  <c r="AF450" i="2"/>
  <c r="AE450" i="2"/>
  <c r="AD450" i="2"/>
  <c r="AC450" i="2"/>
  <c r="AB450" i="2"/>
  <c r="AA450" i="2"/>
  <c r="Z450" i="2"/>
  <c r="Y450" i="2"/>
  <c r="X450" i="2"/>
  <c r="W450" i="2"/>
  <c r="V450" i="2"/>
  <c r="U450" i="2"/>
  <c r="T450" i="2"/>
  <c r="S450" i="2"/>
  <c r="R450" i="2"/>
  <c r="Q450" i="2"/>
  <c r="P450" i="2"/>
  <c r="O450" i="2"/>
  <c r="N450" i="2"/>
  <c r="M450" i="2"/>
  <c r="L450" i="2"/>
  <c r="K450" i="2"/>
  <c r="J450" i="2"/>
  <c r="AW449" i="2"/>
  <c r="AV449" i="2"/>
  <c r="AU449" i="2"/>
  <c r="AT449" i="2"/>
  <c r="AS449" i="2"/>
  <c r="AR449" i="2"/>
  <c r="AQ449" i="2"/>
  <c r="AP449" i="2"/>
  <c r="AO449" i="2"/>
  <c r="AN449" i="2"/>
  <c r="AM449" i="2"/>
  <c r="AL449" i="2"/>
  <c r="AK449" i="2"/>
  <c r="AJ449" i="2"/>
  <c r="AI449" i="2"/>
  <c r="AH449" i="2"/>
  <c r="AG449" i="2"/>
  <c r="AF449" i="2"/>
  <c r="AE449" i="2"/>
  <c r="AD449" i="2"/>
  <c r="AC449" i="2"/>
  <c r="AB449" i="2"/>
  <c r="AA449" i="2"/>
  <c r="Z449" i="2"/>
  <c r="Y449" i="2"/>
  <c r="X449" i="2"/>
  <c r="W449" i="2"/>
  <c r="V449" i="2"/>
  <c r="U449" i="2"/>
  <c r="T449" i="2"/>
  <c r="S449" i="2"/>
  <c r="R449" i="2"/>
  <c r="Q449" i="2"/>
  <c r="P449" i="2"/>
  <c r="O449" i="2"/>
  <c r="N449" i="2"/>
  <c r="M449" i="2"/>
  <c r="L449" i="2"/>
  <c r="K449" i="2"/>
  <c r="J449" i="2"/>
  <c r="AW448" i="2"/>
  <c r="AV448" i="2"/>
  <c r="AU448" i="2"/>
  <c r="AT448" i="2"/>
  <c r="AS448" i="2"/>
  <c r="AR448" i="2"/>
  <c r="AQ448" i="2"/>
  <c r="AP448" i="2"/>
  <c r="AO448" i="2"/>
  <c r="AN448" i="2"/>
  <c r="AM448" i="2"/>
  <c r="AL448" i="2"/>
  <c r="AK448" i="2"/>
  <c r="AJ448" i="2"/>
  <c r="AI448" i="2"/>
  <c r="AH448" i="2"/>
  <c r="AG448" i="2"/>
  <c r="AF448" i="2"/>
  <c r="AE448" i="2"/>
  <c r="AD448" i="2"/>
  <c r="AC448" i="2"/>
  <c r="AB448" i="2"/>
  <c r="AA448" i="2"/>
  <c r="Z448" i="2"/>
  <c r="Y448" i="2"/>
  <c r="X448" i="2"/>
  <c r="W448" i="2"/>
  <c r="V448" i="2"/>
  <c r="U448" i="2"/>
  <c r="T448" i="2"/>
  <c r="S448" i="2"/>
  <c r="R448" i="2"/>
  <c r="Q448" i="2"/>
  <c r="P448" i="2"/>
  <c r="O448" i="2"/>
  <c r="N448" i="2"/>
  <c r="M448" i="2"/>
  <c r="L448" i="2"/>
  <c r="K448" i="2"/>
  <c r="J448" i="2"/>
  <c r="AW447" i="2"/>
  <c r="AV447" i="2"/>
  <c r="AU447" i="2"/>
  <c r="AT447" i="2"/>
  <c r="AS447" i="2"/>
  <c r="AR447" i="2"/>
  <c r="AQ447" i="2"/>
  <c r="AP447" i="2"/>
  <c r="AO447" i="2"/>
  <c r="AN447" i="2"/>
  <c r="AM447" i="2"/>
  <c r="AL447" i="2"/>
  <c r="AK447" i="2"/>
  <c r="AJ447" i="2"/>
  <c r="AI447" i="2"/>
  <c r="AH447" i="2"/>
  <c r="AG447" i="2"/>
  <c r="AF447" i="2"/>
  <c r="AE447" i="2"/>
  <c r="AD447" i="2"/>
  <c r="AC447" i="2"/>
  <c r="AB447" i="2"/>
  <c r="AA447" i="2"/>
  <c r="Z447" i="2"/>
  <c r="Y447" i="2"/>
  <c r="X447" i="2"/>
  <c r="W447" i="2"/>
  <c r="V447" i="2"/>
  <c r="U447" i="2"/>
  <c r="T447" i="2"/>
  <c r="S447" i="2"/>
  <c r="R447" i="2"/>
  <c r="Q447" i="2"/>
  <c r="P447" i="2"/>
  <c r="O447" i="2"/>
  <c r="N447" i="2"/>
  <c r="M447" i="2"/>
  <c r="L447" i="2"/>
  <c r="K447" i="2"/>
  <c r="J447" i="2"/>
  <c r="AW446" i="2"/>
  <c r="AV446" i="2"/>
  <c r="AU446" i="2"/>
  <c r="AT446" i="2"/>
  <c r="AS446" i="2"/>
  <c r="AR446" i="2"/>
  <c r="AQ446" i="2"/>
  <c r="AP446" i="2"/>
  <c r="AO446" i="2"/>
  <c r="AN446" i="2"/>
  <c r="AM446" i="2"/>
  <c r="AL446" i="2"/>
  <c r="AK446" i="2"/>
  <c r="AJ446" i="2"/>
  <c r="AI446" i="2"/>
  <c r="AH446" i="2"/>
  <c r="AG446" i="2"/>
  <c r="AF446" i="2"/>
  <c r="AE446" i="2"/>
  <c r="AD446" i="2"/>
  <c r="AC446" i="2"/>
  <c r="AB446" i="2"/>
  <c r="AA446" i="2"/>
  <c r="Z446" i="2"/>
  <c r="Y446" i="2"/>
  <c r="X446" i="2"/>
  <c r="W446" i="2"/>
  <c r="V446" i="2"/>
  <c r="U446" i="2"/>
  <c r="T446" i="2"/>
  <c r="S446" i="2"/>
  <c r="R446" i="2"/>
  <c r="Q446" i="2"/>
  <c r="P446" i="2"/>
  <c r="O446" i="2"/>
  <c r="N446" i="2"/>
  <c r="M446" i="2"/>
  <c r="L446" i="2"/>
  <c r="K446" i="2"/>
  <c r="J446" i="2"/>
  <c r="AW445" i="2"/>
  <c r="AV445" i="2"/>
  <c r="AU445" i="2"/>
  <c r="AT445" i="2"/>
  <c r="AS445" i="2"/>
  <c r="AR445" i="2"/>
  <c r="AQ445" i="2"/>
  <c r="AP445" i="2"/>
  <c r="AO445" i="2"/>
  <c r="AN445" i="2"/>
  <c r="AM445" i="2"/>
  <c r="AL445" i="2"/>
  <c r="AK445" i="2"/>
  <c r="AJ445" i="2"/>
  <c r="AI445" i="2"/>
  <c r="AH445" i="2"/>
  <c r="AG445" i="2"/>
  <c r="AF445" i="2"/>
  <c r="AE445" i="2"/>
  <c r="AD445" i="2"/>
  <c r="AC445" i="2"/>
  <c r="AB445" i="2"/>
  <c r="AA445" i="2"/>
  <c r="Z445" i="2"/>
  <c r="Y445" i="2"/>
  <c r="X445" i="2"/>
  <c r="W445" i="2"/>
  <c r="V445" i="2"/>
  <c r="U445" i="2"/>
  <c r="T445" i="2"/>
  <c r="S445" i="2"/>
  <c r="R445" i="2"/>
  <c r="Q445" i="2"/>
  <c r="P445" i="2"/>
  <c r="O445" i="2"/>
  <c r="N445" i="2"/>
  <c r="M445" i="2"/>
  <c r="L445" i="2"/>
  <c r="K445" i="2"/>
  <c r="J445" i="2"/>
  <c r="AC444" i="2"/>
  <c r="AB444" i="2"/>
  <c r="AA444" i="2"/>
  <c r="Z444" i="2"/>
  <c r="Y444" i="2"/>
  <c r="X444" i="2"/>
  <c r="W444" i="2"/>
  <c r="V444" i="2"/>
  <c r="U444" i="2"/>
  <c r="T444" i="2"/>
  <c r="S444" i="2"/>
  <c r="R444" i="2"/>
  <c r="Q444" i="2"/>
  <c r="P444" i="2"/>
  <c r="O444" i="2"/>
  <c r="N444" i="2"/>
  <c r="M444" i="2"/>
  <c r="L444" i="2"/>
  <c r="K444" i="2"/>
  <c r="J444" i="2"/>
  <c r="AW443" i="2"/>
  <c r="AV443" i="2"/>
  <c r="AU443" i="2"/>
  <c r="AT443" i="2"/>
  <c r="AS443" i="2"/>
  <c r="AR443" i="2"/>
  <c r="AQ443" i="2"/>
  <c r="AP443" i="2"/>
  <c r="AO443" i="2"/>
  <c r="AN443" i="2"/>
  <c r="AM443" i="2"/>
  <c r="AL443" i="2"/>
  <c r="AK443" i="2"/>
  <c r="AJ443" i="2"/>
  <c r="AI443" i="2"/>
  <c r="AH443" i="2"/>
  <c r="AG443" i="2"/>
  <c r="AF443" i="2"/>
  <c r="AE443" i="2"/>
  <c r="AD443" i="2"/>
  <c r="AC443" i="2"/>
  <c r="AB443" i="2"/>
  <c r="AA443" i="2"/>
  <c r="Z443" i="2"/>
  <c r="Y443" i="2"/>
  <c r="X443" i="2"/>
  <c r="W443" i="2"/>
  <c r="V443" i="2"/>
  <c r="U443" i="2"/>
  <c r="T443" i="2"/>
  <c r="S443" i="2"/>
  <c r="R443" i="2"/>
  <c r="Q443" i="2"/>
  <c r="P443" i="2"/>
  <c r="O443" i="2"/>
  <c r="N443" i="2"/>
  <c r="M443" i="2"/>
  <c r="L443" i="2"/>
  <c r="K443" i="2"/>
  <c r="J443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AW440" i="2"/>
  <c r="AV440" i="2"/>
  <c r="AU440" i="2"/>
  <c r="AT440" i="2"/>
  <c r="AS440" i="2"/>
  <c r="AR440" i="2"/>
  <c r="AQ440" i="2"/>
  <c r="AP440" i="2"/>
  <c r="AO440" i="2"/>
  <c r="AN440" i="2"/>
  <c r="AM440" i="2"/>
  <c r="AL440" i="2"/>
  <c r="AK440" i="2"/>
  <c r="AJ440" i="2"/>
  <c r="AI440" i="2"/>
  <c r="AH440" i="2"/>
  <c r="AG440" i="2"/>
  <c r="AF440" i="2"/>
  <c r="AE440" i="2"/>
  <c r="AD440" i="2"/>
  <c r="AC440" i="2"/>
  <c r="AB440" i="2"/>
  <c r="AA440" i="2"/>
  <c r="Z440" i="2"/>
  <c r="Y440" i="2"/>
  <c r="X440" i="2"/>
  <c r="W440" i="2"/>
  <c r="V440" i="2"/>
  <c r="U440" i="2"/>
  <c r="T440" i="2"/>
  <c r="S440" i="2"/>
  <c r="R440" i="2"/>
  <c r="Q440" i="2"/>
  <c r="P440" i="2"/>
  <c r="O440" i="2"/>
  <c r="N440" i="2"/>
  <c r="M440" i="2"/>
  <c r="L440" i="2"/>
  <c r="K440" i="2"/>
  <c r="J440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AW438" i="2"/>
  <c r="AV438" i="2"/>
  <c r="AU438" i="2"/>
  <c r="AT438" i="2"/>
  <c r="AS438" i="2"/>
  <c r="AR438" i="2"/>
  <c r="AQ438" i="2"/>
  <c r="AP438" i="2"/>
  <c r="AO438" i="2"/>
  <c r="AN438" i="2"/>
  <c r="AM438" i="2"/>
  <c r="AL438" i="2"/>
  <c r="AK438" i="2"/>
  <c r="AJ438" i="2"/>
  <c r="AI438" i="2"/>
  <c r="AH438" i="2"/>
  <c r="AG438" i="2"/>
  <c r="AF438" i="2"/>
  <c r="AE438" i="2"/>
  <c r="AD438" i="2"/>
  <c r="AC438" i="2"/>
  <c r="AB438" i="2"/>
  <c r="AA438" i="2"/>
  <c r="Z438" i="2"/>
  <c r="Y438" i="2"/>
  <c r="X438" i="2"/>
  <c r="W438" i="2"/>
  <c r="V438" i="2"/>
  <c r="U438" i="2"/>
  <c r="T438" i="2"/>
  <c r="S438" i="2"/>
  <c r="R438" i="2"/>
  <c r="Q438" i="2"/>
  <c r="P438" i="2"/>
  <c r="O438" i="2"/>
  <c r="N438" i="2"/>
  <c r="M438" i="2"/>
  <c r="L438" i="2"/>
  <c r="K438" i="2"/>
  <c r="J438" i="2"/>
  <c r="AW437" i="2"/>
  <c r="AV437" i="2"/>
  <c r="AU437" i="2"/>
  <c r="AT437" i="2"/>
  <c r="AS437" i="2"/>
  <c r="AR437" i="2"/>
  <c r="AQ437" i="2"/>
  <c r="AP437" i="2"/>
  <c r="AO437" i="2"/>
  <c r="AN437" i="2"/>
  <c r="AM437" i="2"/>
  <c r="AL437" i="2"/>
  <c r="AK437" i="2"/>
  <c r="AJ437" i="2"/>
  <c r="AI437" i="2"/>
  <c r="AH437" i="2"/>
  <c r="AG437" i="2"/>
  <c r="AF437" i="2"/>
  <c r="AE437" i="2"/>
  <c r="AD437" i="2"/>
  <c r="AC437" i="2"/>
  <c r="AB437" i="2"/>
  <c r="AA437" i="2"/>
  <c r="Z437" i="2"/>
  <c r="Y437" i="2"/>
  <c r="X437" i="2"/>
  <c r="W437" i="2"/>
  <c r="V437" i="2"/>
  <c r="U437" i="2"/>
  <c r="T437" i="2"/>
  <c r="S437" i="2"/>
  <c r="R437" i="2"/>
  <c r="Q437" i="2"/>
  <c r="P437" i="2"/>
  <c r="O437" i="2"/>
  <c r="N437" i="2"/>
  <c r="M437" i="2"/>
  <c r="L437" i="2"/>
  <c r="K437" i="2"/>
  <c r="J437" i="2"/>
  <c r="AW436" i="2"/>
  <c r="AV436" i="2"/>
  <c r="AU436" i="2"/>
  <c r="AT436" i="2"/>
  <c r="AS436" i="2"/>
  <c r="AR436" i="2"/>
  <c r="AQ436" i="2"/>
  <c r="AP436" i="2"/>
  <c r="AO436" i="2"/>
  <c r="AN436" i="2"/>
  <c r="AM436" i="2"/>
  <c r="AL436" i="2"/>
  <c r="AK436" i="2"/>
  <c r="AJ436" i="2"/>
  <c r="AI436" i="2"/>
  <c r="AH436" i="2"/>
  <c r="AG436" i="2"/>
  <c r="AF436" i="2"/>
  <c r="AE436" i="2"/>
  <c r="AD436" i="2"/>
  <c r="AC436" i="2"/>
  <c r="AB436" i="2"/>
  <c r="AA436" i="2"/>
  <c r="Z436" i="2"/>
  <c r="Y436" i="2"/>
  <c r="X436" i="2"/>
  <c r="W436" i="2"/>
  <c r="V436" i="2"/>
  <c r="U436" i="2"/>
  <c r="T436" i="2"/>
  <c r="S436" i="2"/>
  <c r="R436" i="2"/>
  <c r="Q436" i="2"/>
  <c r="P436" i="2"/>
  <c r="O436" i="2"/>
  <c r="N436" i="2"/>
  <c r="M436" i="2"/>
  <c r="L436" i="2"/>
  <c r="K436" i="2"/>
  <c r="J436" i="2"/>
  <c r="AW435" i="2"/>
  <c r="AV435" i="2"/>
  <c r="AU435" i="2"/>
  <c r="AT435" i="2"/>
  <c r="AS435" i="2"/>
  <c r="AR435" i="2"/>
  <c r="AQ435" i="2"/>
  <c r="AP435" i="2"/>
  <c r="AO435" i="2"/>
  <c r="AN435" i="2"/>
  <c r="AM435" i="2"/>
  <c r="AL435" i="2"/>
  <c r="AK435" i="2"/>
  <c r="AJ435" i="2"/>
  <c r="AI435" i="2"/>
  <c r="AH435" i="2"/>
  <c r="AG435" i="2"/>
  <c r="AF435" i="2"/>
  <c r="AE435" i="2"/>
  <c r="AD435" i="2"/>
  <c r="AC435" i="2"/>
  <c r="AB435" i="2"/>
  <c r="AA435" i="2"/>
  <c r="Z435" i="2"/>
  <c r="Y435" i="2"/>
  <c r="X435" i="2"/>
  <c r="W435" i="2"/>
  <c r="V435" i="2"/>
  <c r="U435" i="2"/>
  <c r="T435" i="2"/>
  <c r="S435" i="2"/>
  <c r="R435" i="2"/>
  <c r="Q435" i="2"/>
  <c r="P435" i="2"/>
  <c r="O435" i="2"/>
  <c r="N435" i="2"/>
  <c r="M435" i="2"/>
  <c r="L435" i="2"/>
  <c r="K435" i="2"/>
  <c r="J435" i="2"/>
  <c r="AW434" i="2"/>
  <c r="AV434" i="2"/>
  <c r="AU434" i="2"/>
  <c r="AT434" i="2"/>
  <c r="AS434" i="2"/>
  <c r="AR434" i="2"/>
  <c r="AQ434" i="2"/>
  <c r="AP434" i="2"/>
  <c r="AO434" i="2"/>
  <c r="AN434" i="2"/>
  <c r="AM434" i="2"/>
  <c r="AL434" i="2"/>
  <c r="AK434" i="2"/>
  <c r="AJ434" i="2"/>
  <c r="AI434" i="2"/>
  <c r="AH434" i="2"/>
  <c r="AG434" i="2"/>
  <c r="AF434" i="2"/>
  <c r="AE434" i="2"/>
  <c r="AD434" i="2"/>
  <c r="AC434" i="2"/>
  <c r="AB434" i="2"/>
  <c r="AA434" i="2"/>
  <c r="Z434" i="2"/>
  <c r="Y434" i="2"/>
  <c r="X434" i="2"/>
  <c r="W434" i="2"/>
  <c r="V434" i="2"/>
  <c r="U434" i="2"/>
  <c r="T434" i="2"/>
  <c r="S434" i="2"/>
  <c r="R434" i="2"/>
  <c r="Q434" i="2"/>
  <c r="P434" i="2"/>
  <c r="O434" i="2"/>
  <c r="N434" i="2"/>
  <c r="M434" i="2"/>
  <c r="L434" i="2"/>
  <c r="K434" i="2"/>
  <c r="J434" i="2"/>
  <c r="AC433" i="2"/>
  <c r="AB433" i="2"/>
  <c r="AA433" i="2"/>
  <c r="Z433" i="2"/>
  <c r="Y433" i="2"/>
  <c r="X433" i="2"/>
  <c r="W433" i="2"/>
  <c r="V433" i="2"/>
  <c r="U433" i="2"/>
  <c r="T433" i="2"/>
  <c r="S433" i="2"/>
  <c r="R433" i="2"/>
  <c r="Q433" i="2"/>
  <c r="P433" i="2"/>
  <c r="O433" i="2"/>
  <c r="N433" i="2"/>
  <c r="M433" i="2"/>
  <c r="L433" i="2"/>
  <c r="K433" i="2"/>
  <c r="J433" i="2"/>
  <c r="AW432" i="2"/>
  <c r="AV432" i="2"/>
  <c r="AU432" i="2"/>
  <c r="AT432" i="2"/>
  <c r="AS432" i="2"/>
  <c r="AR432" i="2"/>
  <c r="AQ432" i="2"/>
  <c r="AP432" i="2"/>
  <c r="AO432" i="2"/>
  <c r="AN432" i="2"/>
  <c r="AM432" i="2"/>
  <c r="AL432" i="2"/>
  <c r="AK432" i="2"/>
  <c r="AJ432" i="2"/>
  <c r="AI432" i="2"/>
  <c r="AH432" i="2"/>
  <c r="AG432" i="2"/>
  <c r="AF432" i="2"/>
  <c r="AE432" i="2"/>
  <c r="AD432" i="2"/>
  <c r="AC432" i="2"/>
  <c r="AB432" i="2"/>
  <c r="AA432" i="2"/>
  <c r="Z432" i="2"/>
  <c r="Y432" i="2"/>
  <c r="X432" i="2"/>
  <c r="W432" i="2"/>
  <c r="V432" i="2"/>
  <c r="U432" i="2"/>
  <c r="T432" i="2"/>
  <c r="S432" i="2"/>
  <c r="R432" i="2"/>
  <c r="Q432" i="2"/>
  <c r="P432" i="2"/>
  <c r="O432" i="2"/>
  <c r="N432" i="2"/>
  <c r="M432" i="2"/>
  <c r="L432" i="2"/>
  <c r="K432" i="2"/>
  <c r="J432" i="2"/>
  <c r="AW431" i="2"/>
  <c r="AV431" i="2"/>
  <c r="AU431" i="2"/>
  <c r="AT431" i="2"/>
  <c r="AS431" i="2"/>
  <c r="AR431" i="2"/>
  <c r="AQ431" i="2"/>
  <c r="AP431" i="2"/>
  <c r="AO431" i="2"/>
  <c r="AN431" i="2"/>
  <c r="AM431" i="2"/>
  <c r="AL431" i="2"/>
  <c r="AK431" i="2"/>
  <c r="AJ431" i="2"/>
  <c r="AI431" i="2"/>
  <c r="AH431" i="2"/>
  <c r="AG431" i="2"/>
  <c r="AF431" i="2"/>
  <c r="AE431" i="2"/>
  <c r="AD431" i="2"/>
  <c r="AC431" i="2"/>
  <c r="AB431" i="2"/>
  <c r="AA431" i="2"/>
  <c r="Z431" i="2"/>
  <c r="Y431" i="2"/>
  <c r="X431" i="2"/>
  <c r="W431" i="2"/>
  <c r="V431" i="2"/>
  <c r="U431" i="2"/>
  <c r="T431" i="2"/>
  <c r="S431" i="2"/>
  <c r="R431" i="2"/>
  <c r="Q431" i="2"/>
  <c r="P431" i="2"/>
  <c r="O431" i="2"/>
  <c r="N431" i="2"/>
  <c r="M431" i="2"/>
  <c r="L431" i="2"/>
  <c r="K431" i="2"/>
  <c r="J431" i="2"/>
  <c r="AW430" i="2"/>
  <c r="AV430" i="2"/>
  <c r="AU430" i="2"/>
  <c r="AT430" i="2"/>
  <c r="AS430" i="2"/>
  <c r="AR430" i="2"/>
  <c r="AQ430" i="2"/>
  <c r="AP430" i="2"/>
  <c r="AO430" i="2"/>
  <c r="AN430" i="2"/>
  <c r="AM430" i="2"/>
  <c r="AL430" i="2"/>
  <c r="AK430" i="2"/>
  <c r="AJ430" i="2"/>
  <c r="AI430" i="2"/>
  <c r="AH430" i="2"/>
  <c r="AG430" i="2"/>
  <c r="AF430" i="2"/>
  <c r="AE430" i="2"/>
  <c r="AD430" i="2"/>
  <c r="AC430" i="2"/>
  <c r="AB430" i="2"/>
  <c r="AA430" i="2"/>
  <c r="Z430" i="2"/>
  <c r="Y430" i="2"/>
  <c r="X430" i="2"/>
  <c r="W430" i="2"/>
  <c r="V430" i="2"/>
  <c r="U430" i="2"/>
  <c r="T430" i="2"/>
  <c r="S430" i="2"/>
  <c r="R430" i="2"/>
  <c r="Q430" i="2"/>
  <c r="P430" i="2"/>
  <c r="O430" i="2"/>
  <c r="N430" i="2"/>
  <c r="M430" i="2"/>
  <c r="L430" i="2"/>
  <c r="K430" i="2"/>
  <c r="J430" i="2"/>
  <c r="AW429" i="2"/>
  <c r="AV429" i="2"/>
  <c r="AU429" i="2"/>
  <c r="AT429" i="2"/>
  <c r="AS429" i="2"/>
  <c r="AR429" i="2"/>
  <c r="AQ429" i="2"/>
  <c r="AP429" i="2"/>
  <c r="AO429" i="2"/>
  <c r="AN429" i="2"/>
  <c r="AM429" i="2"/>
  <c r="AL429" i="2"/>
  <c r="AK429" i="2"/>
  <c r="AJ429" i="2"/>
  <c r="AI429" i="2"/>
  <c r="AH429" i="2"/>
  <c r="AG429" i="2"/>
  <c r="AF429" i="2"/>
  <c r="AE429" i="2"/>
  <c r="AD429" i="2"/>
  <c r="AC429" i="2"/>
  <c r="AB429" i="2"/>
  <c r="AA429" i="2"/>
  <c r="Z429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AW428" i="2"/>
  <c r="AV428" i="2"/>
  <c r="AU428" i="2"/>
  <c r="AT428" i="2"/>
  <c r="AS428" i="2"/>
  <c r="AR428" i="2"/>
  <c r="AQ428" i="2"/>
  <c r="AP428" i="2"/>
  <c r="AO428" i="2"/>
  <c r="AN428" i="2"/>
  <c r="AM428" i="2"/>
  <c r="AL428" i="2"/>
  <c r="AK428" i="2"/>
  <c r="AJ428" i="2"/>
  <c r="AI428" i="2"/>
  <c r="AH428" i="2"/>
  <c r="AG428" i="2"/>
  <c r="AF428" i="2"/>
  <c r="AE428" i="2"/>
  <c r="AD428" i="2"/>
  <c r="AC428" i="2"/>
  <c r="AB428" i="2"/>
  <c r="AA428" i="2"/>
  <c r="Z428" i="2"/>
  <c r="Y428" i="2"/>
  <c r="X428" i="2"/>
  <c r="W428" i="2"/>
  <c r="V428" i="2"/>
  <c r="U428" i="2"/>
  <c r="T428" i="2"/>
  <c r="S428" i="2"/>
  <c r="R428" i="2"/>
  <c r="Q428" i="2"/>
  <c r="P428" i="2"/>
  <c r="O428" i="2"/>
  <c r="N428" i="2"/>
  <c r="M428" i="2"/>
  <c r="L428" i="2"/>
  <c r="K428" i="2"/>
  <c r="J428" i="2"/>
  <c r="AW427" i="2"/>
  <c r="AV427" i="2"/>
  <c r="AU427" i="2"/>
  <c r="AT427" i="2"/>
  <c r="AS427" i="2"/>
  <c r="AR427" i="2"/>
  <c r="AQ427" i="2"/>
  <c r="AP427" i="2"/>
  <c r="AO427" i="2"/>
  <c r="AN427" i="2"/>
  <c r="AM427" i="2"/>
  <c r="AL427" i="2"/>
  <c r="AK427" i="2"/>
  <c r="AJ427" i="2"/>
  <c r="AI427" i="2"/>
  <c r="AH427" i="2"/>
  <c r="AG427" i="2"/>
  <c r="AF427" i="2"/>
  <c r="AE427" i="2"/>
  <c r="AD427" i="2"/>
  <c r="AC427" i="2"/>
  <c r="AB427" i="2"/>
  <c r="AA427" i="2"/>
  <c r="Z427" i="2"/>
  <c r="Y427" i="2"/>
  <c r="X427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AW426" i="2"/>
  <c r="AV426" i="2"/>
  <c r="AU426" i="2"/>
  <c r="AT426" i="2"/>
  <c r="AS426" i="2"/>
  <c r="AR426" i="2"/>
  <c r="AQ426" i="2"/>
  <c r="AP426" i="2"/>
  <c r="AO426" i="2"/>
  <c r="AN426" i="2"/>
  <c r="AM426" i="2"/>
  <c r="AL426" i="2"/>
  <c r="AK426" i="2"/>
  <c r="AJ426" i="2"/>
  <c r="AI426" i="2"/>
  <c r="AH426" i="2"/>
  <c r="AG426" i="2"/>
  <c r="AF426" i="2"/>
  <c r="AE426" i="2"/>
  <c r="AD426" i="2"/>
  <c r="AC426" i="2"/>
  <c r="AB426" i="2"/>
  <c r="AA426" i="2"/>
  <c r="Z426" i="2"/>
  <c r="Y426" i="2"/>
  <c r="X426" i="2"/>
  <c r="W426" i="2"/>
  <c r="V426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AW425" i="2"/>
  <c r="AV425" i="2"/>
  <c r="AU425" i="2"/>
  <c r="AT425" i="2"/>
  <c r="AS425" i="2"/>
  <c r="AR425" i="2"/>
  <c r="AQ425" i="2"/>
  <c r="AP425" i="2"/>
  <c r="AO425" i="2"/>
  <c r="AN425" i="2"/>
  <c r="AM425" i="2"/>
  <c r="AL425" i="2"/>
  <c r="AK425" i="2"/>
  <c r="AJ425" i="2"/>
  <c r="AI425" i="2"/>
  <c r="AH425" i="2"/>
  <c r="AG425" i="2"/>
  <c r="AF425" i="2"/>
  <c r="AE425" i="2"/>
  <c r="AD425" i="2"/>
  <c r="AC425" i="2"/>
  <c r="AB425" i="2"/>
  <c r="AA425" i="2"/>
  <c r="Z425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AW424" i="2"/>
  <c r="AV424" i="2"/>
  <c r="AU424" i="2"/>
  <c r="AT424" i="2"/>
  <c r="AS424" i="2"/>
  <c r="AR424" i="2"/>
  <c r="AQ424" i="2"/>
  <c r="AP424" i="2"/>
  <c r="AO424" i="2"/>
  <c r="AN424" i="2"/>
  <c r="AM424" i="2"/>
  <c r="AL424" i="2"/>
  <c r="AK424" i="2"/>
  <c r="AJ424" i="2"/>
  <c r="AI424" i="2"/>
  <c r="AH424" i="2"/>
  <c r="AG424" i="2"/>
  <c r="AF424" i="2"/>
  <c r="AE424" i="2"/>
  <c r="AD424" i="2"/>
  <c r="AC424" i="2"/>
  <c r="AB424" i="2"/>
  <c r="AA424" i="2"/>
  <c r="Z424" i="2"/>
  <c r="Y424" i="2"/>
  <c r="X424" i="2"/>
  <c r="W424" i="2"/>
  <c r="V424" i="2"/>
  <c r="U424" i="2"/>
  <c r="T424" i="2"/>
  <c r="S424" i="2"/>
  <c r="R424" i="2"/>
  <c r="Q424" i="2"/>
  <c r="P424" i="2"/>
  <c r="O424" i="2"/>
  <c r="N424" i="2"/>
  <c r="M424" i="2"/>
  <c r="L424" i="2"/>
  <c r="K424" i="2"/>
  <c r="J424" i="2"/>
  <c r="AW423" i="2"/>
  <c r="AV423" i="2"/>
  <c r="AU423" i="2"/>
  <c r="AT423" i="2"/>
  <c r="AS423" i="2"/>
  <c r="AR423" i="2"/>
  <c r="AQ423" i="2"/>
  <c r="AP423" i="2"/>
  <c r="AO423" i="2"/>
  <c r="AN423" i="2"/>
  <c r="AM423" i="2"/>
  <c r="AL423" i="2"/>
  <c r="AK423" i="2"/>
  <c r="AJ423" i="2"/>
  <c r="AI423" i="2"/>
  <c r="AH423" i="2"/>
  <c r="AG423" i="2"/>
  <c r="AF423" i="2"/>
  <c r="AE423" i="2"/>
  <c r="AD423" i="2"/>
  <c r="AC423" i="2"/>
  <c r="AB423" i="2"/>
  <c r="AA423" i="2"/>
  <c r="Z423" i="2"/>
  <c r="Y423" i="2"/>
  <c r="X423" i="2"/>
  <c r="W423" i="2"/>
  <c r="V423" i="2"/>
  <c r="U423" i="2"/>
  <c r="T423" i="2"/>
  <c r="S423" i="2"/>
  <c r="R423" i="2"/>
  <c r="Q423" i="2"/>
  <c r="P423" i="2"/>
  <c r="O423" i="2"/>
  <c r="N423" i="2"/>
  <c r="M423" i="2"/>
  <c r="L423" i="2"/>
  <c r="K423" i="2"/>
  <c r="J423" i="2"/>
  <c r="AC422" i="2"/>
  <c r="AB422" i="2"/>
  <c r="AA422" i="2"/>
  <c r="Z422" i="2"/>
  <c r="Y422" i="2"/>
  <c r="X422" i="2"/>
  <c r="W422" i="2"/>
  <c r="V422" i="2"/>
  <c r="U422" i="2"/>
  <c r="T422" i="2"/>
  <c r="S422" i="2"/>
  <c r="R422" i="2"/>
  <c r="Q422" i="2"/>
  <c r="P422" i="2"/>
  <c r="O422" i="2"/>
  <c r="N422" i="2"/>
  <c r="M422" i="2"/>
  <c r="L422" i="2"/>
  <c r="K422" i="2"/>
  <c r="J422" i="2"/>
  <c r="AW421" i="2"/>
  <c r="AV421" i="2"/>
  <c r="AU421" i="2"/>
  <c r="AT421" i="2"/>
  <c r="AS421" i="2"/>
  <c r="AR421" i="2"/>
  <c r="AQ421" i="2"/>
  <c r="AP421" i="2"/>
  <c r="AO421" i="2"/>
  <c r="AN421" i="2"/>
  <c r="AM421" i="2"/>
  <c r="AL421" i="2"/>
  <c r="AK421" i="2"/>
  <c r="AJ421" i="2"/>
  <c r="AI421" i="2"/>
  <c r="AH421" i="2"/>
  <c r="AG421" i="2"/>
  <c r="AF421" i="2"/>
  <c r="AE421" i="2"/>
  <c r="AD421" i="2"/>
  <c r="AC421" i="2"/>
  <c r="AB421" i="2"/>
  <c r="AA421" i="2"/>
  <c r="Z421" i="2"/>
  <c r="Y421" i="2"/>
  <c r="X421" i="2"/>
  <c r="W421" i="2"/>
  <c r="V421" i="2"/>
  <c r="U421" i="2"/>
  <c r="T421" i="2"/>
  <c r="S421" i="2"/>
  <c r="R421" i="2"/>
  <c r="Q421" i="2"/>
  <c r="P421" i="2"/>
  <c r="O421" i="2"/>
  <c r="N421" i="2"/>
  <c r="M421" i="2"/>
  <c r="L421" i="2"/>
  <c r="K421" i="2"/>
  <c r="J421" i="2"/>
  <c r="AW420" i="2"/>
  <c r="AV420" i="2"/>
  <c r="AU420" i="2"/>
  <c r="AT420" i="2"/>
  <c r="AS420" i="2"/>
  <c r="AR420" i="2"/>
  <c r="AQ420" i="2"/>
  <c r="AP420" i="2"/>
  <c r="AO420" i="2"/>
  <c r="AN420" i="2"/>
  <c r="AM420" i="2"/>
  <c r="AL420" i="2"/>
  <c r="AK420" i="2"/>
  <c r="AJ420" i="2"/>
  <c r="AI420" i="2"/>
  <c r="AH420" i="2"/>
  <c r="AG420" i="2"/>
  <c r="AF420" i="2"/>
  <c r="AE420" i="2"/>
  <c r="AD420" i="2"/>
  <c r="AC420" i="2"/>
  <c r="AB420" i="2"/>
  <c r="AA420" i="2"/>
  <c r="Z420" i="2"/>
  <c r="Y420" i="2"/>
  <c r="X420" i="2"/>
  <c r="W420" i="2"/>
  <c r="V420" i="2"/>
  <c r="U420" i="2"/>
  <c r="T420" i="2"/>
  <c r="S420" i="2"/>
  <c r="R420" i="2"/>
  <c r="Q420" i="2"/>
  <c r="P420" i="2"/>
  <c r="O420" i="2"/>
  <c r="N420" i="2"/>
  <c r="M420" i="2"/>
  <c r="L420" i="2"/>
  <c r="K420" i="2"/>
  <c r="J420" i="2"/>
  <c r="AW419" i="2"/>
  <c r="AV419" i="2"/>
  <c r="AU419" i="2"/>
  <c r="AT419" i="2"/>
  <c r="AS419" i="2"/>
  <c r="AR419" i="2"/>
  <c r="AQ419" i="2"/>
  <c r="AP419" i="2"/>
  <c r="AO419" i="2"/>
  <c r="AN419" i="2"/>
  <c r="AM419" i="2"/>
  <c r="AL419" i="2"/>
  <c r="AK419" i="2"/>
  <c r="AJ419" i="2"/>
  <c r="AI419" i="2"/>
  <c r="AH419" i="2"/>
  <c r="AG419" i="2"/>
  <c r="AF419" i="2"/>
  <c r="AE419" i="2"/>
  <c r="AD419" i="2"/>
  <c r="AC419" i="2"/>
  <c r="AB419" i="2"/>
  <c r="AA419" i="2"/>
  <c r="Z419" i="2"/>
  <c r="Y419" i="2"/>
  <c r="X419" i="2"/>
  <c r="W419" i="2"/>
  <c r="V419" i="2"/>
  <c r="U419" i="2"/>
  <c r="T419" i="2"/>
  <c r="S419" i="2"/>
  <c r="R419" i="2"/>
  <c r="Q419" i="2"/>
  <c r="P419" i="2"/>
  <c r="O419" i="2"/>
  <c r="N419" i="2"/>
  <c r="M419" i="2"/>
  <c r="L419" i="2"/>
  <c r="K419" i="2"/>
  <c r="J419" i="2"/>
  <c r="AW418" i="2"/>
  <c r="AV418" i="2"/>
  <c r="AU418" i="2"/>
  <c r="AT418" i="2"/>
  <c r="AS418" i="2"/>
  <c r="AR418" i="2"/>
  <c r="AQ418" i="2"/>
  <c r="AP418" i="2"/>
  <c r="AO418" i="2"/>
  <c r="AN418" i="2"/>
  <c r="AM418" i="2"/>
  <c r="AL418" i="2"/>
  <c r="AK418" i="2"/>
  <c r="AJ418" i="2"/>
  <c r="AI418" i="2"/>
  <c r="AH418" i="2"/>
  <c r="AG418" i="2"/>
  <c r="AF418" i="2"/>
  <c r="AE418" i="2"/>
  <c r="AD418" i="2"/>
  <c r="AC418" i="2"/>
  <c r="AB418" i="2"/>
  <c r="AA418" i="2"/>
  <c r="Z418" i="2"/>
  <c r="Y418" i="2"/>
  <c r="X418" i="2"/>
  <c r="W418" i="2"/>
  <c r="V418" i="2"/>
  <c r="U418" i="2"/>
  <c r="T418" i="2"/>
  <c r="S418" i="2"/>
  <c r="R418" i="2"/>
  <c r="Q418" i="2"/>
  <c r="P418" i="2"/>
  <c r="O418" i="2"/>
  <c r="N418" i="2"/>
  <c r="M418" i="2"/>
  <c r="L418" i="2"/>
  <c r="K418" i="2"/>
  <c r="J418" i="2"/>
  <c r="AW417" i="2"/>
  <c r="AV417" i="2"/>
  <c r="AU417" i="2"/>
  <c r="AT417" i="2"/>
  <c r="AS417" i="2"/>
  <c r="AR417" i="2"/>
  <c r="AQ417" i="2"/>
  <c r="AP417" i="2"/>
  <c r="AO417" i="2"/>
  <c r="AN417" i="2"/>
  <c r="AM417" i="2"/>
  <c r="AL417" i="2"/>
  <c r="AK417" i="2"/>
  <c r="AJ417" i="2"/>
  <c r="AI417" i="2"/>
  <c r="AH417" i="2"/>
  <c r="AG417" i="2"/>
  <c r="AF417" i="2"/>
  <c r="AE417" i="2"/>
  <c r="AD417" i="2"/>
  <c r="AC417" i="2"/>
  <c r="AB417" i="2"/>
  <c r="AA417" i="2"/>
  <c r="Z417" i="2"/>
  <c r="Y417" i="2"/>
  <c r="X417" i="2"/>
  <c r="W417" i="2"/>
  <c r="V417" i="2"/>
  <c r="U417" i="2"/>
  <c r="T417" i="2"/>
  <c r="S417" i="2"/>
  <c r="R417" i="2"/>
  <c r="Q417" i="2"/>
  <c r="P417" i="2"/>
  <c r="O417" i="2"/>
  <c r="N417" i="2"/>
  <c r="M417" i="2"/>
  <c r="L417" i="2"/>
  <c r="K417" i="2"/>
  <c r="J417" i="2"/>
  <c r="AW416" i="2"/>
  <c r="AV416" i="2"/>
  <c r="AU416" i="2"/>
  <c r="AT416" i="2"/>
  <c r="AS416" i="2"/>
  <c r="AR416" i="2"/>
  <c r="AQ416" i="2"/>
  <c r="AP416" i="2"/>
  <c r="AO416" i="2"/>
  <c r="AN416" i="2"/>
  <c r="AM416" i="2"/>
  <c r="AL416" i="2"/>
  <c r="AK416" i="2"/>
  <c r="AJ416" i="2"/>
  <c r="AI416" i="2"/>
  <c r="AH416" i="2"/>
  <c r="AG416" i="2"/>
  <c r="AF416" i="2"/>
  <c r="AE416" i="2"/>
  <c r="AD416" i="2"/>
  <c r="AC416" i="2"/>
  <c r="AB416" i="2"/>
  <c r="AA416" i="2"/>
  <c r="Z416" i="2"/>
  <c r="Y416" i="2"/>
  <c r="X416" i="2"/>
  <c r="W416" i="2"/>
  <c r="V416" i="2"/>
  <c r="U416" i="2"/>
  <c r="T416" i="2"/>
  <c r="S416" i="2"/>
  <c r="R416" i="2"/>
  <c r="Q416" i="2"/>
  <c r="P416" i="2"/>
  <c r="O416" i="2"/>
  <c r="N416" i="2"/>
  <c r="M416" i="2"/>
  <c r="L416" i="2"/>
  <c r="K416" i="2"/>
  <c r="J416" i="2"/>
  <c r="AW415" i="2"/>
  <c r="AV415" i="2"/>
  <c r="AU415" i="2"/>
  <c r="AT415" i="2"/>
  <c r="AS415" i="2"/>
  <c r="AR415" i="2"/>
  <c r="AQ415" i="2"/>
  <c r="AP415" i="2"/>
  <c r="AO415" i="2"/>
  <c r="AN415" i="2"/>
  <c r="AM415" i="2"/>
  <c r="AL415" i="2"/>
  <c r="AK415" i="2"/>
  <c r="AJ415" i="2"/>
  <c r="AI415" i="2"/>
  <c r="AH415" i="2"/>
  <c r="AG415" i="2"/>
  <c r="AF415" i="2"/>
  <c r="AE415" i="2"/>
  <c r="AD415" i="2"/>
  <c r="AC415" i="2"/>
  <c r="AB415" i="2"/>
  <c r="AA415" i="2"/>
  <c r="Z415" i="2"/>
  <c r="Y415" i="2"/>
  <c r="X415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AW414" i="2"/>
  <c r="AV414" i="2"/>
  <c r="AU414" i="2"/>
  <c r="AT414" i="2"/>
  <c r="AS414" i="2"/>
  <c r="AR414" i="2"/>
  <c r="AQ414" i="2"/>
  <c r="AP414" i="2"/>
  <c r="AO414" i="2"/>
  <c r="AN414" i="2"/>
  <c r="AM414" i="2"/>
  <c r="AL414" i="2"/>
  <c r="AK414" i="2"/>
  <c r="AJ414" i="2"/>
  <c r="AI414" i="2"/>
  <c r="AH414" i="2"/>
  <c r="AG414" i="2"/>
  <c r="AC414" i="2"/>
  <c r="AB414" i="2"/>
  <c r="AA414" i="2"/>
  <c r="Z414" i="2"/>
  <c r="Y414" i="2"/>
  <c r="X414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K414" i="2"/>
  <c r="J414" i="2"/>
  <c r="AW413" i="2"/>
  <c r="AV413" i="2"/>
  <c r="AU413" i="2"/>
  <c r="AT413" i="2"/>
  <c r="AS413" i="2"/>
  <c r="AR413" i="2"/>
  <c r="AQ413" i="2"/>
  <c r="AP413" i="2"/>
  <c r="AO413" i="2"/>
  <c r="AN413" i="2"/>
  <c r="AM413" i="2"/>
  <c r="AL413" i="2"/>
  <c r="AK413" i="2"/>
  <c r="AJ413" i="2"/>
  <c r="AI413" i="2"/>
  <c r="AH413" i="2"/>
  <c r="AG413" i="2"/>
  <c r="AF413" i="2"/>
  <c r="AE413" i="2"/>
  <c r="AD413" i="2"/>
  <c r="AC413" i="2"/>
  <c r="AB413" i="2"/>
  <c r="AA413" i="2"/>
  <c r="Z413" i="2"/>
  <c r="Y413" i="2"/>
  <c r="X413" i="2"/>
  <c r="W413" i="2"/>
  <c r="V413" i="2"/>
  <c r="U413" i="2"/>
  <c r="T413" i="2"/>
  <c r="S413" i="2"/>
  <c r="R413" i="2"/>
  <c r="Q413" i="2"/>
  <c r="P413" i="2"/>
  <c r="O413" i="2"/>
  <c r="N413" i="2"/>
  <c r="M413" i="2"/>
  <c r="L413" i="2"/>
  <c r="K413" i="2"/>
  <c r="J413" i="2"/>
  <c r="AW412" i="2"/>
  <c r="AV412" i="2"/>
  <c r="AU412" i="2"/>
  <c r="AT412" i="2"/>
  <c r="AS412" i="2"/>
  <c r="AR412" i="2"/>
  <c r="AQ412" i="2"/>
  <c r="AP412" i="2"/>
  <c r="AO412" i="2"/>
  <c r="AN412" i="2"/>
  <c r="AM412" i="2"/>
  <c r="AL412" i="2"/>
  <c r="AK412" i="2"/>
  <c r="AJ412" i="2"/>
  <c r="AI412" i="2"/>
  <c r="AH412" i="2"/>
  <c r="AG412" i="2"/>
  <c r="AF412" i="2"/>
  <c r="AE412" i="2"/>
  <c r="AD412" i="2"/>
  <c r="AC412" i="2"/>
  <c r="AB412" i="2"/>
  <c r="AA412" i="2"/>
  <c r="Z412" i="2"/>
  <c r="Y412" i="2"/>
  <c r="X412" i="2"/>
  <c r="W412" i="2"/>
  <c r="V412" i="2"/>
  <c r="U412" i="2"/>
  <c r="T412" i="2"/>
  <c r="S412" i="2"/>
  <c r="R412" i="2"/>
  <c r="Q412" i="2"/>
  <c r="P412" i="2"/>
  <c r="O412" i="2"/>
  <c r="N412" i="2"/>
  <c r="M412" i="2"/>
  <c r="L412" i="2"/>
  <c r="K412" i="2"/>
  <c r="J412" i="2"/>
  <c r="AC411" i="2"/>
  <c r="AB411" i="2"/>
  <c r="AA411" i="2"/>
  <c r="Z411" i="2"/>
  <c r="Y411" i="2"/>
  <c r="X411" i="2"/>
  <c r="W411" i="2"/>
  <c r="V411" i="2"/>
  <c r="U411" i="2"/>
  <c r="T411" i="2"/>
  <c r="S411" i="2"/>
  <c r="R411" i="2"/>
  <c r="Q411" i="2"/>
  <c r="P411" i="2"/>
  <c r="O411" i="2"/>
  <c r="N411" i="2"/>
  <c r="M411" i="2"/>
  <c r="L411" i="2"/>
  <c r="K411" i="2"/>
  <c r="J411" i="2"/>
  <c r="AW410" i="2"/>
  <c r="AV410" i="2"/>
  <c r="AU410" i="2"/>
  <c r="AT410" i="2"/>
  <c r="AS410" i="2"/>
  <c r="AR410" i="2"/>
  <c r="AQ410" i="2"/>
  <c r="AP410" i="2"/>
  <c r="AO410" i="2"/>
  <c r="AN410" i="2"/>
  <c r="AM410" i="2"/>
  <c r="AL410" i="2"/>
  <c r="AK410" i="2"/>
  <c r="AJ410" i="2"/>
  <c r="AI410" i="2"/>
  <c r="AH410" i="2"/>
  <c r="AG410" i="2"/>
  <c r="AF410" i="2"/>
  <c r="AE410" i="2"/>
  <c r="AD410" i="2"/>
  <c r="AC410" i="2"/>
  <c r="AB410" i="2"/>
  <c r="AA410" i="2"/>
  <c r="Z410" i="2"/>
  <c r="Y410" i="2"/>
  <c r="X410" i="2"/>
  <c r="W410" i="2"/>
  <c r="V410" i="2"/>
  <c r="U410" i="2"/>
  <c r="T410" i="2"/>
  <c r="S410" i="2"/>
  <c r="R410" i="2"/>
  <c r="Q410" i="2"/>
  <c r="P410" i="2"/>
  <c r="O410" i="2"/>
  <c r="N410" i="2"/>
  <c r="M410" i="2"/>
  <c r="L410" i="2"/>
  <c r="K410" i="2"/>
  <c r="J410" i="2"/>
  <c r="AW409" i="2"/>
  <c r="AV409" i="2"/>
  <c r="AU409" i="2"/>
  <c r="AT409" i="2"/>
  <c r="AS409" i="2"/>
  <c r="AR409" i="2"/>
  <c r="AQ409" i="2"/>
  <c r="AP409" i="2"/>
  <c r="AO409" i="2"/>
  <c r="AN409" i="2"/>
  <c r="AM409" i="2"/>
  <c r="AL409" i="2"/>
  <c r="AK409" i="2"/>
  <c r="AJ409" i="2"/>
  <c r="AI409" i="2"/>
  <c r="AH409" i="2"/>
  <c r="AG409" i="2"/>
  <c r="AF409" i="2"/>
  <c r="AE409" i="2"/>
  <c r="AD409" i="2"/>
  <c r="AC409" i="2"/>
  <c r="AB409" i="2"/>
  <c r="AA409" i="2"/>
  <c r="Z409" i="2"/>
  <c r="Y409" i="2"/>
  <c r="X409" i="2"/>
  <c r="W409" i="2"/>
  <c r="V409" i="2"/>
  <c r="U409" i="2"/>
  <c r="T409" i="2"/>
  <c r="S409" i="2"/>
  <c r="R409" i="2"/>
  <c r="Q409" i="2"/>
  <c r="P409" i="2"/>
  <c r="O409" i="2"/>
  <c r="N409" i="2"/>
  <c r="M409" i="2"/>
  <c r="L409" i="2"/>
  <c r="K409" i="2"/>
  <c r="J409" i="2"/>
  <c r="AW408" i="2"/>
  <c r="AV408" i="2"/>
  <c r="AU408" i="2"/>
  <c r="AT408" i="2"/>
  <c r="AS408" i="2"/>
  <c r="AR408" i="2"/>
  <c r="AQ408" i="2"/>
  <c r="AP408" i="2"/>
  <c r="AO408" i="2"/>
  <c r="AN408" i="2"/>
  <c r="AM408" i="2"/>
  <c r="AL408" i="2"/>
  <c r="AK408" i="2"/>
  <c r="AJ408" i="2"/>
  <c r="AI408" i="2"/>
  <c r="AH408" i="2"/>
  <c r="AG408" i="2"/>
  <c r="AF408" i="2"/>
  <c r="AE408" i="2"/>
  <c r="AD408" i="2"/>
  <c r="AC408" i="2"/>
  <c r="AB408" i="2"/>
  <c r="AA408" i="2"/>
  <c r="Z408" i="2"/>
  <c r="Y408" i="2"/>
  <c r="X408" i="2"/>
  <c r="W408" i="2"/>
  <c r="V408" i="2"/>
  <c r="U408" i="2"/>
  <c r="T408" i="2"/>
  <c r="S408" i="2"/>
  <c r="R408" i="2"/>
  <c r="Q408" i="2"/>
  <c r="P408" i="2"/>
  <c r="O408" i="2"/>
  <c r="N408" i="2"/>
  <c r="M408" i="2"/>
  <c r="L408" i="2"/>
  <c r="K408" i="2"/>
  <c r="J408" i="2"/>
  <c r="AW407" i="2"/>
  <c r="AV407" i="2"/>
  <c r="AU407" i="2"/>
  <c r="AT407" i="2"/>
  <c r="AS407" i="2"/>
  <c r="AR407" i="2"/>
  <c r="AQ407" i="2"/>
  <c r="AP407" i="2"/>
  <c r="AO407" i="2"/>
  <c r="AN407" i="2"/>
  <c r="AM407" i="2"/>
  <c r="AL407" i="2"/>
  <c r="AK407" i="2"/>
  <c r="AJ407" i="2"/>
  <c r="AI407" i="2"/>
  <c r="AH407" i="2"/>
  <c r="AG407" i="2"/>
  <c r="AF407" i="2"/>
  <c r="AE407" i="2"/>
  <c r="AD407" i="2"/>
  <c r="AC407" i="2"/>
  <c r="AB407" i="2"/>
  <c r="AA407" i="2"/>
  <c r="Z407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AW406" i="2"/>
  <c r="AV406" i="2"/>
  <c r="AU406" i="2"/>
  <c r="AT406" i="2"/>
  <c r="AS406" i="2"/>
  <c r="AR406" i="2"/>
  <c r="AQ406" i="2"/>
  <c r="AP406" i="2"/>
  <c r="AO406" i="2"/>
  <c r="AN406" i="2"/>
  <c r="AM406" i="2"/>
  <c r="AL406" i="2"/>
  <c r="AK406" i="2"/>
  <c r="AJ406" i="2"/>
  <c r="AI406" i="2"/>
  <c r="AH406" i="2"/>
  <c r="AG406" i="2"/>
  <c r="AF406" i="2"/>
  <c r="AE406" i="2"/>
  <c r="AD406" i="2"/>
  <c r="AC406" i="2"/>
  <c r="AB406" i="2"/>
  <c r="AA406" i="2"/>
  <c r="Z406" i="2"/>
  <c r="Y406" i="2"/>
  <c r="X406" i="2"/>
  <c r="W406" i="2"/>
  <c r="V406" i="2"/>
  <c r="U406" i="2"/>
  <c r="T406" i="2"/>
  <c r="S406" i="2"/>
  <c r="R406" i="2"/>
  <c r="Q406" i="2"/>
  <c r="P406" i="2"/>
  <c r="O406" i="2"/>
  <c r="N406" i="2"/>
  <c r="M406" i="2"/>
  <c r="L406" i="2"/>
  <c r="K406" i="2"/>
  <c r="J406" i="2"/>
  <c r="AW405" i="2"/>
  <c r="AV405" i="2"/>
  <c r="AU405" i="2"/>
  <c r="AT405" i="2"/>
  <c r="AS405" i="2"/>
  <c r="AR405" i="2"/>
  <c r="AQ405" i="2"/>
  <c r="AP405" i="2"/>
  <c r="AO405" i="2"/>
  <c r="AN405" i="2"/>
  <c r="AM405" i="2"/>
  <c r="AL405" i="2"/>
  <c r="AK405" i="2"/>
  <c r="AJ405" i="2"/>
  <c r="AI405" i="2"/>
  <c r="AH405" i="2"/>
  <c r="AG405" i="2"/>
  <c r="AF405" i="2"/>
  <c r="AE405" i="2"/>
  <c r="AD405" i="2"/>
  <c r="AC405" i="2"/>
  <c r="AB405" i="2"/>
  <c r="AA405" i="2"/>
  <c r="Z405" i="2"/>
  <c r="Y405" i="2"/>
  <c r="X405" i="2"/>
  <c r="W405" i="2"/>
  <c r="V405" i="2"/>
  <c r="U405" i="2"/>
  <c r="T405" i="2"/>
  <c r="S405" i="2"/>
  <c r="R405" i="2"/>
  <c r="Q405" i="2"/>
  <c r="P405" i="2"/>
  <c r="O405" i="2"/>
  <c r="N405" i="2"/>
  <c r="M405" i="2"/>
  <c r="L405" i="2"/>
  <c r="K405" i="2"/>
  <c r="J405" i="2"/>
  <c r="AW404" i="2"/>
  <c r="AV404" i="2"/>
  <c r="AU404" i="2"/>
  <c r="AT404" i="2"/>
  <c r="AS404" i="2"/>
  <c r="AR404" i="2"/>
  <c r="AQ404" i="2"/>
  <c r="AP404" i="2"/>
  <c r="AO404" i="2"/>
  <c r="AN404" i="2"/>
  <c r="AM404" i="2"/>
  <c r="AL404" i="2"/>
  <c r="AK404" i="2"/>
  <c r="AJ404" i="2"/>
  <c r="AI404" i="2"/>
  <c r="AH404" i="2"/>
  <c r="AG404" i="2"/>
  <c r="AF404" i="2"/>
  <c r="AE404" i="2"/>
  <c r="AD404" i="2"/>
  <c r="AC404" i="2"/>
  <c r="AB404" i="2"/>
  <c r="AA404" i="2"/>
  <c r="Z404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AW403" i="2"/>
  <c r="AV403" i="2"/>
  <c r="AU403" i="2"/>
  <c r="AT403" i="2"/>
  <c r="AS403" i="2"/>
  <c r="AR403" i="2"/>
  <c r="AQ403" i="2"/>
  <c r="AP403" i="2"/>
  <c r="AO403" i="2"/>
  <c r="AN403" i="2"/>
  <c r="AM403" i="2"/>
  <c r="AL403" i="2"/>
  <c r="AK403" i="2"/>
  <c r="AJ403" i="2"/>
  <c r="AI403" i="2"/>
  <c r="AH403" i="2"/>
  <c r="AG403" i="2"/>
  <c r="AF403" i="2"/>
  <c r="AE403" i="2"/>
  <c r="AD403" i="2"/>
  <c r="AC403" i="2"/>
  <c r="AB403" i="2"/>
  <c r="AA403" i="2"/>
  <c r="Z403" i="2"/>
  <c r="Y403" i="2"/>
  <c r="X403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AW402" i="2"/>
  <c r="AV402" i="2"/>
  <c r="AU402" i="2"/>
  <c r="AT402" i="2"/>
  <c r="AS402" i="2"/>
  <c r="AR402" i="2"/>
  <c r="AQ402" i="2"/>
  <c r="AP402" i="2"/>
  <c r="AO402" i="2"/>
  <c r="AN402" i="2"/>
  <c r="AM402" i="2"/>
  <c r="AL402" i="2"/>
  <c r="AK402" i="2"/>
  <c r="AJ402" i="2"/>
  <c r="AI402" i="2"/>
  <c r="AH402" i="2"/>
  <c r="AG402" i="2"/>
  <c r="AF402" i="2"/>
  <c r="AE402" i="2"/>
  <c r="AD402" i="2"/>
  <c r="AC402" i="2"/>
  <c r="AB402" i="2"/>
  <c r="AA402" i="2"/>
  <c r="Z402" i="2"/>
  <c r="Y402" i="2"/>
  <c r="X402" i="2"/>
  <c r="W402" i="2"/>
  <c r="V402" i="2"/>
  <c r="U402" i="2"/>
  <c r="T402" i="2"/>
  <c r="S402" i="2"/>
  <c r="R402" i="2"/>
  <c r="Q402" i="2"/>
  <c r="P402" i="2"/>
  <c r="O402" i="2"/>
  <c r="N402" i="2"/>
  <c r="M402" i="2"/>
  <c r="L402" i="2"/>
  <c r="K402" i="2"/>
  <c r="J402" i="2"/>
  <c r="AW401" i="2"/>
  <c r="AV401" i="2"/>
  <c r="AU401" i="2"/>
  <c r="AT401" i="2"/>
  <c r="AS401" i="2"/>
  <c r="AR401" i="2"/>
  <c r="AQ401" i="2"/>
  <c r="AP401" i="2"/>
  <c r="AO401" i="2"/>
  <c r="AN401" i="2"/>
  <c r="AM401" i="2"/>
  <c r="AL401" i="2"/>
  <c r="AK401" i="2"/>
  <c r="AJ401" i="2"/>
  <c r="AI401" i="2"/>
  <c r="AH401" i="2"/>
  <c r="AG401" i="2"/>
  <c r="AF401" i="2"/>
  <c r="AE401" i="2"/>
  <c r="AD401" i="2"/>
  <c r="AC401" i="2"/>
  <c r="AB401" i="2"/>
  <c r="AA401" i="2"/>
  <c r="Z401" i="2"/>
  <c r="Y401" i="2"/>
  <c r="X401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AC400" i="2"/>
  <c r="AB400" i="2"/>
  <c r="AA400" i="2"/>
  <c r="Z400" i="2"/>
  <c r="Y400" i="2"/>
  <c r="X400" i="2"/>
  <c r="W400" i="2"/>
  <c r="V400" i="2"/>
  <c r="U400" i="2"/>
  <c r="T400" i="2"/>
  <c r="S400" i="2"/>
  <c r="R400" i="2"/>
  <c r="Q400" i="2"/>
  <c r="P400" i="2"/>
  <c r="O400" i="2"/>
  <c r="N400" i="2"/>
  <c r="M400" i="2"/>
  <c r="L400" i="2"/>
  <c r="K400" i="2"/>
  <c r="J400" i="2"/>
  <c r="AW399" i="2"/>
  <c r="AV399" i="2"/>
  <c r="AU399" i="2"/>
  <c r="AT399" i="2"/>
  <c r="AS399" i="2"/>
  <c r="AR399" i="2"/>
  <c r="AQ399" i="2"/>
  <c r="AP399" i="2"/>
  <c r="AO399" i="2"/>
  <c r="AN399" i="2"/>
  <c r="AM399" i="2"/>
  <c r="AL399" i="2"/>
  <c r="AK399" i="2"/>
  <c r="AJ399" i="2"/>
  <c r="AI399" i="2"/>
  <c r="AH399" i="2"/>
  <c r="AG399" i="2"/>
  <c r="AF399" i="2"/>
  <c r="AE399" i="2"/>
  <c r="AD399" i="2"/>
  <c r="AC399" i="2"/>
  <c r="AB399" i="2"/>
  <c r="AA399" i="2"/>
  <c r="Z399" i="2"/>
  <c r="Y399" i="2"/>
  <c r="X399" i="2"/>
  <c r="W399" i="2"/>
  <c r="V399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AW398" i="2"/>
  <c r="AV398" i="2"/>
  <c r="AU398" i="2"/>
  <c r="AT398" i="2"/>
  <c r="AS398" i="2"/>
  <c r="AR398" i="2"/>
  <c r="AQ398" i="2"/>
  <c r="AP398" i="2"/>
  <c r="AO398" i="2"/>
  <c r="AN398" i="2"/>
  <c r="AM398" i="2"/>
  <c r="AL398" i="2"/>
  <c r="AK398" i="2"/>
  <c r="AJ398" i="2"/>
  <c r="AI398" i="2"/>
  <c r="AH398" i="2"/>
  <c r="AG398" i="2"/>
  <c r="AF398" i="2"/>
  <c r="AE398" i="2"/>
  <c r="AD398" i="2"/>
  <c r="AC398" i="2"/>
  <c r="AB398" i="2"/>
  <c r="AA398" i="2"/>
  <c r="Z398" i="2"/>
  <c r="Y398" i="2"/>
  <c r="X398" i="2"/>
  <c r="W398" i="2"/>
  <c r="V398" i="2"/>
  <c r="U398" i="2"/>
  <c r="T398" i="2"/>
  <c r="S398" i="2"/>
  <c r="R398" i="2"/>
  <c r="Q398" i="2"/>
  <c r="P398" i="2"/>
  <c r="O398" i="2"/>
  <c r="N398" i="2"/>
  <c r="M398" i="2"/>
  <c r="L398" i="2"/>
  <c r="K398" i="2"/>
  <c r="J398" i="2"/>
  <c r="AW397" i="2"/>
  <c r="AV397" i="2"/>
  <c r="AU397" i="2"/>
  <c r="AT397" i="2"/>
  <c r="AS397" i="2"/>
  <c r="AR397" i="2"/>
  <c r="AQ397" i="2"/>
  <c r="AP397" i="2"/>
  <c r="AO397" i="2"/>
  <c r="AN397" i="2"/>
  <c r="AM397" i="2"/>
  <c r="AL397" i="2"/>
  <c r="AK397" i="2"/>
  <c r="AJ397" i="2"/>
  <c r="AI397" i="2"/>
  <c r="AH397" i="2"/>
  <c r="AG397" i="2"/>
  <c r="AF397" i="2"/>
  <c r="AE397" i="2"/>
  <c r="AD397" i="2"/>
  <c r="AC397" i="2"/>
  <c r="AB397" i="2"/>
  <c r="AA397" i="2"/>
  <c r="Z397" i="2"/>
  <c r="Y397" i="2"/>
  <c r="X397" i="2"/>
  <c r="W397" i="2"/>
  <c r="V397" i="2"/>
  <c r="U397" i="2"/>
  <c r="T397" i="2"/>
  <c r="S397" i="2"/>
  <c r="R397" i="2"/>
  <c r="Q397" i="2"/>
  <c r="P397" i="2"/>
  <c r="O397" i="2"/>
  <c r="N397" i="2"/>
  <c r="M397" i="2"/>
  <c r="L397" i="2"/>
  <c r="K397" i="2"/>
  <c r="J397" i="2"/>
  <c r="AW396" i="2"/>
  <c r="AV396" i="2"/>
  <c r="AU396" i="2"/>
  <c r="AT396" i="2"/>
  <c r="AS396" i="2"/>
  <c r="AR396" i="2"/>
  <c r="AQ396" i="2"/>
  <c r="AP396" i="2"/>
  <c r="AO396" i="2"/>
  <c r="AN396" i="2"/>
  <c r="AM396" i="2"/>
  <c r="AL396" i="2"/>
  <c r="AK396" i="2"/>
  <c r="AJ396" i="2"/>
  <c r="AI396" i="2"/>
  <c r="AH396" i="2"/>
  <c r="AG396" i="2"/>
  <c r="AF396" i="2"/>
  <c r="AE396" i="2"/>
  <c r="AD396" i="2"/>
  <c r="AC396" i="2"/>
  <c r="AB396" i="2"/>
  <c r="AA396" i="2"/>
  <c r="Z396" i="2"/>
  <c r="Y396" i="2"/>
  <c r="X396" i="2"/>
  <c r="W396" i="2"/>
  <c r="V396" i="2"/>
  <c r="U396" i="2"/>
  <c r="T396" i="2"/>
  <c r="S396" i="2"/>
  <c r="R396" i="2"/>
  <c r="Q396" i="2"/>
  <c r="P396" i="2"/>
  <c r="O396" i="2"/>
  <c r="N396" i="2"/>
  <c r="M396" i="2"/>
  <c r="L396" i="2"/>
  <c r="K396" i="2"/>
  <c r="J396" i="2"/>
  <c r="AW395" i="2"/>
  <c r="AV395" i="2"/>
  <c r="AU395" i="2"/>
  <c r="AT395" i="2"/>
  <c r="AS395" i="2"/>
  <c r="AR395" i="2"/>
  <c r="AQ395" i="2"/>
  <c r="AP395" i="2"/>
  <c r="AO395" i="2"/>
  <c r="AN395" i="2"/>
  <c r="AM395" i="2"/>
  <c r="AL395" i="2"/>
  <c r="AK395" i="2"/>
  <c r="AJ395" i="2"/>
  <c r="AI395" i="2"/>
  <c r="AH395" i="2"/>
  <c r="AG395" i="2"/>
  <c r="AF395" i="2"/>
  <c r="AE395" i="2"/>
  <c r="AD395" i="2"/>
  <c r="AC395" i="2"/>
  <c r="AB395" i="2"/>
  <c r="AA395" i="2"/>
  <c r="Z395" i="2"/>
  <c r="Y395" i="2"/>
  <c r="X395" i="2"/>
  <c r="W395" i="2"/>
  <c r="V395" i="2"/>
  <c r="U395" i="2"/>
  <c r="T395" i="2"/>
  <c r="S395" i="2"/>
  <c r="R395" i="2"/>
  <c r="Q395" i="2"/>
  <c r="P395" i="2"/>
  <c r="O395" i="2"/>
  <c r="N395" i="2"/>
  <c r="M395" i="2"/>
  <c r="L395" i="2"/>
  <c r="K395" i="2"/>
  <c r="J395" i="2"/>
  <c r="AW394" i="2"/>
  <c r="AV394" i="2"/>
  <c r="AU394" i="2"/>
  <c r="AT394" i="2"/>
  <c r="AS394" i="2"/>
  <c r="AR394" i="2"/>
  <c r="AQ394" i="2"/>
  <c r="AP394" i="2"/>
  <c r="AO394" i="2"/>
  <c r="AN394" i="2"/>
  <c r="AM394" i="2"/>
  <c r="AL394" i="2"/>
  <c r="AK394" i="2"/>
  <c r="AJ394" i="2"/>
  <c r="AI394" i="2"/>
  <c r="AH394" i="2"/>
  <c r="AG394" i="2"/>
  <c r="AF394" i="2"/>
  <c r="AE394" i="2"/>
  <c r="AD394" i="2"/>
  <c r="AC394" i="2"/>
  <c r="AB394" i="2"/>
  <c r="AA394" i="2"/>
  <c r="Z394" i="2"/>
  <c r="Y394" i="2"/>
  <c r="X394" i="2"/>
  <c r="W394" i="2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AW393" i="2"/>
  <c r="AV393" i="2"/>
  <c r="AU393" i="2"/>
  <c r="AT393" i="2"/>
  <c r="AS393" i="2"/>
  <c r="AR393" i="2"/>
  <c r="AQ393" i="2"/>
  <c r="AP393" i="2"/>
  <c r="AO393" i="2"/>
  <c r="AN393" i="2"/>
  <c r="AM393" i="2"/>
  <c r="AL393" i="2"/>
  <c r="AK393" i="2"/>
  <c r="AJ393" i="2"/>
  <c r="AI393" i="2"/>
  <c r="AH393" i="2"/>
  <c r="AG393" i="2"/>
  <c r="AF393" i="2"/>
  <c r="AE393" i="2"/>
  <c r="AD393" i="2"/>
  <c r="AC393" i="2"/>
  <c r="AB393" i="2"/>
  <c r="AA393" i="2"/>
  <c r="Z393" i="2"/>
  <c r="Y393" i="2"/>
  <c r="X393" i="2"/>
  <c r="W393" i="2"/>
  <c r="V393" i="2"/>
  <c r="U393" i="2"/>
  <c r="T393" i="2"/>
  <c r="S393" i="2"/>
  <c r="R393" i="2"/>
  <c r="Q393" i="2"/>
  <c r="P393" i="2"/>
  <c r="O393" i="2"/>
  <c r="N393" i="2"/>
  <c r="M393" i="2"/>
  <c r="L393" i="2"/>
  <c r="K393" i="2"/>
  <c r="J393" i="2"/>
  <c r="AW392" i="2"/>
  <c r="AV392" i="2"/>
  <c r="AU392" i="2"/>
  <c r="AT392" i="2"/>
  <c r="AS392" i="2"/>
  <c r="AR392" i="2"/>
  <c r="AQ392" i="2"/>
  <c r="AP392" i="2"/>
  <c r="AO392" i="2"/>
  <c r="AN392" i="2"/>
  <c r="AM392" i="2"/>
  <c r="AL392" i="2"/>
  <c r="AK392" i="2"/>
  <c r="AJ392" i="2"/>
  <c r="AI392" i="2"/>
  <c r="AH392" i="2"/>
  <c r="AG392" i="2"/>
  <c r="AF392" i="2"/>
  <c r="AE392" i="2"/>
  <c r="AD392" i="2"/>
  <c r="AC392" i="2"/>
  <c r="AB392" i="2"/>
  <c r="AA392" i="2"/>
  <c r="Z392" i="2"/>
  <c r="Y392" i="2"/>
  <c r="X392" i="2"/>
  <c r="W392" i="2"/>
  <c r="V392" i="2"/>
  <c r="U392" i="2"/>
  <c r="T392" i="2"/>
  <c r="S392" i="2"/>
  <c r="R392" i="2"/>
  <c r="Q392" i="2"/>
  <c r="P392" i="2"/>
  <c r="O392" i="2"/>
  <c r="N392" i="2"/>
  <c r="M392" i="2"/>
  <c r="L392" i="2"/>
  <c r="K392" i="2"/>
  <c r="J392" i="2"/>
  <c r="AW391" i="2"/>
  <c r="AV391" i="2"/>
  <c r="AU391" i="2"/>
  <c r="AT391" i="2"/>
  <c r="AS391" i="2"/>
  <c r="AR391" i="2"/>
  <c r="AQ391" i="2"/>
  <c r="AP391" i="2"/>
  <c r="AO391" i="2"/>
  <c r="AN391" i="2"/>
  <c r="AM391" i="2"/>
  <c r="AL391" i="2"/>
  <c r="AK391" i="2"/>
  <c r="AJ391" i="2"/>
  <c r="AI391" i="2"/>
  <c r="AH391" i="2"/>
  <c r="AG391" i="2"/>
  <c r="AF391" i="2"/>
  <c r="AE391" i="2"/>
  <c r="AD391" i="2"/>
  <c r="AC391" i="2"/>
  <c r="AB391" i="2"/>
  <c r="AA391" i="2"/>
  <c r="Z391" i="2"/>
  <c r="Y391" i="2"/>
  <c r="X391" i="2"/>
  <c r="W391" i="2"/>
  <c r="V391" i="2"/>
  <c r="U391" i="2"/>
  <c r="T391" i="2"/>
  <c r="S391" i="2"/>
  <c r="R391" i="2"/>
  <c r="Q391" i="2"/>
  <c r="P391" i="2"/>
  <c r="O391" i="2"/>
  <c r="N391" i="2"/>
  <c r="M391" i="2"/>
  <c r="L391" i="2"/>
  <c r="K391" i="2"/>
  <c r="J391" i="2"/>
  <c r="AW390" i="2"/>
  <c r="AV390" i="2"/>
  <c r="AU390" i="2"/>
  <c r="AT390" i="2"/>
  <c r="AS390" i="2"/>
  <c r="AR390" i="2"/>
  <c r="AQ390" i="2"/>
  <c r="AP390" i="2"/>
  <c r="AO390" i="2"/>
  <c r="AN390" i="2"/>
  <c r="AM390" i="2"/>
  <c r="AL390" i="2"/>
  <c r="AK390" i="2"/>
  <c r="AJ390" i="2"/>
  <c r="AI390" i="2"/>
  <c r="AH390" i="2"/>
  <c r="AG390" i="2"/>
  <c r="AF390" i="2"/>
  <c r="AE390" i="2"/>
  <c r="AD390" i="2"/>
  <c r="AC390" i="2"/>
  <c r="AB390" i="2"/>
  <c r="AA390" i="2"/>
  <c r="Z390" i="2"/>
  <c r="Y390" i="2"/>
  <c r="X390" i="2"/>
  <c r="W390" i="2"/>
  <c r="V390" i="2"/>
  <c r="U390" i="2"/>
  <c r="T390" i="2"/>
  <c r="S390" i="2"/>
  <c r="R390" i="2"/>
  <c r="Q390" i="2"/>
  <c r="P390" i="2"/>
  <c r="O390" i="2"/>
  <c r="N390" i="2"/>
  <c r="M390" i="2"/>
  <c r="L390" i="2"/>
  <c r="K390" i="2"/>
  <c r="J390" i="2"/>
  <c r="AC389" i="2"/>
  <c r="AB389" i="2"/>
  <c r="AA389" i="2"/>
  <c r="Z389" i="2"/>
  <c r="Y389" i="2"/>
  <c r="X389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K389" i="2"/>
  <c r="J389" i="2"/>
  <c r="AW388" i="2"/>
  <c r="AV388" i="2"/>
  <c r="AU388" i="2"/>
  <c r="AT388" i="2"/>
  <c r="AS388" i="2"/>
  <c r="AR388" i="2"/>
  <c r="AQ388" i="2"/>
  <c r="AP388" i="2"/>
  <c r="AO388" i="2"/>
  <c r="AN388" i="2"/>
  <c r="AM388" i="2"/>
  <c r="AL388" i="2"/>
  <c r="AK388" i="2"/>
  <c r="AJ388" i="2"/>
  <c r="AI388" i="2"/>
  <c r="AH388" i="2"/>
  <c r="AG388" i="2"/>
  <c r="AF388" i="2"/>
  <c r="AE388" i="2"/>
  <c r="AD388" i="2"/>
  <c r="AC388" i="2"/>
  <c r="AB388" i="2"/>
  <c r="AA388" i="2"/>
  <c r="Z388" i="2"/>
  <c r="Y388" i="2"/>
  <c r="X388" i="2"/>
  <c r="W388" i="2"/>
  <c r="V388" i="2"/>
  <c r="U388" i="2"/>
  <c r="T388" i="2"/>
  <c r="S388" i="2"/>
  <c r="R388" i="2"/>
  <c r="Q388" i="2"/>
  <c r="P388" i="2"/>
  <c r="O388" i="2"/>
  <c r="N388" i="2"/>
  <c r="M388" i="2"/>
  <c r="L388" i="2"/>
  <c r="K388" i="2"/>
  <c r="J388" i="2"/>
  <c r="AW387" i="2"/>
  <c r="AV387" i="2"/>
  <c r="AU387" i="2"/>
  <c r="AT387" i="2"/>
  <c r="AS387" i="2"/>
  <c r="AR387" i="2"/>
  <c r="AQ387" i="2"/>
  <c r="AP387" i="2"/>
  <c r="AO387" i="2"/>
  <c r="AN387" i="2"/>
  <c r="AM387" i="2"/>
  <c r="AL387" i="2"/>
  <c r="AK387" i="2"/>
  <c r="AJ387" i="2"/>
  <c r="AI387" i="2"/>
  <c r="AH387" i="2"/>
  <c r="AG387" i="2"/>
  <c r="AF387" i="2"/>
  <c r="AE387" i="2"/>
  <c r="AD387" i="2"/>
  <c r="AC387" i="2"/>
  <c r="AB387" i="2"/>
  <c r="AA387" i="2"/>
  <c r="Z387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M387" i="2"/>
  <c r="L387" i="2"/>
  <c r="K387" i="2"/>
  <c r="J387" i="2"/>
  <c r="AW386" i="2"/>
  <c r="AV386" i="2"/>
  <c r="AU386" i="2"/>
  <c r="AT386" i="2"/>
  <c r="AS386" i="2"/>
  <c r="AR386" i="2"/>
  <c r="AQ386" i="2"/>
  <c r="AP386" i="2"/>
  <c r="AO386" i="2"/>
  <c r="AN386" i="2"/>
  <c r="AM386" i="2"/>
  <c r="AL386" i="2"/>
  <c r="AK386" i="2"/>
  <c r="AJ386" i="2"/>
  <c r="AI386" i="2"/>
  <c r="AH386" i="2"/>
  <c r="AG386" i="2"/>
  <c r="AF386" i="2"/>
  <c r="AE386" i="2"/>
  <c r="AD386" i="2"/>
  <c r="AC386" i="2"/>
  <c r="AB386" i="2"/>
  <c r="AA386" i="2"/>
  <c r="Z386" i="2"/>
  <c r="Y386" i="2"/>
  <c r="X386" i="2"/>
  <c r="W386" i="2"/>
  <c r="V386" i="2"/>
  <c r="U386" i="2"/>
  <c r="T386" i="2"/>
  <c r="S386" i="2"/>
  <c r="R386" i="2"/>
  <c r="Q386" i="2"/>
  <c r="P386" i="2"/>
  <c r="O386" i="2"/>
  <c r="N386" i="2"/>
  <c r="M386" i="2"/>
  <c r="L386" i="2"/>
  <c r="K386" i="2"/>
  <c r="J386" i="2"/>
  <c r="AW385" i="2"/>
  <c r="AV385" i="2"/>
  <c r="AU385" i="2"/>
  <c r="AT385" i="2"/>
  <c r="AS385" i="2"/>
  <c r="AR385" i="2"/>
  <c r="AQ385" i="2"/>
  <c r="AP385" i="2"/>
  <c r="AO385" i="2"/>
  <c r="AN385" i="2"/>
  <c r="AM385" i="2"/>
  <c r="AL385" i="2"/>
  <c r="AK385" i="2"/>
  <c r="AJ385" i="2"/>
  <c r="AI385" i="2"/>
  <c r="AH385" i="2"/>
  <c r="AG385" i="2"/>
  <c r="AF385" i="2"/>
  <c r="AE385" i="2"/>
  <c r="AD385" i="2"/>
  <c r="AC385" i="2"/>
  <c r="AB385" i="2"/>
  <c r="AA385" i="2"/>
  <c r="Z385" i="2"/>
  <c r="Y385" i="2"/>
  <c r="X385" i="2"/>
  <c r="W385" i="2"/>
  <c r="V385" i="2"/>
  <c r="U385" i="2"/>
  <c r="T385" i="2"/>
  <c r="S385" i="2"/>
  <c r="R385" i="2"/>
  <c r="Q385" i="2"/>
  <c r="P385" i="2"/>
  <c r="O385" i="2"/>
  <c r="N385" i="2"/>
  <c r="M385" i="2"/>
  <c r="L385" i="2"/>
  <c r="K385" i="2"/>
  <c r="J385" i="2"/>
  <c r="AW384" i="2"/>
  <c r="AV384" i="2"/>
  <c r="AU384" i="2"/>
  <c r="AT384" i="2"/>
  <c r="AS384" i="2"/>
  <c r="AR384" i="2"/>
  <c r="AQ384" i="2"/>
  <c r="AP384" i="2"/>
  <c r="AO384" i="2"/>
  <c r="AN384" i="2"/>
  <c r="AM384" i="2"/>
  <c r="AL384" i="2"/>
  <c r="AK384" i="2"/>
  <c r="AJ384" i="2"/>
  <c r="AI384" i="2"/>
  <c r="AH384" i="2"/>
  <c r="AG384" i="2"/>
  <c r="AF384" i="2"/>
  <c r="AE384" i="2"/>
  <c r="AD384" i="2"/>
  <c r="AC384" i="2"/>
  <c r="AB384" i="2"/>
  <c r="AA384" i="2"/>
  <c r="Z384" i="2"/>
  <c r="Y384" i="2"/>
  <c r="X384" i="2"/>
  <c r="W384" i="2"/>
  <c r="V384" i="2"/>
  <c r="U384" i="2"/>
  <c r="T384" i="2"/>
  <c r="S384" i="2"/>
  <c r="R384" i="2"/>
  <c r="Q384" i="2"/>
  <c r="P384" i="2"/>
  <c r="O384" i="2"/>
  <c r="N384" i="2"/>
  <c r="M384" i="2"/>
  <c r="L384" i="2"/>
  <c r="K384" i="2"/>
  <c r="J384" i="2"/>
  <c r="AW383" i="2"/>
  <c r="AV383" i="2"/>
  <c r="AU383" i="2"/>
  <c r="AT383" i="2"/>
  <c r="AS383" i="2"/>
  <c r="AR383" i="2"/>
  <c r="AQ383" i="2"/>
  <c r="AP383" i="2"/>
  <c r="AO383" i="2"/>
  <c r="AN383" i="2"/>
  <c r="AM383" i="2"/>
  <c r="AL383" i="2"/>
  <c r="AK383" i="2"/>
  <c r="AJ383" i="2"/>
  <c r="AI383" i="2"/>
  <c r="AH383" i="2"/>
  <c r="AG383" i="2"/>
  <c r="AF383" i="2"/>
  <c r="AE383" i="2"/>
  <c r="AD383" i="2"/>
  <c r="AC383" i="2"/>
  <c r="AB383" i="2"/>
  <c r="AA383" i="2"/>
  <c r="Z383" i="2"/>
  <c r="Y383" i="2"/>
  <c r="X383" i="2"/>
  <c r="W383" i="2"/>
  <c r="V383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AW382" i="2"/>
  <c r="AV382" i="2"/>
  <c r="AU382" i="2"/>
  <c r="AT382" i="2"/>
  <c r="AS382" i="2"/>
  <c r="AR382" i="2"/>
  <c r="AQ382" i="2"/>
  <c r="AP382" i="2"/>
  <c r="AO382" i="2"/>
  <c r="AN382" i="2"/>
  <c r="AM382" i="2"/>
  <c r="AL382" i="2"/>
  <c r="AK382" i="2"/>
  <c r="AJ382" i="2"/>
  <c r="AI382" i="2"/>
  <c r="AH382" i="2"/>
  <c r="AG382" i="2"/>
  <c r="AF382" i="2"/>
  <c r="AE382" i="2"/>
  <c r="AD382" i="2"/>
  <c r="AC382" i="2"/>
  <c r="AB382" i="2"/>
  <c r="AA382" i="2"/>
  <c r="Z382" i="2"/>
  <c r="Y382" i="2"/>
  <c r="X382" i="2"/>
  <c r="W382" i="2"/>
  <c r="V382" i="2"/>
  <c r="U382" i="2"/>
  <c r="T382" i="2"/>
  <c r="S382" i="2"/>
  <c r="R382" i="2"/>
  <c r="Q382" i="2"/>
  <c r="P382" i="2"/>
  <c r="O382" i="2"/>
  <c r="N382" i="2"/>
  <c r="M382" i="2"/>
  <c r="L382" i="2"/>
  <c r="K382" i="2"/>
  <c r="J382" i="2"/>
  <c r="AW381" i="2"/>
  <c r="AV381" i="2"/>
  <c r="AU381" i="2"/>
  <c r="AT381" i="2"/>
  <c r="AS381" i="2"/>
  <c r="AR381" i="2"/>
  <c r="AQ381" i="2"/>
  <c r="AP381" i="2"/>
  <c r="AO381" i="2"/>
  <c r="AN381" i="2"/>
  <c r="AM381" i="2"/>
  <c r="AL381" i="2"/>
  <c r="AK381" i="2"/>
  <c r="AJ381" i="2"/>
  <c r="AI381" i="2"/>
  <c r="AH381" i="2"/>
  <c r="AG381" i="2"/>
  <c r="AF381" i="2"/>
  <c r="AE381" i="2"/>
  <c r="AD381" i="2"/>
  <c r="AC381" i="2"/>
  <c r="AB381" i="2"/>
  <c r="AA381" i="2"/>
  <c r="Z381" i="2"/>
  <c r="Y381" i="2"/>
  <c r="X381" i="2"/>
  <c r="W381" i="2"/>
  <c r="V381" i="2"/>
  <c r="U381" i="2"/>
  <c r="T381" i="2"/>
  <c r="S381" i="2"/>
  <c r="R381" i="2"/>
  <c r="Q381" i="2"/>
  <c r="P381" i="2"/>
  <c r="O381" i="2"/>
  <c r="N381" i="2"/>
  <c r="M381" i="2"/>
  <c r="L381" i="2"/>
  <c r="K381" i="2"/>
  <c r="J381" i="2"/>
  <c r="AW380" i="2"/>
  <c r="AV380" i="2"/>
  <c r="AU380" i="2"/>
  <c r="AT380" i="2"/>
  <c r="AS380" i="2"/>
  <c r="AR380" i="2"/>
  <c r="AQ380" i="2"/>
  <c r="AP380" i="2"/>
  <c r="AO380" i="2"/>
  <c r="AN380" i="2"/>
  <c r="AM380" i="2"/>
  <c r="AL380" i="2"/>
  <c r="AK380" i="2"/>
  <c r="AJ380" i="2"/>
  <c r="AI380" i="2"/>
  <c r="AH380" i="2"/>
  <c r="AG380" i="2"/>
  <c r="AF380" i="2"/>
  <c r="AE380" i="2"/>
  <c r="AD380" i="2"/>
  <c r="AC380" i="2"/>
  <c r="AB380" i="2"/>
  <c r="AA380" i="2"/>
  <c r="Z380" i="2"/>
  <c r="Y380" i="2"/>
  <c r="X380" i="2"/>
  <c r="W380" i="2"/>
  <c r="V380" i="2"/>
  <c r="U380" i="2"/>
  <c r="T380" i="2"/>
  <c r="S380" i="2"/>
  <c r="R380" i="2"/>
  <c r="Q380" i="2"/>
  <c r="P380" i="2"/>
  <c r="O380" i="2"/>
  <c r="N380" i="2"/>
  <c r="M380" i="2"/>
  <c r="L380" i="2"/>
  <c r="K380" i="2"/>
  <c r="J380" i="2"/>
  <c r="AW379" i="2"/>
  <c r="AV379" i="2"/>
  <c r="AU379" i="2"/>
  <c r="AT379" i="2"/>
  <c r="AS379" i="2"/>
  <c r="AR379" i="2"/>
  <c r="AQ379" i="2"/>
  <c r="AP379" i="2"/>
  <c r="AO379" i="2"/>
  <c r="AN379" i="2"/>
  <c r="AM379" i="2"/>
  <c r="AL379" i="2"/>
  <c r="AK379" i="2"/>
  <c r="AJ379" i="2"/>
  <c r="AI379" i="2"/>
  <c r="AF379" i="2"/>
  <c r="AE379" i="2"/>
  <c r="AD379" i="2"/>
  <c r="AC379" i="2"/>
  <c r="AB379" i="2"/>
  <c r="AA379" i="2"/>
  <c r="Z379" i="2"/>
  <c r="Y379" i="2"/>
  <c r="X379" i="2"/>
  <c r="W379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AC378" i="2"/>
  <c r="AB378" i="2"/>
  <c r="AA378" i="2"/>
  <c r="Z378" i="2"/>
  <c r="Y378" i="2"/>
  <c r="X378" i="2"/>
  <c r="W378" i="2"/>
  <c r="V378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AW366" i="2"/>
  <c r="AV366" i="2"/>
  <c r="AU366" i="2"/>
  <c r="AT366" i="2"/>
  <c r="AS366" i="2"/>
  <c r="AR366" i="2"/>
  <c r="AQ366" i="2"/>
  <c r="AP366" i="2"/>
  <c r="AO366" i="2"/>
  <c r="AN366" i="2"/>
  <c r="AM366" i="2"/>
  <c r="AL366" i="2"/>
  <c r="AK366" i="2"/>
  <c r="AJ366" i="2"/>
  <c r="AI366" i="2"/>
  <c r="AH366" i="2"/>
  <c r="AG366" i="2"/>
  <c r="AF366" i="2"/>
  <c r="AE366" i="2"/>
  <c r="AD366" i="2"/>
  <c r="AC366" i="2"/>
  <c r="AB366" i="2"/>
  <c r="AA366" i="2"/>
  <c r="Z366" i="2"/>
  <c r="Y366" i="2"/>
  <c r="X366" i="2"/>
  <c r="W366" i="2"/>
  <c r="V366" i="2"/>
  <c r="U366" i="2"/>
  <c r="T366" i="2"/>
  <c r="S366" i="2"/>
  <c r="R366" i="2"/>
  <c r="Q366" i="2"/>
  <c r="P366" i="2"/>
  <c r="O366" i="2"/>
  <c r="N366" i="2"/>
  <c r="M366" i="2"/>
  <c r="L366" i="2"/>
  <c r="K366" i="2"/>
  <c r="J366" i="2"/>
  <c r="AW365" i="2"/>
  <c r="AV365" i="2"/>
  <c r="AU365" i="2"/>
  <c r="AT365" i="2"/>
  <c r="AS365" i="2"/>
  <c r="AR365" i="2"/>
  <c r="AQ365" i="2"/>
  <c r="AP365" i="2"/>
  <c r="AO365" i="2"/>
  <c r="AN365" i="2"/>
  <c r="AM365" i="2"/>
  <c r="AL365" i="2"/>
  <c r="AK365" i="2"/>
  <c r="AJ365" i="2"/>
  <c r="AI365" i="2"/>
  <c r="AH365" i="2"/>
  <c r="AG365" i="2"/>
  <c r="AF365" i="2"/>
  <c r="AE365" i="2"/>
  <c r="AD365" i="2"/>
  <c r="AC365" i="2"/>
  <c r="AB365" i="2"/>
  <c r="AA365" i="2"/>
  <c r="Z365" i="2"/>
  <c r="Y365" i="2"/>
  <c r="X365" i="2"/>
  <c r="W365" i="2"/>
  <c r="V365" i="2"/>
  <c r="U365" i="2"/>
  <c r="T365" i="2"/>
  <c r="S365" i="2"/>
  <c r="R365" i="2"/>
  <c r="Q365" i="2"/>
  <c r="P365" i="2"/>
  <c r="O365" i="2"/>
  <c r="N365" i="2"/>
  <c r="M365" i="2"/>
  <c r="L365" i="2"/>
  <c r="K365" i="2"/>
  <c r="J365" i="2"/>
  <c r="AW364" i="2"/>
  <c r="AV364" i="2"/>
  <c r="AU364" i="2"/>
  <c r="AT364" i="2"/>
  <c r="AS364" i="2"/>
  <c r="AR364" i="2"/>
  <c r="AQ364" i="2"/>
  <c r="AP364" i="2"/>
  <c r="AO364" i="2"/>
  <c r="AN364" i="2"/>
  <c r="AM364" i="2"/>
  <c r="AL364" i="2"/>
  <c r="AK364" i="2"/>
  <c r="AJ364" i="2"/>
  <c r="AI364" i="2"/>
  <c r="AH364" i="2"/>
  <c r="AG364" i="2"/>
  <c r="AF364" i="2"/>
  <c r="AE364" i="2"/>
  <c r="AD364" i="2"/>
  <c r="AC364" i="2"/>
  <c r="AB364" i="2"/>
  <c r="AA364" i="2"/>
  <c r="Z364" i="2"/>
  <c r="Y364" i="2"/>
  <c r="X364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K364" i="2"/>
  <c r="J364" i="2"/>
  <c r="AW363" i="2"/>
  <c r="AV363" i="2"/>
  <c r="AU363" i="2"/>
  <c r="AT363" i="2"/>
  <c r="AS363" i="2"/>
  <c r="AR363" i="2"/>
  <c r="AQ363" i="2"/>
  <c r="AP363" i="2"/>
  <c r="AO363" i="2"/>
  <c r="AN363" i="2"/>
  <c r="AM363" i="2"/>
  <c r="AL363" i="2"/>
  <c r="AK363" i="2"/>
  <c r="AJ363" i="2"/>
  <c r="AI363" i="2"/>
  <c r="AH363" i="2"/>
  <c r="AG363" i="2"/>
  <c r="AF363" i="2"/>
  <c r="AE363" i="2"/>
  <c r="AD363" i="2"/>
  <c r="AC363" i="2"/>
  <c r="AB363" i="2"/>
  <c r="AA363" i="2"/>
  <c r="Z363" i="2"/>
  <c r="Y363" i="2"/>
  <c r="X363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AW362" i="2"/>
  <c r="AV362" i="2"/>
  <c r="AU362" i="2"/>
  <c r="AT362" i="2"/>
  <c r="AS362" i="2"/>
  <c r="AR362" i="2"/>
  <c r="AQ362" i="2"/>
  <c r="AP362" i="2"/>
  <c r="AO362" i="2"/>
  <c r="AN362" i="2"/>
  <c r="AM362" i="2"/>
  <c r="AL362" i="2"/>
  <c r="AK362" i="2"/>
  <c r="AJ362" i="2"/>
  <c r="AI362" i="2"/>
  <c r="AH362" i="2"/>
  <c r="AG362" i="2"/>
  <c r="AF362" i="2"/>
  <c r="AE362" i="2"/>
  <c r="AD362" i="2"/>
  <c r="AC362" i="2"/>
  <c r="AB362" i="2"/>
  <c r="AA362" i="2"/>
  <c r="Z362" i="2"/>
  <c r="Y362" i="2"/>
  <c r="X362" i="2"/>
  <c r="W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AW361" i="2"/>
  <c r="AV361" i="2"/>
  <c r="AU361" i="2"/>
  <c r="AT361" i="2"/>
  <c r="AS361" i="2"/>
  <c r="AR361" i="2"/>
  <c r="AQ361" i="2"/>
  <c r="AP361" i="2"/>
  <c r="AO361" i="2"/>
  <c r="AN361" i="2"/>
  <c r="AM361" i="2"/>
  <c r="AL361" i="2"/>
  <c r="AK361" i="2"/>
  <c r="AJ361" i="2"/>
  <c r="AI361" i="2"/>
  <c r="AH361" i="2"/>
  <c r="AG361" i="2"/>
  <c r="AF361" i="2"/>
  <c r="AE361" i="2"/>
  <c r="AD361" i="2"/>
  <c r="AC361" i="2"/>
  <c r="AB361" i="2"/>
  <c r="AA361" i="2"/>
  <c r="Z361" i="2"/>
  <c r="Y361" i="2"/>
  <c r="X361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AW360" i="2"/>
  <c r="AV360" i="2"/>
  <c r="AU360" i="2"/>
  <c r="AT360" i="2"/>
  <c r="AS360" i="2"/>
  <c r="AR360" i="2"/>
  <c r="AQ360" i="2"/>
  <c r="AP360" i="2"/>
  <c r="AO360" i="2"/>
  <c r="AN360" i="2"/>
  <c r="AM360" i="2"/>
  <c r="AL360" i="2"/>
  <c r="AK360" i="2"/>
  <c r="AJ360" i="2"/>
  <c r="AI360" i="2"/>
  <c r="AH360" i="2"/>
  <c r="AG360" i="2"/>
  <c r="AF360" i="2"/>
  <c r="AE360" i="2"/>
  <c r="AD360" i="2"/>
  <c r="AC360" i="2"/>
  <c r="AB360" i="2"/>
  <c r="AA360" i="2"/>
  <c r="Z360" i="2"/>
  <c r="Y360" i="2"/>
  <c r="X360" i="2"/>
  <c r="W360" i="2"/>
  <c r="V360" i="2"/>
  <c r="U360" i="2"/>
  <c r="T360" i="2"/>
  <c r="S360" i="2"/>
  <c r="R360" i="2"/>
  <c r="Q360" i="2"/>
  <c r="P360" i="2"/>
  <c r="O360" i="2"/>
  <c r="N360" i="2"/>
  <c r="M360" i="2"/>
  <c r="L360" i="2"/>
  <c r="K360" i="2"/>
  <c r="J360" i="2"/>
  <c r="AW359" i="2"/>
  <c r="AV359" i="2"/>
  <c r="AU359" i="2"/>
  <c r="AT359" i="2"/>
  <c r="AS359" i="2"/>
  <c r="AR359" i="2"/>
  <c r="AQ359" i="2"/>
  <c r="AP359" i="2"/>
  <c r="AO359" i="2"/>
  <c r="AN359" i="2"/>
  <c r="AM359" i="2"/>
  <c r="AL359" i="2"/>
  <c r="AK359" i="2"/>
  <c r="AJ359" i="2"/>
  <c r="AI359" i="2"/>
  <c r="AH359" i="2"/>
  <c r="AG359" i="2"/>
  <c r="AF359" i="2"/>
  <c r="AE359" i="2"/>
  <c r="AD359" i="2"/>
  <c r="AC359" i="2"/>
  <c r="AB359" i="2"/>
  <c r="AA359" i="2"/>
  <c r="Z359" i="2"/>
  <c r="Y359" i="2"/>
  <c r="X359" i="2"/>
  <c r="W359" i="2"/>
  <c r="V359" i="2"/>
  <c r="U359" i="2"/>
  <c r="T359" i="2"/>
  <c r="S359" i="2"/>
  <c r="R359" i="2"/>
  <c r="Q359" i="2"/>
  <c r="P359" i="2"/>
  <c r="O359" i="2"/>
  <c r="N359" i="2"/>
  <c r="M359" i="2"/>
  <c r="L359" i="2"/>
  <c r="K359" i="2"/>
  <c r="J359" i="2"/>
  <c r="AW358" i="2"/>
  <c r="AV358" i="2"/>
  <c r="AU358" i="2"/>
  <c r="AT358" i="2"/>
  <c r="AS358" i="2"/>
  <c r="AR358" i="2"/>
  <c r="AQ358" i="2"/>
  <c r="AP358" i="2"/>
  <c r="AO358" i="2"/>
  <c r="AN358" i="2"/>
  <c r="AM358" i="2"/>
  <c r="AL358" i="2"/>
  <c r="AK358" i="2"/>
  <c r="AJ358" i="2"/>
  <c r="AI358" i="2"/>
  <c r="AH358" i="2"/>
  <c r="AG358" i="2"/>
  <c r="AF358" i="2"/>
  <c r="AE358" i="2"/>
  <c r="AD358" i="2"/>
  <c r="AC358" i="2"/>
  <c r="AB358" i="2"/>
  <c r="AA358" i="2"/>
  <c r="Z358" i="2"/>
  <c r="Y358" i="2"/>
  <c r="X358" i="2"/>
  <c r="W358" i="2"/>
  <c r="V358" i="2"/>
  <c r="U358" i="2"/>
  <c r="T358" i="2"/>
  <c r="S358" i="2"/>
  <c r="R358" i="2"/>
  <c r="Q358" i="2"/>
  <c r="P358" i="2"/>
  <c r="O358" i="2"/>
  <c r="N358" i="2"/>
  <c r="M358" i="2"/>
  <c r="L358" i="2"/>
  <c r="K358" i="2"/>
  <c r="J358" i="2"/>
  <c r="AW357" i="2"/>
  <c r="AV357" i="2"/>
  <c r="AU357" i="2"/>
  <c r="AT357" i="2"/>
  <c r="AS357" i="2"/>
  <c r="AR357" i="2"/>
  <c r="AQ357" i="2"/>
  <c r="AP357" i="2"/>
  <c r="AO357" i="2"/>
  <c r="AN357" i="2"/>
  <c r="AM357" i="2"/>
  <c r="AL357" i="2"/>
  <c r="AK357" i="2"/>
  <c r="AJ357" i="2"/>
  <c r="AI357" i="2"/>
  <c r="AH357" i="2"/>
  <c r="AG357" i="2"/>
  <c r="AF357" i="2"/>
  <c r="AE357" i="2"/>
  <c r="AD357" i="2"/>
  <c r="AC357" i="2"/>
  <c r="AB357" i="2"/>
  <c r="AA357" i="2"/>
  <c r="Z357" i="2"/>
  <c r="Y357" i="2"/>
  <c r="X357" i="2"/>
  <c r="W357" i="2"/>
  <c r="V357" i="2"/>
  <c r="U357" i="2"/>
  <c r="T357" i="2"/>
  <c r="S357" i="2"/>
  <c r="R357" i="2"/>
  <c r="Q357" i="2"/>
  <c r="P357" i="2"/>
  <c r="O357" i="2"/>
  <c r="N357" i="2"/>
  <c r="M357" i="2"/>
  <c r="L357" i="2"/>
  <c r="K357" i="2"/>
  <c r="J357" i="2"/>
  <c r="AC356" i="2"/>
  <c r="AB356" i="2"/>
  <c r="AA356" i="2"/>
  <c r="Z356" i="2"/>
  <c r="Y356" i="2"/>
  <c r="X356" i="2"/>
  <c r="W356" i="2"/>
  <c r="V356" i="2"/>
  <c r="U356" i="2"/>
  <c r="T356" i="2"/>
  <c r="S356" i="2"/>
  <c r="R356" i="2"/>
  <c r="Q356" i="2"/>
  <c r="P356" i="2"/>
  <c r="O356" i="2"/>
  <c r="N356" i="2"/>
  <c r="M356" i="2"/>
  <c r="L356" i="2"/>
  <c r="K356" i="2"/>
  <c r="J356" i="2"/>
  <c r="AW355" i="2"/>
  <c r="AV355" i="2"/>
  <c r="AU355" i="2"/>
  <c r="AT355" i="2"/>
  <c r="AS355" i="2"/>
  <c r="AR355" i="2"/>
  <c r="AQ355" i="2"/>
  <c r="AP355" i="2"/>
  <c r="AO355" i="2"/>
  <c r="AN355" i="2"/>
  <c r="AM355" i="2"/>
  <c r="AL355" i="2"/>
  <c r="AK355" i="2"/>
  <c r="AJ355" i="2"/>
  <c r="AI355" i="2"/>
  <c r="AH355" i="2"/>
  <c r="AG355" i="2"/>
  <c r="AF355" i="2"/>
  <c r="AE355" i="2"/>
  <c r="AD355" i="2"/>
  <c r="AC355" i="2"/>
  <c r="AB355" i="2"/>
  <c r="AA355" i="2"/>
  <c r="Z355" i="2"/>
  <c r="Y355" i="2"/>
  <c r="X355" i="2"/>
  <c r="W355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AW354" i="2"/>
  <c r="AV354" i="2"/>
  <c r="AU354" i="2"/>
  <c r="AT354" i="2"/>
  <c r="AS354" i="2"/>
  <c r="AR354" i="2"/>
  <c r="AQ354" i="2"/>
  <c r="AP354" i="2"/>
  <c r="AO354" i="2"/>
  <c r="AN354" i="2"/>
  <c r="AM354" i="2"/>
  <c r="AL354" i="2"/>
  <c r="AK354" i="2"/>
  <c r="AJ354" i="2"/>
  <c r="AI354" i="2"/>
  <c r="AH354" i="2"/>
  <c r="AG354" i="2"/>
  <c r="AF354" i="2"/>
  <c r="AE354" i="2"/>
  <c r="AD354" i="2"/>
  <c r="AC354" i="2"/>
  <c r="AB354" i="2"/>
  <c r="AA354" i="2"/>
  <c r="Z354" i="2"/>
  <c r="Y354" i="2"/>
  <c r="X354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AW353" i="2"/>
  <c r="AV353" i="2"/>
  <c r="AU353" i="2"/>
  <c r="AT353" i="2"/>
  <c r="AS353" i="2"/>
  <c r="AR353" i="2"/>
  <c r="AQ353" i="2"/>
  <c r="AP353" i="2"/>
  <c r="AO353" i="2"/>
  <c r="AN353" i="2"/>
  <c r="AM353" i="2"/>
  <c r="AL353" i="2"/>
  <c r="AK353" i="2"/>
  <c r="AJ353" i="2"/>
  <c r="AI353" i="2"/>
  <c r="AH353" i="2"/>
  <c r="AG353" i="2"/>
  <c r="AF353" i="2"/>
  <c r="AE353" i="2"/>
  <c r="AD353" i="2"/>
  <c r="AC353" i="2"/>
  <c r="AB353" i="2"/>
  <c r="AA353" i="2"/>
  <c r="Z353" i="2"/>
  <c r="Y353" i="2"/>
  <c r="X353" i="2"/>
  <c r="W353" i="2"/>
  <c r="V353" i="2"/>
  <c r="U353" i="2"/>
  <c r="T353" i="2"/>
  <c r="S353" i="2"/>
  <c r="R353" i="2"/>
  <c r="Q353" i="2"/>
  <c r="P353" i="2"/>
  <c r="O353" i="2"/>
  <c r="N353" i="2"/>
  <c r="M353" i="2"/>
  <c r="L353" i="2"/>
  <c r="K353" i="2"/>
  <c r="J353" i="2"/>
  <c r="AW352" i="2"/>
  <c r="AV352" i="2"/>
  <c r="AU352" i="2"/>
  <c r="AT352" i="2"/>
  <c r="AS352" i="2"/>
  <c r="AR352" i="2"/>
  <c r="AQ352" i="2"/>
  <c r="AP352" i="2"/>
  <c r="AO352" i="2"/>
  <c r="AN352" i="2"/>
  <c r="AM352" i="2"/>
  <c r="AL352" i="2"/>
  <c r="AK352" i="2"/>
  <c r="AJ352" i="2"/>
  <c r="AI352" i="2"/>
  <c r="AH352" i="2"/>
  <c r="AG352" i="2"/>
  <c r="AF352" i="2"/>
  <c r="AE352" i="2"/>
  <c r="AD352" i="2"/>
  <c r="AC352" i="2"/>
  <c r="AB352" i="2"/>
  <c r="AA352" i="2"/>
  <c r="Z352" i="2"/>
  <c r="Y352" i="2"/>
  <c r="X352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AW351" i="2"/>
  <c r="AV351" i="2"/>
  <c r="AU351" i="2"/>
  <c r="AT351" i="2"/>
  <c r="AS351" i="2"/>
  <c r="AR351" i="2"/>
  <c r="AQ351" i="2"/>
  <c r="AP351" i="2"/>
  <c r="AO351" i="2"/>
  <c r="AN351" i="2"/>
  <c r="AM351" i="2"/>
  <c r="AL351" i="2"/>
  <c r="AK351" i="2"/>
  <c r="AJ351" i="2"/>
  <c r="AI351" i="2"/>
  <c r="AH351" i="2"/>
  <c r="AG351" i="2"/>
  <c r="AF351" i="2"/>
  <c r="AE351" i="2"/>
  <c r="AD351" i="2"/>
  <c r="AC351" i="2"/>
  <c r="AB351" i="2"/>
  <c r="AA351" i="2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AW350" i="2"/>
  <c r="AV350" i="2"/>
  <c r="AU350" i="2"/>
  <c r="AT350" i="2"/>
  <c r="AS350" i="2"/>
  <c r="AR350" i="2"/>
  <c r="AQ350" i="2"/>
  <c r="AP350" i="2"/>
  <c r="AO350" i="2"/>
  <c r="AN350" i="2"/>
  <c r="AM350" i="2"/>
  <c r="AL350" i="2"/>
  <c r="AK350" i="2"/>
  <c r="AJ350" i="2"/>
  <c r="AI350" i="2"/>
  <c r="AH350" i="2"/>
  <c r="AG350" i="2"/>
  <c r="AF350" i="2"/>
  <c r="AE350" i="2"/>
  <c r="AD350" i="2"/>
  <c r="AC350" i="2"/>
  <c r="AB350" i="2"/>
  <c r="AA350" i="2"/>
  <c r="Z350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AW349" i="2"/>
  <c r="AV349" i="2"/>
  <c r="AU349" i="2"/>
  <c r="AT349" i="2"/>
  <c r="AS349" i="2"/>
  <c r="AR349" i="2"/>
  <c r="AQ349" i="2"/>
  <c r="AP349" i="2"/>
  <c r="AO349" i="2"/>
  <c r="AN349" i="2"/>
  <c r="AM349" i="2"/>
  <c r="AL349" i="2"/>
  <c r="AK349" i="2"/>
  <c r="AJ349" i="2"/>
  <c r="AI349" i="2"/>
  <c r="AH349" i="2"/>
  <c r="AG349" i="2"/>
  <c r="AF349" i="2"/>
  <c r="AE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AW348" i="2"/>
  <c r="AV348" i="2"/>
  <c r="AU348" i="2"/>
  <c r="AT348" i="2"/>
  <c r="AS348" i="2"/>
  <c r="AR348" i="2"/>
  <c r="AQ348" i="2"/>
  <c r="AP348" i="2"/>
  <c r="AO348" i="2"/>
  <c r="AN348" i="2"/>
  <c r="AM348" i="2"/>
  <c r="AL348" i="2"/>
  <c r="AK348" i="2"/>
  <c r="AJ348" i="2"/>
  <c r="AI348" i="2"/>
  <c r="AH348" i="2"/>
  <c r="AG348" i="2"/>
  <c r="AF348" i="2"/>
  <c r="AE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AW347" i="2"/>
  <c r="AV347" i="2"/>
  <c r="AU347" i="2"/>
  <c r="AT347" i="2"/>
  <c r="AS347" i="2"/>
  <c r="AR347" i="2"/>
  <c r="AQ347" i="2"/>
  <c r="AP347" i="2"/>
  <c r="AO347" i="2"/>
  <c r="AN347" i="2"/>
  <c r="AM347" i="2"/>
  <c r="AL347" i="2"/>
  <c r="AK347" i="2"/>
  <c r="AJ347" i="2"/>
  <c r="AI347" i="2"/>
  <c r="AH347" i="2"/>
  <c r="AG347" i="2"/>
  <c r="AF347" i="2"/>
  <c r="AE347" i="2"/>
  <c r="AD347" i="2"/>
  <c r="AC347" i="2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AW346" i="2"/>
  <c r="AV346" i="2"/>
  <c r="AU346" i="2"/>
  <c r="AT346" i="2"/>
  <c r="AS346" i="2"/>
  <c r="AR346" i="2"/>
  <c r="AQ346" i="2"/>
  <c r="AP346" i="2"/>
  <c r="AO346" i="2"/>
  <c r="AN346" i="2"/>
  <c r="AM346" i="2"/>
  <c r="AL346" i="2"/>
  <c r="AK346" i="2"/>
  <c r="AJ346" i="2"/>
  <c r="AI346" i="2"/>
  <c r="AH346" i="2"/>
  <c r="AG346" i="2"/>
  <c r="AF346" i="2"/>
  <c r="AE346" i="2"/>
  <c r="AD346" i="2"/>
  <c r="AC346" i="2"/>
  <c r="AB346" i="2"/>
  <c r="AA346" i="2"/>
  <c r="Z346" i="2"/>
  <c r="Y346" i="2"/>
  <c r="X346" i="2"/>
  <c r="W346" i="2"/>
  <c r="V346" i="2"/>
  <c r="U346" i="2"/>
  <c r="T346" i="2"/>
  <c r="S346" i="2"/>
  <c r="R346" i="2"/>
  <c r="Q346" i="2"/>
  <c r="P346" i="2"/>
  <c r="O346" i="2"/>
  <c r="N346" i="2"/>
  <c r="M346" i="2"/>
  <c r="L346" i="2"/>
  <c r="K346" i="2"/>
  <c r="J346" i="2"/>
  <c r="AC345" i="2"/>
  <c r="AB345" i="2"/>
  <c r="AA345" i="2"/>
  <c r="Z345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AW344" i="2"/>
  <c r="AV344" i="2"/>
  <c r="AU344" i="2"/>
  <c r="AT344" i="2"/>
  <c r="AS344" i="2"/>
  <c r="AR344" i="2"/>
  <c r="AQ344" i="2"/>
  <c r="AP344" i="2"/>
  <c r="AO344" i="2"/>
  <c r="AN344" i="2"/>
  <c r="AM344" i="2"/>
  <c r="AL344" i="2"/>
  <c r="AK344" i="2"/>
  <c r="AJ344" i="2"/>
  <c r="AI344" i="2"/>
  <c r="AH344" i="2"/>
  <c r="AG344" i="2"/>
  <c r="AF344" i="2"/>
  <c r="AE344" i="2"/>
  <c r="AD344" i="2"/>
  <c r="AC344" i="2"/>
  <c r="AB344" i="2"/>
  <c r="AA344" i="2"/>
  <c r="Z344" i="2"/>
  <c r="Y344" i="2"/>
  <c r="X344" i="2"/>
  <c r="W344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AW343" i="2"/>
  <c r="AV343" i="2"/>
  <c r="AU343" i="2"/>
  <c r="AT343" i="2"/>
  <c r="AS343" i="2"/>
  <c r="AR343" i="2"/>
  <c r="AQ343" i="2"/>
  <c r="AP343" i="2"/>
  <c r="AO343" i="2"/>
  <c r="AN343" i="2"/>
  <c r="AM343" i="2"/>
  <c r="AL343" i="2"/>
  <c r="AK343" i="2"/>
  <c r="AJ343" i="2"/>
  <c r="AI343" i="2"/>
  <c r="AH343" i="2"/>
  <c r="AG343" i="2"/>
  <c r="AF343" i="2"/>
  <c r="AE343" i="2"/>
  <c r="AD343" i="2"/>
  <c r="AC343" i="2"/>
  <c r="AB343" i="2"/>
  <c r="AA343" i="2"/>
  <c r="Z343" i="2"/>
  <c r="Y343" i="2"/>
  <c r="X343" i="2"/>
  <c r="W343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AW342" i="2"/>
  <c r="AV342" i="2"/>
  <c r="AU342" i="2"/>
  <c r="AT342" i="2"/>
  <c r="AS342" i="2"/>
  <c r="AR342" i="2"/>
  <c r="AQ342" i="2"/>
  <c r="AP342" i="2"/>
  <c r="AO342" i="2"/>
  <c r="AN342" i="2"/>
  <c r="AM342" i="2"/>
  <c r="AL342" i="2"/>
  <c r="AK342" i="2"/>
  <c r="AJ342" i="2"/>
  <c r="AI342" i="2"/>
  <c r="AH342" i="2"/>
  <c r="AG342" i="2"/>
  <c r="AF342" i="2"/>
  <c r="AE342" i="2"/>
  <c r="AD342" i="2"/>
  <c r="AC342" i="2"/>
  <c r="AB342" i="2"/>
  <c r="AA342" i="2"/>
  <c r="Z342" i="2"/>
  <c r="Y342" i="2"/>
  <c r="X342" i="2"/>
  <c r="W342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AW341" i="2"/>
  <c r="AV341" i="2"/>
  <c r="AU341" i="2"/>
  <c r="AT341" i="2"/>
  <c r="AS341" i="2"/>
  <c r="AR341" i="2"/>
  <c r="AQ341" i="2"/>
  <c r="AP341" i="2"/>
  <c r="AO341" i="2"/>
  <c r="AN341" i="2"/>
  <c r="AM341" i="2"/>
  <c r="AL341" i="2"/>
  <c r="AK341" i="2"/>
  <c r="AJ341" i="2"/>
  <c r="AI341" i="2"/>
  <c r="AH341" i="2"/>
  <c r="AG341" i="2"/>
  <c r="AF341" i="2"/>
  <c r="AE341" i="2"/>
  <c r="AD341" i="2"/>
  <c r="AC341" i="2"/>
  <c r="AB341" i="2"/>
  <c r="AA341" i="2"/>
  <c r="Z341" i="2"/>
  <c r="Y341" i="2"/>
  <c r="X341" i="2"/>
  <c r="W341" i="2"/>
  <c r="V341" i="2"/>
  <c r="U341" i="2"/>
  <c r="T341" i="2"/>
  <c r="S341" i="2"/>
  <c r="R341" i="2"/>
  <c r="Q341" i="2"/>
  <c r="P341" i="2"/>
  <c r="O341" i="2"/>
  <c r="N341" i="2"/>
  <c r="M341" i="2"/>
  <c r="L341" i="2"/>
  <c r="K341" i="2"/>
  <c r="J341" i="2"/>
  <c r="AW340" i="2"/>
  <c r="AV340" i="2"/>
  <c r="AU340" i="2"/>
  <c r="AT340" i="2"/>
  <c r="AS340" i="2"/>
  <c r="AR340" i="2"/>
  <c r="AQ340" i="2"/>
  <c r="AP340" i="2"/>
  <c r="AO340" i="2"/>
  <c r="AN340" i="2"/>
  <c r="AM340" i="2"/>
  <c r="AL340" i="2"/>
  <c r="AK340" i="2"/>
  <c r="AJ340" i="2"/>
  <c r="AI340" i="2"/>
  <c r="AH340" i="2"/>
  <c r="AG340" i="2"/>
  <c r="AF340" i="2"/>
  <c r="AE340" i="2"/>
  <c r="AD340" i="2"/>
  <c r="AC340" i="2"/>
  <c r="AB340" i="2"/>
  <c r="AA340" i="2"/>
  <c r="Z340" i="2"/>
  <c r="Y340" i="2"/>
  <c r="X340" i="2"/>
  <c r="W340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AW339" i="2"/>
  <c r="AV339" i="2"/>
  <c r="AU339" i="2"/>
  <c r="AT339" i="2"/>
  <c r="AS339" i="2"/>
  <c r="AR339" i="2"/>
  <c r="AQ339" i="2"/>
  <c r="AP339" i="2"/>
  <c r="AO339" i="2"/>
  <c r="AN339" i="2"/>
  <c r="AM339" i="2"/>
  <c r="AL339" i="2"/>
  <c r="AK339" i="2"/>
  <c r="AJ339" i="2"/>
  <c r="AI339" i="2"/>
  <c r="AH339" i="2"/>
  <c r="AG339" i="2"/>
  <c r="AF339" i="2"/>
  <c r="AE339" i="2"/>
  <c r="AD339" i="2"/>
  <c r="AC339" i="2"/>
  <c r="AB339" i="2"/>
  <c r="AA339" i="2"/>
  <c r="Z339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AW338" i="2"/>
  <c r="AV338" i="2"/>
  <c r="AU338" i="2"/>
  <c r="AT338" i="2"/>
  <c r="AS338" i="2"/>
  <c r="AR338" i="2"/>
  <c r="AQ338" i="2"/>
  <c r="AP338" i="2"/>
  <c r="AO338" i="2"/>
  <c r="AN338" i="2"/>
  <c r="AM338" i="2"/>
  <c r="AL338" i="2"/>
  <c r="AK338" i="2"/>
  <c r="AJ338" i="2"/>
  <c r="AI338" i="2"/>
  <c r="AH338" i="2"/>
  <c r="AG338" i="2"/>
  <c r="AF338" i="2"/>
  <c r="AE338" i="2"/>
  <c r="AD338" i="2"/>
  <c r="AC338" i="2"/>
  <c r="AB338" i="2"/>
  <c r="AA338" i="2"/>
  <c r="Z338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AW337" i="2"/>
  <c r="AV337" i="2"/>
  <c r="AU337" i="2"/>
  <c r="AT337" i="2"/>
  <c r="AS337" i="2"/>
  <c r="AR337" i="2"/>
  <c r="AQ337" i="2"/>
  <c r="AP337" i="2"/>
  <c r="AO337" i="2"/>
  <c r="AN337" i="2"/>
  <c r="AM337" i="2"/>
  <c r="AL337" i="2"/>
  <c r="AK337" i="2"/>
  <c r="AJ337" i="2"/>
  <c r="AI337" i="2"/>
  <c r="AH337" i="2"/>
  <c r="AG337" i="2"/>
  <c r="AF337" i="2"/>
  <c r="AE337" i="2"/>
  <c r="AD337" i="2"/>
  <c r="AC337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AW336" i="2"/>
  <c r="AV336" i="2"/>
  <c r="AU336" i="2"/>
  <c r="AT336" i="2"/>
  <c r="AS336" i="2"/>
  <c r="AR336" i="2"/>
  <c r="AQ336" i="2"/>
  <c r="AP336" i="2"/>
  <c r="AO336" i="2"/>
  <c r="AN336" i="2"/>
  <c r="AM336" i="2"/>
  <c r="AL336" i="2"/>
  <c r="AK336" i="2"/>
  <c r="AJ336" i="2"/>
  <c r="AI336" i="2"/>
  <c r="AH336" i="2"/>
  <c r="AG336" i="2"/>
  <c r="AF336" i="2"/>
  <c r="AE336" i="2"/>
  <c r="AD336" i="2"/>
  <c r="AC336" i="2"/>
  <c r="AB336" i="2"/>
  <c r="AA336" i="2"/>
  <c r="Z336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AL335" i="2"/>
  <c r="AK335" i="2"/>
  <c r="AJ335" i="2"/>
  <c r="AI335" i="2"/>
  <c r="AH335" i="2"/>
  <c r="AG335" i="2"/>
  <c r="AF335" i="2"/>
  <c r="AE335" i="2"/>
  <c r="AD335" i="2"/>
  <c r="AC335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AC334" i="2"/>
  <c r="AB334" i="2"/>
  <c r="AA334" i="2"/>
  <c r="Z334" i="2"/>
  <c r="Y334" i="2"/>
  <c r="X334" i="2"/>
  <c r="W334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AW333" i="2"/>
  <c r="AV333" i="2"/>
  <c r="AU333" i="2"/>
  <c r="AT333" i="2"/>
  <c r="AS333" i="2"/>
  <c r="AR333" i="2"/>
  <c r="AQ333" i="2"/>
  <c r="AP333" i="2"/>
  <c r="AO333" i="2"/>
  <c r="AN333" i="2"/>
  <c r="AM333" i="2"/>
  <c r="AL333" i="2"/>
  <c r="AK333" i="2"/>
  <c r="AJ333" i="2"/>
  <c r="AI333" i="2"/>
  <c r="AH333" i="2"/>
  <c r="AG333" i="2"/>
  <c r="AF333" i="2"/>
  <c r="AE333" i="2"/>
  <c r="AD333" i="2"/>
  <c r="AC333" i="2"/>
  <c r="AB333" i="2"/>
  <c r="AA333" i="2"/>
  <c r="Z333" i="2"/>
  <c r="Y333" i="2"/>
  <c r="X333" i="2"/>
  <c r="W333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AW332" i="2"/>
  <c r="AV332" i="2"/>
  <c r="AU332" i="2"/>
  <c r="AT332" i="2"/>
  <c r="AS332" i="2"/>
  <c r="AR332" i="2"/>
  <c r="AQ332" i="2"/>
  <c r="AP332" i="2"/>
  <c r="AO332" i="2"/>
  <c r="AN332" i="2"/>
  <c r="AM332" i="2"/>
  <c r="AL332" i="2"/>
  <c r="AK332" i="2"/>
  <c r="AJ332" i="2"/>
  <c r="AI332" i="2"/>
  <c r="AH332" i="2"/>
  <c r="AG332" i="2"/>
  <c r="AF332" i="2"/>
  <c r="AE332" i="2"/>
  <c r="AD332" i="2"/>
  <c r="AC332" i="2"/>
  <c r="AB332" i="2"/>
  <c r="AA332" i="2"/>
  <c r="Z332" i="2"/>
  <c r="Y332" i="2"/>
  <c r="X332" i="2"/>
  <c r="W332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AW331" i="2"/>
  <c r="AV331" i="2"/>
  <c r="AU331" i="2"/>
  <c r="AT331" i="2"/>
  <c r="AS331" i="2"/>
  <c r="AR331" i="2"/>
  <c r="AQ331" i="2"/>
  <c r="AP331" i="2"/>
  <c r="AO331" i="2"/>
  <c r="AN331" i="2"/>
  <c r="AM331" i="2"/>
  <c r="AL331" i="2"/>
  <c r="AK331" i="2"/>
  <c r="AJ331" i="2"/>
  <c r="AI331" i="2"/>
  <c r="AH331" i="2"/>
  <c r="AG331" i="2"/>
  <c r="AF331" i="2"/>
  <c r="AE331" i="2"/>
  <c r="AD331" i="2"/>
  <c r="AC331" i="2"/>
  <c r="AB331" i="2"/>
  <c r="AA331" i="2"/>
  <c r="Z331" i="2"/>
  <c r="Y331" i="2"/>
  <c r="X331" i="2"/>
  <c r="W331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AW330" i="2"/>
  <c r="AV330" i="2"/>
  <c r="AU330" i="2"/>
  <c r="AT330" i="2"/>
  <c r="AS330" i="2"/>
  <c r="AR330" i="2"/>
  <c r="AQ330" i="2"/>
  <c r="AP330" i="2"/>
  <c r="AO330" i="2"/>
  <c r="AN330" i="2"/>
  <c r="AM330" i="2"/>
  <c r="AL330" i="2"/>
  <c r="AK330" i="2"/>
  <c r="AJ330" i="2"/>
  <c r="AI330" i="2"/>
  <c r="AH330" i="2"/>
  <c r="AG330" i="2"/>
  <c r="AF330" i="2"/>
  <c r="AE330" i="2"/>
  <c r="AD330" i="2"/>
  <c r="AC330" i="2"/>
  <c r="AB330" i="2"/>
  <c r="AA330" i="2"/>
  <c r="Z330" i="2"/>
  <c r="Y330" i="2"/>
  <c r="X330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AW329" i="2"/>
  <c r="AV329" i="2"/>
  <c r="AU329" i="2"/>
  <c r="AT329" i="2"/>
  <c r="AS329" i="2"/>
  <c r="AR329" i="2"/>
  <c r="AQ329" i="2"/>
  <c r="AP329" i="2"/>
  <c r="AO329" i="2"/>
  <c r="AN329" i="2"/>
  <c r="AM329" i="2"/>
  <c r="AL329" i="2"/>
  <c r="AK329" i="2"/>
  <c r="AJ329" i="2"/>
  <c r="AI329" i="2"/>
  <c r="AH329" i="2"/>
  <c r="AG329" i="2"/>
  <c r="AF329" i="2"/>
  <c r="AE329" i="2"/>
  <c r="AD329" i="2"/>
  <c r="AC329" i="2"/>
  <c r="AB329" i="2"/>
  <c r="AA329" i="2"/>
  <c r="Z329" i="2"/>
  <c r="Y329" i="2"/>
  <c r="X329" i="2"/>
  <c r="W329" i="2"/>
  <c r="V329" i="2"/>
  <c r="U329" i="2"/>
  <c r="T329" i="2"/>
  <c r="S329" i="2"/>
  <c r="R329" i="2"/>
  <c r="Q329" i="2"/>
  <c r="P329" i="2"/>
  <c r="O329" i="2"/>
  <c r="N329" i="2"/>
  <c r="M329" i="2"/>
  <c r="L329" i="2"/>
  <c r="K329" i="2"/>
  <c r="J329" i="2"/>
  <c r="AW328" i="2"/>
  <c r="AV328" i="2"/>
  <c r="AU328" i="2"/>
  <c r="AT328" i="2"/>
  <c r="AS328" i="2"/>
  <c r="AR328" i="2"/>
  <c r="AQ328" i="2"/>
  <c r="AP328" i="2"/>
  <c r="AO328" i="2"/>
  <c r="AN328" i="2"/>
  <c r="AM328" i="2"/>
  <c r="AL328" i="2"/>
  <c r="AK328" i="2"/>
  <c r="AJ328" i="2"/>
  <c r="AI328" i="2"/>
  <c r="AH328" i="2"/>
  <c r="AG328" i="2"/>
  <c r="AF328" i="2"/>
  <c r="AE328" i="2"/>
  <c r="AD328" i="2"/>
  <c r="AC328" i="2"/>
  <c r="AB328" i="2"/>
  <c r="AA328" i="2"/>
  <c r="Z328" i="2"/>
  <c r="Y328" i="2"/>
  <c r="X328" i="2"/>
  <c r="W328" i="2"/>
  <c r="V328" i="2"/>
  <c r="U328" i="2"/>
  <c r="T328" i="2"/>
  <c r="S328" i="2"/>
  <c r="R328" i="2"/>
  <c r="Q328" i="2"/>
  <c r="P328" i="2"/>
  <c r="O328" i="2"/>
  <c r="N328" i="2"/>
  <c r="M328" i="2"/>
  <c r="L328" i="2"/>
  <c r="K328" i="2"/>
  <c r="J328" i="2"/>
  <c r="AW327" i="2"/>
  <c r="AV327" i="2"/>
  <c r="AU327" i="2"/>
  <c r="AT327" i="2"/>
  <c r="AS327" i="2"/>
  <c r="AR327" i="2"/>
  <c r="AQ327" i="2"/>
  <c r="AP327" i="2"/>
  <c r="AO327" i="2"/>
  <c r="AN327" i="2"/>
  <c r="AM327" i="2"/>
  <c r="AL327" i="2"/>
  <c r="AK327" i="2"/>
  <c r="AJ327" i="2"/>
  <c r="AI327" i="2"/>
  <c r="AH327" i="2"/>
  <c r="AG327" i="2"/>
  <c r="AF327" i="2"/>
  <c r="AE327" i="2"/>
  <c r="AD327" i="2"/>
  <c r="AC327" i="2"/>
  <c r="AB327" i="2"/>
  <c r="AA327" i="2"/>
  <c r="Z327" i="2"/>
  <c r="Y327" i="2"/>
  <c r="X327" i="2"/>
  <c r="W327" i="2"/>
  <c r="V327" i="2"/>
  <c r="U327" i="2"/>
  <c r="T327" i="2"/>
  <c r="S327" i="2"/>
  <c r="R327" i="2"/>
  <c r="Q327" i="2"/>
  <c r="P327" i="2"/>
  <c r="O327" i="2"/>
  <c r="N327" i="2"/>
  <c r="M327" i="2"/>
  <c r="L327" i="2"/>
  <c r="K327" i="2"/>
  <c r="J327" i="2"/>
  <c r="AW326" i="2"/>
  <c r="AV326" i="2"/>
  <c r="AU326" i="2"/>
  <c r="AT326" i="2"/>
  <c r="AS326" i="2"/>
  <c r="AR326" i="2"/>
  <c r="AQ326" i="2"/>
  <c r="AP326" i="2"/>
  <c r="AO326" i="2"/>
  <c r="AN326" i="2"/>
  <c r="AM326" i="2"/>
  <c r="AL326" i="2"/>
  <c r="AK326" i="2"/>
  <c r="AJ326" i="2"/>
  <c r="AI326" i="2"/>
  <c r="AH326" i="2"/>
  <c r="AG326" i="2"/>
  <c r="AF326" i="2"/>
  <c r="AE326" i="2"/>
  <c r="AD326" i="2"/>
  <c r="AC326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AW325" i="2"/>
  <c r="AV325" i="2"/>
  <c r="AU325" i="2"/>
  <c r="AT325" i="2"/>
  <c r="AS325" i="2"/>
  <c r="AR325" i="2"/>
  <c r="AQ325" i="2"/>
  <c r="AP325" i="2"/>
  <c r="AO325" i="2"/>
  <c r="AN325" i="2"/>
  <c r="AM325" i="2"/>
  <c r="AL325" i="2"/>
  <c r="AK325" i="2"/>
  <c r="AJ325" i="2"/>
  <c r="AI325" i="2"/>
  <c r="AH325" i="2"/>
  <c r="AG325" i="2"/>
  <c r="AF325" i="2"/>
  <c r="AE325" i="2"/>
  <c r="AD325" i="2"/>
  <c r="AC325" i="2"/>
  <c r="AB325" i="2"/>
  <c r="AA325" i="2"/>
  <c r="Z325" i="2"/>
  <c r="Y325" i="2"/>
  <c r="X325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AW324" i="2"/>
  <c r="AV324" i="2"/>
  <c r="AU324" i="2"/>
  <c r="AT324" i="2"/>
  <c r="AS324" i="2"/>
  <c r="AR324" i="2"/>
  <c r="AQ324" i="2"/>
  <c r="AP324" i="2"/>
  <c r="AO324" i="2"/>
  <c r="AN324" i="2"/>
  <c r="AM324" i="2"/>
  <c r="AL324" i="2"/>
  <c r="AI324" i="2"/>
  <c r="AH324" i="2"/>
  <c r="AG324" i="2"/>
  <c r="AF324" i="2"/>
  <c r="AE324" i="2"/>
  <c r="AD324" i="2"/>
  <c r="AC324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AC323" i="2"/>
  <c r="AB323" i="2"/>
  <c r="AA323" i="2"/>
  <c r="Z323" i="2"/>
  <c r="Y323" i="2"/>
  <c r="X323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AW322" i="2"/>
  <c r="AV322" i="2"/>
  <c r="AU322" i="2"/>
  <c r="AT322" i="2"/>
  <c r="AS322" i="2"/>
  <c r="AR322" i="2"/>
  <c r="AQ322" i="2"/>
  <c r="AP322" i="2"/>
  <c r="AO322" i="2"/>
  <c r="AN322" i="2"/>
  <c r="AM322" i="2"/>
  <c r="AL322" i="2"/>
  <c r="AK322" i="2"/>
  <c r="AJ322" i="2"/>
  <c r="AI322" i="2"/>
  <c r="AH322" i="2"/>
  <c r="AG322" i="2"/>
  <c r="AF322" i="2"/>
  <c r="AE322" i="2"/>
  <c r="AD322" i="2"/>
  <c r="AC322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AW321" i="2"/>
  <c r="AV321" i="2"/>
  <c r="AU321" i="2"/>
  <c r="AT321" i="2"/>
  <c r="AS321" i="2"/>
  <c r="AR321" i="2"/>
  <c r="AQ321" i="2"/>
  <c r="AP321" i="2"/>
  <c r="AO321" i="2"/>
  <c r="AN321" i="2"/>
  <c r="AM321" i="2"/>
  <c r="AL321" i="2"/>
  <c r="AK321" i="2"/>
  <c r="AJ321" i="2"/>
  <c r="AI321" i="2"/>
  <c r="AH321" i="2"/>
  <c r="AG321" i="2"/>
  <c r="AF321" i="2"/>
  <c r="AE321" i="2"/>
  <c r="AD321" i="2"/>
  <c r="AC321" i="2"/>
  <c r="AB321" i="2"/>
  <c r="AA321" i="2"/>
  <c r="Z321" i="2"/>
  <c r="Y321" i="2"/>
  <c r="X321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AW320" i="2"/>
  <c r="AV320" i="2"/>
  <c r="AU320" i="2"/>
  <c r="AT320" i="2"/>
  <c r="AS320" i="2"/>
  <c r="AR320" i="2"/>
  <c r="AQ320" i="2"/>
  <c r="AP320" i="2"/>
  <c r="AO320" i="2"/>
  <c r="AN320" i="2"/>
  <c r="AM320" i="2"/>
  <c r="AL320" i="2"/>
  <c r="AK320" i="2"/>
  <c r="AJ320" i="2"/>
  <c r="AI320" i="2"/>
  <c r="AH320" i="2"/>
  <c r="AG320" i="2"/>
  <c r="AF320" i="2"/>
  <c r="AE320" i="2"/>
  <c r="AD320" i="2"/>
  <c r="AC320" i="2"/>
  <c r="AB320" i="2"/>
  <c r="AA320" i="2"/>
  <c r="Z320" i="2"/>
  <c r="Y320" i="2"/>
  <c r="X320" i="2"/>
  <c r="W320" i="2"/>
  <c r="V320" i="2"/>
  <c r="U320" i="2"/>
  <c r="T320" i="2"/>
  <c r="S320" i="2"/>
  <c r="R320" i="2"/>
  <c r="Q320" i="2"/>
  <c r="P320" i="2"/>
  <c r="O320" i="2"/>
  <c r="N320" i="2"/>
  <c r="M320" i="2"/>
  <c r="L320" i="2"/>
  <c r="K320" i="2"/>
  <c r="J320" i="2"/>
  <c r="AW319" i="2"/>
  <c r="AV319" i="2"/>
  <c r="AU319" i="2"/>
  <c r="AT319" i="2"/>
  <c r="AS319" i="2"/>
  <c r="AR319" i="2"/>
  <c r="AQ319" i="2"/>
  <c r="AP319" i="2"/>
  <c r="AO319" i="2"/>
  <c r="AN319" i="2"/>
  <c r="AM319" i="2"/>
  <c r="AL319" i="2"/>
  <c r="AK319" i="2"/>
  <c r="AJ319" i="2"/>
  <c r="AI319" i="2"/>
  <c r="AH319" i="2"/>
  <c r="AG319" i="2"/>
  <c r="AF319" i="2"/>
  <c r="AE319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AW318" i="2"/>
  <c r="AV318" i="2"/>
  <c r="AU318" i="2"/>
  <c r="AT318" i="2"/>
  <c r="AS318" i="2"/>
  <c r="AR318" i="2"/>
  <c r="AQ318" i="2"/>
  <c r="AP318" i="2"/>
  <c r="AO318" i="2"/>
  <c r="AN318" i="2"/>
  <c r="AM318" i="2"/>
  <c r="AL318" i="2"/>
  <c r="AK318" i="2"/>
  <c r="AJ318" i="2"/>
  <c r="AI318" i="2"/>
  <c r="AH318" i="2"/>
  <c r="AG318" i="2"/>
  <c r="AF318" i="2"/>
  <c r="AE318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AW317" i="2"/>
  <c r="AV317" i="2"/>
  <c r="AU317" i="2"/>
  <c r="AT317" i="2"/>
  <c r="AS317" i="2"/>
  <c r="AR317" i="2"/>
  <c r="AQ317" i="2"/>
  <c r="AP317" i="2"/>
  <c r="AO317" i="2"/>
  <c r="AN317" i="2"/>
  <c r="AM317" i="2"/>
  <c r="AL317" i="2"/>
  <c r="AK317" i="2"/>
  <c r="AJ317" i="2"/>
  <c r="AI317" i="2"/>
  <c r="AH317" i="2"/>
  <c r="AG317" i="2"/>
  <c r="AF317" i="2"/>
  <c r="AE317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AW316" i="2"/>
  <c r="AV316" i="2"/>
  <c r="AU316" i="2"/>
  <c r="AT316" i="2"/>
  <c r="AS316" i="2"/>
  <c r="AR316" i="2"/>
  <c r="AQ316" i="2"/>
  <c r="AP316" i="2"/>
  <c r="AO316" i="2"/>
  <c r="AN316" i="2"/>
  <c r="AM316" i="2"/>
  <c r="AL316" i="2"/>
  <c r="AK316" i="2"/>
  <c r="AJ316" i="2"/>
  <c r="AI316" i="2"/>
  <c r="AH316" i="2"/>
  <c r="AG316" i="2"/>
  <c r="AF316" i="2"/>
  <c r="AE316" i="2"/>
  <c r="AD316" i="2"/>
  <c r="AC316" i="2"/>
  <c r="AB316" i="2"/>
  <c r="AA316" i="2"/>
  <c r="Z316" i="2"/>
  <c r="Y316" i="2"/>
  <c r="X316" i="2"/>
  <c r="W316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AW315" i="2"/>
  <c r="AV315" i="2"/>
  <c r="AU315" i="2"/>
  <c r="AT315" i="2"/>
  <c r="AS315" i="2"/>
  <c r="AR315" i="2"/>
  <c r="AQ315" i="2"/>
  <c r="AP315" i="2"/>
  <c r="AO315" i="2"/>
  <c r="AN315" i="2"/>
  <c r="AM315" i="2"/>
  <c r="AL315" i="2"/>
  <c r="AK315" i="2"/>
  <c r="AJ315" i="2"/>
  <c r="AI315" i="2"/>
  <c r="AH315" i="2"/>
  <c r="AG315" i="2"/>
  <c r="AF315" i="2"/>
  <c r="AE315" i="2"/>
  <c r="AD315" i="2"/>
  <c r="AC315" i="2"/>
  <c r="AB315" i="2"/>
  <c r="AA315" i="2"/>
  <c r="Z315" i="2"/>
  <c r="Y315" i="2"/>
  <c r="X315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AW314" i="2"/>
  <c r="AV314" i="2"/>
  <c r="AU314" i="2"/>
  <c r="AT314" i="2"/>
  <c r="AS314" i="2"/>
  <c r="AR314" i="2"/>
  <c r="AQ314" i="2"/>
  <c r="AP314" i="2"/>
  <c r="AO314" i="2"/>
  <c r="AN314" i="2"/>
  <c r="AM314" i="2"/>
  <c r="AL314" i="2"/>
  <c r="AK314" i="2"/>
  <c r="AJ314" i="2"/>
  <c r="AI314" i="2"/>
  <c r="AH314" i="2"/>
  <c r="AG314" i="2"/>
  <c r="AF314" i="2"/>
  <c r="AE314" i="2"/>
  <c r="AD314" i="2"/>
  <c r="AC314" i="2"/>
  <c r="AB314" i="2"/>
  <c r="AA314" i="2"/>
  <c r="Z314" i="2"/>
  <c r="Y314" i="2"/>
  <c r="X314" i="2"/>
  <c r="W314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AW313" i="2"/>
  <c r="AV313" i="2"/>
  <c r="AU313" i="2"/>
  <c r="AT313" i="2"/>
  <c r="AS313" i="2"/>
  <c r="AR313" i="2"/>
  <c r="AQ313" i="2"/>
  <c r="AP313" i="2"/>
  <c r="AO313" i="2"/>
  <c r="AN313" i="2"/>
  <c r="AM313" i="2"/>
  <c r="AL313" i="2"/>
  <c r="AK313" i="2"/>
  <c r="AJ313" i="2"/>
  <c r="AI313" i="2"/>
  <c r="AH313" i="2"/>
  <c r="AG313" i="2"/>
  <c r="AF313" i="2"/>
  <c r="AE313" i="2"/>
  <c r="AD313" i="2"/>
  <c r="AC313" i="2"/>
  <c r="AB313" i="2"/>
  <c r="AA313" i="2"/>
  <c r="Z313" i="2"/>
  <c r="Y313" i="2"/>
  <c r="X313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AC312" i="2"/>
  <c r="AB312" i="2"/>
  <c r="AA312" i="2"/>
  <c r="Z312" i="2"/>
  <c r="Y312" i="2"/>
  <c r="X312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AW311" i="2"/>
  <c r="AV311" i="2"/>
  <c r="AU311" i="2"/>
  <c r="AT311" i="2"/>
  <c r="AS311" i="2"/>
  <c r="AR311" i="2"/>
  <c r="AQ311" i="2"/>
  <c r="AP311" i="2"/>
  <c r="AO311" i="2"/>
  <c r="AN311" i="2"/>
  <c r="AM311" i="2"/>
  <c r="AL311" i="2"/>
  <c r="AK311" i="2"/>
  <c r="AJ311" i="2"/>
  <c r="AI311" i="2"/>
  <c r="AH311" i="2"/>
  <c r="AG311" i="2"/>
  <c r="AF311" i="2"/>
  <c r="AE311" i="2"/>
  <c r="AD311" i="2"/>
  <c r="AC311" i="2"/>
  <c r="AB311" i="2"/>
  <c r="AA311" i="2"/>
  <c r="Z311" i="2"/>
  <c r="Y311" i="2"/>
  <c r="X311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AW310" i="2"/>
  <c r="AV310" i="2"/>
  <c r="AU310" i="2"/>
  <c r="AT310" i="2"/>
  <c r="AS310" i="2"/>
  <c r="AR310" i="2"/>
  <c r="AQ310" i="2"/>
  <c r="AP310" i="2"/>
  <c r="AO310" i="2"/>
  <c r="AN310" i="2"/>
  <c r="AM310" i="2"/>
  <c r="AL310" i="2"/>
  <c r="AK310" i="2"/>
  <c r="AJ310" i="2"/>
  <c r="AI310" i="2"/>
  <c r="AH310" i="2"/>
  <c r="AG310" i="2"/>
  <c r="AF310" i="2"/>
  <c r="AE310" i="2"/>
  <c r="AD310" i="2"/>
  <c r="AC310" i="2"/>
  <c r="AB310" i="2"/>
  <c r="AA310" i="2"/>
  <c r="Z310" i="2"/>
  <c r="Y310" i="2"/>
  <c r="X310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AW309" i="2"/>
  <c r="AV309" i="2"/>
  <c r="AU309" i="2"/>
  <c r="AT309" i="2"/>
  <c r="AS309" i="2"/>
  <c r="AR309" i="2"/>
  <c r="AQ309" i="2"/>
  <c r="AP309" i="2"/>
  <c r="AO309" i="2"/>
  <c r="AN309" i="2"/>
  <c r="AM309" i="2"/>
  <c r="AL309" i="2"/>
  <c r="AK309" i="2"/>
  <c r="AJ309" i="2"/>
  <c r="AI309" i="2"/>
  <c r="AH309" i="2"/>
  <c r="AG309" i="2"/>
  <c r="AF309" i="2"/>
  <c r="AE309" i="2"/>
  <c r="AD309" i="2"/>
  <c r="AC309" i="2"/>
  <c r="AB309" i="2"/>
  <c r="AA309" i="2"/>
  <c r="Z309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AW308" i="2"/>
  <c r="AV308" i="2"/>
  <c r="AU308" i="2"/>
  <c r="AT308" i="2"/>
  <c r="AS308" i="2"/>
  <c r="AR308" i="2"/>
  <c r="AQ308" i="2"/>
  <c r="AP308" i="2"/>
  <c r="AO308" i="2"/>
  <c r="AN308" i="2"/>
  <c r="AM308" i="2"/>
  <c r="AL308" i="2"/>
  <c r="AK308" i="2"/>
  <c r="AJ308" i="2"/>
  <c r="AI308" i="2"/>
  <c r="AH308" i="2"/>
  <c r="AG308" i="2"/>
  <c r="AF308" i="2"/>
  <c r="AE308" i="2"/>
  <c r="AD308" i="2"/>
  <c r="AC308" i="2"/>
  <c r="AB308" i="2"/>
  <c r="AA308" i="2"/>
  <c r="Z308" i="2"/>
  <c r="Y308" i="2"/>
  <c r="X308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AW307" i="2"/>
  <c r="AV307" i="2"/>
  <c r="AU307" i="2"/>
  <c r="AT307" i="2"/>
  <c r="AS307" i="2"/>
  <c r="AR307" i="2"/>
  <c r="AQ307" i="2"/>
  <c r="AP307" i="2"/>
  <c r="AO307" i="2"/>
  <c r="AN307" i="2"/>
  <c r="AM307" i="2"/>
  <c r="AL307" i="2"/>
  <c r="AK307" i="2"/>
  <c r="AJ307" i="2"/>
  <c r="AI307" i="2"/>
  <c r="AH307" i="2"/>
  <c r="AG307" i="2"/>
  <c r="AF307" i="2"/>
  <c r="AE307" i="2"/>
  <c r="AD307" i="2"/>
  <c r="AC307" i="2"/>
  <c r="AB307" i="2"/>
  <c r="AA307" i="2"/>
  <c r="Z307" i="2"/>
  <c r="Y307" i="2"/>
  <c r="X307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AW306" i="2"/>
  <c r="AV306" i="2"/>
  <c r="AU306" i="2"/>
  <c r="AT306" i="2"/>
  <c r="AS306" i="2"/>
  <c r="AR306" i="2"/>
  <c r="AQ306" i="2"/>
  <c r="AP306" i="2"/>
  <c r="AO306" i="2"/>
  <c r="AN306" i="2"/>
  <c r="AM306" i="2"/>
  <c r="AL306" i="2"/>
  <c r="AK306" i="2"/>
  <c r="AJ306" i="2"/>
  <c r="AI306" i="2"/>
  <c r="AH306" i="2"/>
  <c r="AG306" i="2"/>
  <c r="AF306" i="2"/>
  <c r="AE306" i="2"/>
  <c r="AD306" i="2"/>
  <c r="AC306" i="2"/>
  <c r="AB306" i="2"/>
  <c r="AA306" i="2"/>
  <c r="Z306" i="2"/>
  <c r="Y306" i="2"/>
  <c r="X306" i="2"/>
  <c r="W306" i="2"/>
  <c r="V306" i="2"/>
  <c r="U306" i="2"/>
  <c r="T306" i="2"/>
  <c r="S306" i="2"/>
  <c r="R306" i="2"/>
  <c r="Q306" i="2"/>
  <c r="P306" i="2"/>
  <c r="O306" i="2"/>
  <c r="N306" i="2"/>
  <c r="M306" i="2"/>
  <c r="L306" i="2"/>
  <c r="K306" i="2"/>
  <c r="J306" i="2"/>
  <c r="AW305" i="2"/>
  <c r="AV305" i="2"/>
  <c r="AU305" i="2"/>
  <c r="AT305" i="2"/>
  <c r="AS305" i="2"/>
  <c r="AR305" i="2"/>
  <c r="AQ305" i="2"/>
  <c r="AP305" i="2"/>
  <c r="AO305" i="2"/>
  <c r="AN305" i="2"/>
  <c r="AM305" i="2"/>
  <c r="AL305" i="2"/>
  <c r="AK305" i="2"/>
  <c r="AJ305" i="2"/>
  <c r="AI305" i="2"/>
  <c r="AH305" i="2"/>
  <c r="AG305" i="2"/>
  <c r="AF305" i="2"/>
  <c r="AE305" i="2"/>
  <c r="AD305" i="2"/>
  <c r="AC305" i="2"/>
  <c r="AB305" i="2"/>
  <c r="AA305" i="2"/>
  <c r="Z305" i="2"/>
  <c r="Y305" i="2"/>
  <c r="X305" i="2"/>
  <c r="W305" i="2"/>
  <c r="V305" i="2"/>
  <c r="U305" i="2"/>
  <c r="T305" i="2"/>
  <c r="S305" i="2"/>
  <c r="R305" i="2"/>
  <c r="Q305" i="2"/>
  <c r="P305" i="2"/>
  <c r="O305" i="2"/>
  <c r="N305" i="2"/>
  <c r="M305" i="2"/>
  <c r="L305" i="2"/>
  <c r="K305" i="2"/>
  <c r="J305" i="2"/>
  <c r="AW304" i="2"/>
  <c r="AV304" i="2"/>
  <c r="AU304" i="2"/>
  <c r="AT304" i="2"/>
  <c r="AS304" i="2"/>
  <c r="AR304" i="2"/>
  <c r="AQ304" i="2"/>
  <c r="AP304" i="2"/>
  <c r="AO304" i="2"/>
  <c r="AN304" i="2"/>
  <c r="AM304" i="2"/>
  <c r="AL304" i="2"/>
  <c r="AK304" i="2"/>
  <c r="AJ304" i="2"/>
  <c r="AI304" i="2"/>
  <c r="AH304" i="2"/>
  <c r="AG304" i="2"/>
  <c r="AF304" i="2"/>
  <c r="AE304" i="2"/>
  <c r="AD304" i="2"/>
  <c r="AC304" i="2"/>
  <c r="AB304" i="2"/>
  <c r="AA304" i="2"/>
  <c r="Z304" i="2"/>
  <c r="Y304" i="2"/>
  <c r="X304" i="2"/>
  <c r="W304" i="2"/>
  <c r="V304" i="2"/>
  <c r="U304" i="2"/>
  <c r="T304" i="2"/>
  <c r="S304" i="2"/>
  <c r="R304" i="2"/>
  <c r="Q304" i="2"/>
  <c r="P304" i="2"/>
  <c r="O304" i="2"/>
  <c r="N304" i="2"/>
  <c r="M304" i="2"/>
  <c r="L304" i="2"/>
  <c r="K304" i="2"/>
  <c r="J304" i="2"/>
  <c r="AW303" i="2"/>
  <c r="AV303" i="2"/>
  <c r="AU303" i="2"/>
  <c r="AT303" i="2"/>
  <c r="AS303" i="2"/>
  <c r="AR303" i="2"/>
  <c r="AQ303" i="2"/>
  <c r="AP303" i="2"/>
  <c r="AO303" i="2"/>
  <c r="AN303" i="2"/>
  <c r="AM303" i="2"/>
  <c r="AL303" i="2"/>
  <c r="AK303" i="2"/>
  <c r="AJ303" i="2"/>
  <c r="AI303" i="2"/>
  <c r="AH303" i="2"/>
  <c r="AG303" i="2"/>
  <c r="AF303" i="2"/>
  <c r="AE303" i="2"/>
  <c r="AD303" i="2"/>
  <c r="AC303" i="2"/>
  <c r="AB303" i="2"/>
  <c r="AA303" i="2"/>
  <c r="Z303" i="2"/>
  <c r="Y303" i="2"/>
  <c r="X303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AW302" i="2"/>
  <c r="AV302" i="2"/>
  <c r="AU302" i="2"/>
  <c r="AT302" i="2"/>
  <c r="AS302" i="2"/>
  <c r="AR302" i="2"/>
  <c r="AQ302" i="2"/>
  <c r="AP302" i="2"/>
  <c r="AO302" i="2"/>
  <c r="AN302" i="2"/>
  <c r="AM302" i="2"/>
  <c r="AL302" i="2"/>
  <c r="AF302" i="2"/>
  <c r="AE302" i="2"/>
  <c r="AD302" i="2"/>
  <c r="AC302" i="2"/>
  <c r="AB302" i="2"/>
  <c r="AA302" i="2"/>
  <c r="Z302" i="2"/>
  <c r="Y302" i="2"/>
  <c r="X302" i="2"/>
  <c r="W302" i="2"/>
  <c r="V302" i="2"/>
  <c r="U302" i="2"/>
  <c r="T302" i="2"/>
  <c r="S302" i="2"/>
  <c r="R302" i="2"/>
  <c r="Q302" i="2"/>
  <c r="P302" i="2"/>
  <c r="O302" i="2"/>
  <c r="N302" i="2"/>
  <c r="M302" i="2"/>
  <c r="L302" i="2"/>
  <c r="K302" i="2"/>
  <c r="J302" i="2"/>
  <c r="AC301" i="2"/>
  <c r="AB301" i="2"/>
  <c r="AA301" i="2"/>
  <c r="Z301" i="2"/>
  <c r="Y301" i="2"/>
  <c r="X301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AW300" i="2"/>
  <c r="AV300" i="2"/>
  <c r="AU300" i="2"/>
  <c r="AT300" i="2"/>
  <c r="AS300" i="2"/>
  <c r="AR300" i="2"/>
  <c r="AQ300" i="2"/>
  <c r="AP300" i="2"/>
  <c r="AO300" i="2"/>
  <c r="AN300" i="2"/>
  <c r="AM300" i="2"/>
  <c r="AL300" i="2"/>
  <c r="AK300" i="2"/>
  <c r="AJ300" i="2"/>
  <c r="AI300" i="2"/>
  <c r="AH300" i="2"/>
  <c r="AG300" i="2"/>
  <c r="AF300" i="2"/>
  <c r="AE300" i="2"/>
  <c r="AD300" i="2"/>
  <c r="AC300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AW299" i="2"/>
  <c r="AV299" i="2"/>
  <c r="AU299" i="2"/>
  <c r="AT299" i="2"/>
  <c r="AS299" i="2"/>
  <c r="AR299" i="2"/>
  <c r="AQ299" i="2"/>
  <c r="AP299" i="2"/>
  <c r="AO299" i="2"/>
  <c r="AN299" i="2"/>
  <c r="AM299" i="2"/>
  <c r="AL299" i="2"/>
  <c r="AK299" i="2"/>
  <c r="AJ299" i="2"/>
  <c r="AI299" i="2"/>
  <c r="AH299" i="2"/>
  <c r="AG299" i="2"/>
  <c r="AF299" i="2"/>
  <c r="AE299" i="2"/>
  <c r="AD299" i="2"/>
  <c r="AC299" i="2"/>
  <c r="AB299" i="2"/>
  <c r="AA299" i="2"/>
  <c r="Z299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AW298" i="2"/>
  <c r="AV298" i="2"/>
  <c r="AU298" i="2"/>
  <c r="AT298" i="2"/>
  <c r="AS298" i="2"/>
  <c r="AR298" i="2"/>
  <c r="AQ298" i="2"/>
  <c r="AP298" i="2"/>
  <c r="AO298" i="2"/>
  <c r="AN298" i="2"/>
  <c r="AM298" i="2"/>
  <c r="AL298" i="2"/>
  <c r="AK298" i="2"/>
  <c r="AJ298" i="2"/>
  <c r="AI298" i="2"/>
  <c r="AH298" i="2"/>
  <c r="AG298" i="2"/>
  <c r="AF298" i="2"/>
  <c r="AE298" i="2"/>
  <c r="AD298" i="2"/>
  <c r="AC298" i="2"/>
  <c r="AB298" i="2"/>
  <c r="AA298" i="2"/>
  <c r="Z298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AW297" i="2"/>
  <c r="AV297" i="2"/>
  <c r="AU297" i="2"/>
  <c r="AT297" i="2"/>
  <c r="AS297" i="2"/>
  <c r="AR297" i="2"/>
  <c r="AQ297" i="2"/>
  <c r="AP297" i="2"/>
  <c r="AO297" i="2"/>
  <c r="AN297" i="2"/>
  <c r="AM297" i="2"/>
  <c r="AL297" i="2"/>
  <c r="AK297" i="2"/>
  <c r="AJ297" i="2"/>
  <c r="AI297" i="2"/>
  <c r="AH297" i="2"/>
  <c r="AG297" i="2"/>
  <c r="AF297" i="2"/>
  <c r="AE297" i="2"/>
  <c r="AD297" i="2"/>
  <c r="AC297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AW296" i="2"/>
  <c r="AV296" i="2"/>
  <c r="AU296" i="2"/>
  <c r="AT296" i="2"/>
  <c r="AS296" i="2"/>
  <c r="AR296" i="2"/>
  <c r="AQ296" i="2"/>
  <c r="AP296" i="2"/>
  <c r="AO296" i="2"/>
  <c r="AN296" i="2"/>
  <c r="AM296" i="2"/>
  <c r="AL296" i="2"/>
  <c r="AK296" i="2"/>
  <c r="AJ296" i="2"/>
  <c r="AI296" i="2"/>
  <c r="AH296" i="2"/>
  <c r="AG296" i="2"/>
  <c r="AF296" i="2"/>
  <c r="AE296" i="2"/>
  <c r="AD296" i="2"/>
  <c r="AC296" i="2"/>
  <c r="AB296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AW295" i="2"/>
  <c r="AV295" i="2"/>
  <c r="AU295" i="2"/>
  <c r="AT295" i="2"/>
  <c r="AS295" i="2"/>
  <c r="AR295" i="2"/>
  <c r="AQ295" i="2"/>
  <c r="AP295" i="2"/>
  <c r="AO295" i="2"/>
  <c r="AN295" i="2"/>
  <c r="AM295" i="2"/>
  <c r="AL295" i="2"/>
  <c r="AK295" i="2"/>
  <c r="AJ295" i="2"/>
  <c r="AI295" i="2"/>
  <c r="AH295" i="2"/>
  <c r="AG295" i="2"/>
  <c r="AF295" i="2"/>
  <c r="AE295" i="2"/>
  <c r="AD295" i="2"/>
  <c r="AC295" i="2"/>
  <c r="AB295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AW294" i="2"/>
  <c r="AV294" i="2"/>
  <c r="AU294" i="2"/>
  <c r="AT294" i="2"/>
  <c r="AS294" i="2"/>
  <c r="AR294" i="2"/>
  <c r="AQ294" i="2"/>
  <c r="AP294" i="2"/>
  <c r="AO294" i="2"/>
  <c r="AN294" i="2"/>
  <c r="AM294" i="2"/>
  <c r="AL294" i="2"/>
  <c r="AK294" i="2"/>
  <c r="AJ294" i="2"/>
  <c r="AI294" i="2"/>
  <c r="AH294" i="2"/>
  <c r="AG294" i="2"/>
  <c r="AF294" i="2"/>
  <c r="AE294" i="2"/>
  <c r="AD294" i="2"/>
  <c r="AC294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AW293" i="2"/>
  <c r="AV293" i="2"/>
  <c r="AU293" i="2"/>
  <c r="AT293" i="2"/>
  <c r="AS293" i="2"/>
  <c r="AR293" i="2"/>
  <c r="AQ293" i="2"/>
  <c r="AP293" i="2"/>
  <c r="AO293" i="2"/>
  <c r="AN293" i="2"/>
  <c r="AM293" i="2"/>
  <c r="AL293" i="2"/>
  <c r="AK293" i="2"/>
  <c r="AJ293" i="2"/>
  <c r="AI293" i="2"/>
  <c r="AH293" i="2"/>
  <c r="AG293" i="2"/>
  <c r="AF293" i="2"/>
  <c r="AE293" i="2"/>
  <c r="AD293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AW292" i="2"/>
  <c r="AV292" i="2"/>
  <c r="AU292" i="2"/>
  <c r="AT292" i="2"/>
  <c r="AS292" i="2"/>
  <c r="AR292" i="2"/>
  <c r="AQ292" i="2"/>
  <c r="AP292" i="2"/>
  <c r="AO292" i="2"/>
  <c r="AN292" i="2"/>
  <c r="AM292" i="2"/>
  <c r="AL292" i="2"/>
  <c r="AK292" i="2"/>
  <c r="AJ292" i="2"/>
  <c r="AI292" i="2"/>
  <c r="AH292" i="2"/>
  <c r="AG292" i="2"/>
  <c r="AF292" i="2"/>
  <c r="AE292" i="2"/>
  <c r="AD292" i="2"/>
  <c r="AC292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AW291" i="2"/>
  <c r="AV291" i="2"/>
  <c r="AU291" i="2"/>
  <c r="AT291" i="2"/>
  <c r="AS291" i="2"/>
  <c r="AR291" i="2"/>
  <c r="AQ291" i="2"/>
  <c r="AP291" i="2"/>
  <c r="AO291" i="2"/>
  <c r="AN291" i="2"/>
  <c r="AM291" i="2"/>
  <c r="AL291" i="2"/>
  <c r="AK291" i="2"/>
  <c r="AJ291" i="2"/>
  <c r="AI291" i="2"/>
  <c r="AH291" i="2"/>
  <c r="AG291" i="2"/>
  <c r="AF291" i="2"/>
  <c r="AC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AC290" i="2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AW289" i="2"/>
  <c r="AV289" i="2"/>
  <c r="AU289" i="2"/>
  <c r="AT289" i="2"/>
  <c r="AS289" i="2"/>
  <c r="AR289" i="2"/>
  <c r="AQ289" i="2"/>
  <c r="AP289" i="2"/>
  <c r="AO289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AW288" i="2"/>
  <c r="AV288" i="2"/>
  <c r="AU288" i="2"/>
  <c r="AT288" i="2"/>
  <c r="AS288" i="2"/>
  <c r="AR288" i="2"/>
  <c r="AQ288" i="2"/>
  <c r="AP288" i="2"/>
  <c r="AO288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AW287" i="2"/>
  <c r="AV287" i="2"/>
  <c r="AU287" i="2"/>
  <c r="AT287" i="2"/>
  <c r="AS287" i="2"/>
  <c r="AR287" i="2"/>
  <c r="AQ287" i="2"/>
  <c r="AP287" i="2"/>
  <c r="AO287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AW286" i="2"/>
  <c r="AV286" i="2"/>
  <c r="AU286" i="2"/>
  <c r="AT286" i="2"/>
  <c r="AS286" i="2"/>
  <c r="AR286" i="2"/>
  <c r="AQ286" i="2"/>
  <c r="AP286" i="2"/>
  <c r="AO286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AW285" i="2"/>
  <c r="AV285" i="2"/>
  <c r="AU285" i="2"/>
  <c r="AT285" i="2"/>
  <c r="AS285" i="2"/>
  <c r="AR285" i="2"/>
  <c r="AQ285" i="2"/>
  <c r="AP285" i="2"/>
  <c r="AO285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AW284" i="2"/>
  <c r="AV284" i="2"/>
  <c r="AU284" i="2"/>
  <c r="AT284" i="2"/>
  <c r="AS284" i="2"/>
  <c r="AR284" i="2"/>
  <c r="AQ284" i="2"/>
  <c r="AP284" i="2"/>
  <c r="AO284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AW283" i="2"/>
  <c r="AV283" i="2"/>
  <c r="AU283" i="2"/>
  <c r="AT283" i="2"/>
  <c r="AS283" i="2"/>
  <c r="AR283" i="2"/>
  <c r="AQ283" i="2"/>
  <c r="AP283" i="2"/>
  <c r="AO283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AW282" i="2"/>
  <c r="AV282" i="2"/>
  <c r="AU282" i="2"/>
  <c r="AT282" i="2"/>
  <c r="AS282" i="2"/>
  <c r="AR282" i="2"/>
  <c r="AQ282" i="2"/>
  <c r="AP282" i="2"/>
  <c r="AO282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AW281" i="2"/>
  <c r="AV281" i="2"/>
  <c r="AU281" i="2"/>
  <c r="AT281" i="2"/>
  <c r="AS281" i="2"/>
  <c r="AR281" i="2"/>
  <c r="AQ281" i="2"/>
  <c r="AP281" i="2"/>
  <c r="AO281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AW280" i="2"/>
  <c r="AV280" i="2"/>
  <c r="AU280" i="2"/>
  <c r="AT280" i="2"/>
  <c r="AS280" i="2"/>
  <c r="AR280" i="2"/>
  <c r="AQ280" i="2"/>
  <c r="AP280" i="2"/>
  <c r="AO280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AC279" i="2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AW278" i="2"/>
  <c r="AV278" i="2"/>
  <c r="AU278" i="2"/>
  <c r="AT278" i="2"/>
  <c r="AS278" i="2"/>
  <c r="AR278" i="2"/>
  <c r="AQ278" i="2"/>
  <c r="AP278" i="2"/>
  <c r="AO278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AW277" i="2"/>
  <c r="AV277" i="2"/>
  <c r="AU277" i="2"/>
  <c r="AT277" i="2"/>
  <c r="AS277" i="2"/>
  <c r="AR277" i="2"/>
  <c r="AQ277" i="2"/>
  <c r="AP277" i="2"/>
  <c r="AO277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AW276" i="2"/>
  <c r="AV276" i="2"/>
  <c r="AU276" i="2"/>
  <c r="AT276" i="2"/>
  <c r="AS276" i="2"/>
  <c r="AR276" i="2"/>
  <c r="AQ276" i="2"/>
  <c r="AP276" i="2"/>
  <c r="AO276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AW275" i="2"/>
  <c r="AV275" i="2"/>
  <c r="AU275" i="2"/>
  <c r="AT275" i="2"/>
  <c r="AS275" i="2"/>
  <c r="AR275" i="2"/>
  <c r="AQ275" i="2"/>
  <c r="AP275" i="2"/>
  <c r="AO275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AW274" i="2"/>
  <c r="AV274" i="2"/>
  <c r="AU274" i="2"/>
  <c r="AT274" i="2"/>
  <c r="AS274" i="2"/>
  <c r="AR274" i="2"/>
  <c r="AQ274" i="2"/>
  <c r="AP274" i="2"/>
  <c r="AO274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AW273" i="2"/>
  <c r="AV273" i="2"/>
  <c r="AU273" i="2"/>
  <c r="AT273" i="2"/>
  <c r="AS273" i="2"/>
  <c r="AR273" i="2"/>
  <c r="AQ273" i="2"/>
  <c r="AP273" i="2"/>
  <c r="AO273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AW272" i="2"/>
  <c r="AV272" i="2"/>
  <c r="AU272" i="2"/>
  <c r="AT272" i="2"/>
  <c r="AS272" i="2"/>
  <c r="AR272" i="2"/>
  <c r="AQ272" i="2"/>
  <c r="AP272" i="2"/>
  <c r="AO272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AW271" i="2"/>
  <c r="AV271" i="2"/>
  <c r="AU271" i="2"/>
  <c r="AT271" i="2"/>
  <c r="AS271" i="2"/>
  <c r="AR271" i="2"/>
  <c r="AQ271" i="2"/>
  <c r="AP271" i="2"/>
  <c r="AO271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AW270" i="2"/>
  <c r="AV270" i="2"/>
  <c r="AU270" i="2"/>
  <c r="AT270" i="2"/>
  <c r="AS270" i="2"/>
  <c r="AR270" i="2"/>
  <c r="AQ270" i="2"/>
  <c r="AP270" i="2"/>
  <c r="AO270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AW269" i="2"/>
  <c r="AV269" i="2"/>
  <c r="AU269" i="2"/>
  <c r="AT269" i="2"/>
  <c r="AS269" i="2"/>
  <c r="AR269" i="2"/>
  <c r="AQ269" i="2"/>
  <c r="AP269" i="2"/>
  <c r="AO269" i="2"/>
  <c r="AN269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AD268" i="2"/>
  <c r="AC268" i="2"/>
  <c r="AB268" i="2"/>
  <c r="AA268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AW267" i="2"/>
  <c r="AV267" i="2"/>
  <c r="AU267" i="2"/>
  <c r="AT267" i="2"/>
  <c r="AS267" i="2"/>
  <c r="AR267" i="2"/>
  <c r="AQ267" i="2"/>
  <c r="AP267" i="2"/>
  <c r="AO267" i="2"/>
  <c r="AN267" i="2"/>
  <c r="AM267" i="2"/>
  <c r="AL267" i="2"/>
  <c r="AK267" i="2"/>
  <c r="AJ267" i="2"/>
  <c r="AI267" i="2"/>
  <c r="AH267" i="2"/>
  <c r="AG267" i="2"/>
  <c r="AF267" i="2"/>
  <c r="AE267" i="2"/>
  <c r="AD267" i="2"/>
  <c r="AC267" i="2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AW266" i="2"/>
  <c r="AV266" i="2"/>
  <c r="AU266" i="2"/>
  <c r="AT266" i="2"/>
  <c r="AS266" i="2"/>
  <c r="AR266" i="2"/>
  <c r="AQ266" i="2"/>
  <c r="AP266" i="2"/>
  <c r="AO266" i="2"/>
  <c r="AN266" i="2"/>
  <c r="AM266" i="2"/>
  <c r="AL266" i="2"/>
  <c r="AK266" i="2"/>
  <c r="AJ266" i="2"/>
  <c r="AI266" i="2"/>
  <c r="AH266" i="2"/>
  <c r="AG266" i="2"/>
  <c r="AF266" i="2"/>
  <c r="AE266" i="2"/>
  <c r="AD266" i="2"/>
  <c r="AC266" i="2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AG265" i="2"/>
  <c r="AF265" i="2"/>
  <c r="AE265" i="2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AG264" i="2"/>
  <c r="AF264" i="2"/>
  <c r="AE264" i="2"/>
  <c r="AD264" i="2"/>
  <c r="AC264" i="2"/>
  <c r="AB264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AG263" i="2"/>
  <c r="AF263" i="2"/>
  <c r="AE263" i="2"/>
  <c r="AD263" i="2"/>
  <c r="AC263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AG262" i="2"/>
  <c r="AF262" i="2"/>
  <c r="AE262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AG260" i="2"/>
  <c r="AF260" i="2"/>
  <c r="AE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AG257" i="2"/>
  <c r="AF257" i="2"/>
  <c r="AE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AG256" i="2"/>
  <c r="AF256" i="2"/>
  <c r="AE256" i="2"/>
  <c r="AD256" i="2"/>
  <c r="AC256" i="2"/>
  <c r="AB256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AG255" i="2"/>
  <c r="AF255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AG254" i="2"/>
  <c r="AF254" i="2"/>
  <c r="AE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AG253" i="2"/>
  <c r="AF253" i="2"/>
  <c r="AE253" i="2"/>
  <c r="AD253" i="2"/>
  <c r="AC253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AG252" i="2"/>
  <c r="AF252" i="2"/>
  <c r="AE252" i="2"/>
  <c r="AD252" i="2"/>
  <c r="AC252" i="2"/>
  <c r="AB252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AG251" i="2"/>
  <c r="AF251" i="2"/>
  <c r="AE251" i="2"/>
  <c r="AD251" i="2"/>
  <c r="AC251" i="2"/>
  <c r="AB251" i="2"/>
  <c r="AA251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AG250" i="2"/>
  <c r="AF250" i="2"/>
  <c r="AE250" i="2"/>
  <c r="AD250" i="2"/>
  <c r="AC250" i="2"/>
  <c r="AB250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AG249" i="2"/>
  <c r="AF249" i="2"/>
  <c r="AE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AG245" i="2"/>
  <c r="AF245" i="2"/>
  <c r="AE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AG243" i="2"/>
  <c r="AF243" i="2"/>
  <c r="AE243" i="2"/>
  <c r="AD243" i="2"/>
  <c r="AC243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AG240" i="2"/>
  <c r="AF240" i="2"/>
  <c r="AE240" i="2"/>
  <c r="AD240" i="2"/>
  <c r="AC240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AG238" i="2"/>
  <c r="AF238" i="2"/>
  <c r="AE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AG237" i="2"/>
  <c r="AF237" i="2"/>
  <c r="AE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AG236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AG234" i="2"/>
  <c r="AF234" i="2"/>
  <c r="AE234" i="2"/>
  <c r="AD234" i="2"/>
  <c r="AC234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AG232" i="2"/>
  <c r="AF232" i="2"/>
  <c r="AE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AG231" i="2"/>
  <c r="AF231" i="2"/>
  <c r="AE231" i="2"/>
  <c r="AD231" i="2"/>
  <c r="AC231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AG228" i="2"/>
  <c r="AF228" i="2"/>
  <c r="AE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AW212" i="2"/>
  <c r="AV212" i="2"/>
  <c r="AU212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AW204" i="2"/>
  <c r="AV204" i="2"/>
  <c r="AU204" i="2"/>
  <c r="AT204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F203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AV88" i="2"/>
  <c r="AU88" i="2"/>
  <c r="AT88" i="2"/>
  <c r="AS88" i="2"/>
  <c r="AQ88" i="2"/>
  <c r="AP88" i="2"/>
  <c r="AO88" i="2"/>
  <c r="AN88" i="2"/>
  <c r="AL88" i="2"/>
  <c r="AK88" i="2"/>
  <c r="AJ88" i="2"/>
  <c r="AI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AV87" i="2"/>
  <c r="AU87" i="2"/>
  <c r="AT87" i="2"/>
  <c r="AS87" i="2"/>
  <c r="AQ87" i="2"/>
  <c r="AP87" i="2"/>
  <c r="AO87" i="2"/>
  <c r="AN87" i="2"/>
  <c r="AL87" i="2"/>
  <c r="AK87" i="2"/>
  <c r="AJ87" i="2"/>
  <c r="AI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AV86" i="2"/>
  <c r="AU86" i="2"/>
  <c r="AT86" i="2"/>
  <c r="AS86" i="2"/>
  <c r="AQ86" i="2"/>
  <c r="AP86" i="2"/>
  <c r="AO86" i="2"/>
  <c r="AN86" i="2"/>
  <c r="AL86" i="2"/>
  <c r="AK86" i="2"/>
  <c r="AJ86" i="2"/>
  <c r="AI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AV85" i="2"/>
  <c r="AU85" i="2"/>
  <c r="AT85" i="2"/>
  <c r="AS85" i="2"/>
  <c r="AQ85" i="2"/>
  <c r="AP85" i="2"/>
  <c r="AO85" i="2"/>
  <c r="AN85" i="2"/>
  <c r="AL85" i="2"/>
  <c r="AK85" i="2"/>
  <c r="AJ85" i="2"/>
  <c r="AI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AV84" i="2"/>
  <c r="AU84" i="2"/>
  <c r="AT84" i="2"/>
  <c r="AS84" i="2"/>
  <c r="AQ84" i="2"/>
  <c r="AP84" i="2"/>
  <c r="AO84" i="2"/>
  <c r="AN84" i="2"/>
  <c r="AL84" i="2"/>
  <c r="AK84" i="2"/>
  <c r="AJ84" i="2"/>
  <c r="AI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AV83" i="2"/>
  <c r="AU83" i="2"/>
  <c r="AT83" i="2"/>
  <c r="AS83" i="2"/>
  <c r="AQ83" i="2"/>
  <c r="AP83" i="2"/>
  <c r="AO83" i="2"/>
  <c r="AN83" i="2"/>
  <c r="AL83" i="2"/>
  <c r="AK83" i="2"/>
  <c r="AJ83" i="2"/>
  <c r="AI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AW82" i="2"/>
  <c r="AV82" i="2"/>
  <c r="AU82" i="2"/>
  <c r="AT82" i="2"/>
  <c r="AS82" i="2"/>
  <c r="AQ82" i="2"/>
  <c r="AP82" i="2"/>
  <c r="AO82" i="2"/>
  <c r="AN82" i="2"/>
  <c r="AL82" i="2"/>
  <c r="AK82" i="2"/>
  <c r="AJ82" i="2"/>
  <c r="AI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AZ553" i="1"/>
  <c r="AX553" i="1"/>
  <c r="AZ552" i="1"/>
  <c r="AX552" i="1"/>
  <c r="AZ551" i="1"/>
  <c r="AX551" i="1"/>
  <c r="AZ550" i="1"/>
  <c r="AZ549" i="1"/>
  <c r="AX549" i="1"/>
  <c r="AZ548" i="1"/>
  <c r="AX548" i="1"/>
  <c r="AZ547" i="1"/>
  <c r="AX547" i="1"/>
  <c r="AZ546" i="1"/>
  <c r="AX546" i="1"/>
  <c r="AZ545" i="1"/>
  <c r="AX545" i="1"/>
  <c r="AZ544" i="1"/>
  <c r="AZ564" i="1"/>
  <c r="AY564" i="1" s="1"/>
  <c r="AZ563" i="1"/>
  <c r="AY563" i="1" s="1"/>
  <c r="AZ562" i="1"/>
  <c r="AY562" i="1" s="1"/>
  <c r="AZ561" i="1"/>
  <c r="AZ560" i="1"/>
  <c r="AY560" i="1" s="1"/>
  <c r="AZ559" i="1"/>
  <c r="AY559" i="1" s="1"/>
  <c r="AZ558" i="1"/>
  <c r="AY558" i="1" s="1"/>
  <c r="AZ555" i="1"/>
  <c r="AX555" i="1"/>
  <c r="AX544" i="1" s="1"/>
  <c r="AX561" i="1"/>
  <c r="AX550" i="1" s="1"/>
  <c r="AZ556" i="1"/>
  <c r="AY556" i="1" s="1"/>
  <c r="AZ557" i="1"/>
  <c r="AY557" i="1" s="1"/>
  <c r="AX740" i="1"/>
  <c r="AZ740" i="1" s="1"/>
  <c r="AX739" i="1"/>
  <c r="AZ739" i="1" s="1"/>
  <c r="AX738" i="1"/>
  <c r="AZ738" i="1" s="1"/>
  <c r="AX737" i="1"/>
  <c r="AZ737" i="1" s="1"/>
  <c r="AX736" i="1"/>
  <c r="AZ736" i="1" s="1"/>
  <c r="AX735" i="1"/>
  <c r="AZ735" i="1" s="1"/>
  <c r="AX734" i="1"/>
  <c r="AZ734" i="1" s="1"/>
  <c r="AX733" i="1"/>
  <c r="AZ733" i="1" s="1"/>
  <c r="AX732" i="1"/>
  <c r="AZ732" i="1" s="1"/>
  <c r="AX731" i="1"/>
  <c r="AZ731" i="1" s="1"/>
  <c r="AX729" i="1"/>
  <c r="AZ729" i="1" s="1"/>
  <c r="AX728" i="1"/>
  <c r="AZ728" i="1" s="1"/>
  <c r="AX727" i="1"/>
  <c r="AZ727" i="1" s="1"/>
  <c r="AX726" i="1"/>
  <c r="AZ726" i="1" s="1"/>
  <c r="AX725" i="1"/>
  <c r="AZ725" i="1" s="1"/>
  <c r="AX724" i="1"/>
  <c r="AZ724" i="1" s="1"/>
  <c r="AX723" i="1"/>
  <c r="AZ723" i="1" s="1"/>
  <c r="AX722" i="1"/>
  <c r="AZ722" i="1" s="1"/>
  <c r="AX721" i="1"/>
  <c r="AZ721" i="1" s="1"/>
  <c r="AX720" i="1"/>
  <c r="AZ720" i="1" s="1"/>
  <c r="AX718" i="1"/>
  <c r="AZ718" i="1" s="1"/>
  <c r="AX717" i="1"/>
  <c r="AZ717" i="1" s="1"/>
  <c r="AX716" i="1"/>
  <c r="AZ716" i="1" s="1"/>
  <c r="AX715" i="1"/>
  <c r="AZ715" i="1" s="1"/>
  <c r="AX714" i="1"/>
  <c r="AZ714" i="1" s="1"/>
  <c r="AX713" i="1"/>
  <c r="AZ713" i="1" s="1"/>
  <c r="AX712" i="1"/>
  <c r="AZ712" i="1" s="1"/>
  <c r="AX711" i="1"/>
  <c r="AZ711" i="1" s="1"/>
  <c r="AX710" i="1"/>
  <c r="AZ710" i="1" s="1"/>
  <c r="AX709" i="1"/>
  <c r="AZ709" i="1" s="1"/>
  <c r="AX707" i="1"/>
  <c r="AZ707" i="1" s="1"/>
  <c r="AX706" i="1"/>
  <c r="AZ706" i="1" s="1"/>
  <c r="AX705" i="1"/>
  <c r="AZ705" i="1" s="1"/>
  <c r="AX704" i="1"/>
  <c r="AZ704" i="1" s="1"/>
  <c r="AX703" i="1"/>
  <c r="AZ703" i="1" s="1"/>
  <c r="AX702" i="1"/>
  <c r="AZ702" i="1" s="1"/>
  <c r="AX701" i="1"/>
  <c r="AZ701" i="1" s="1"/>
  <c r="AX700" i="1"/>
  <c r="AZ700" i="1" s="1"/>
  <c r="AX699" i="1"/>
  <c r="AZ699" i="1" s="1"/>
  <c r="AX698" i="1"/>
  <c r="AZ698" i="1" s="1"/>
  <c r="AX696" i="1"/>
  <c r="AZ696" i="1" s="1"/>
  <c r="AX695" i="1"/>
  <c r="AZ695" i="1" s="1"/>
  <c r="AX694" i="1"/>
  <c r="AZ694" i="1" s="1"/>
  <c r="AX693" i="1"/>
  <c r="AZ693" i="1" s="1"/>
  <c r="AX692" i="1"/>
  <c r="AZ692" i="1" s="1"/>
  <c r="AX691" i="1"/>
  <c r="AZ691" i="1" s="1"/>
  <c r="AX690" i="1"/>
  <c r="AZ690" i="1" s="1"/>
  <c r="AX689" i="1"/>
  <c r="AZ689" i="1" s="1"/>
  <c r="AX688" i="1"/>
  <c r="AZ688" i="1" s="1"/>
  <c r="AX687" i="1"/>
  <c r="AZ687" i="1" s="1"/>
  <c r="AX686" i="1"/>
  <c r="AZ686" i="1" s="1"/>
  <c r="AX685" i="1"/>
  <c r="AZ685" i="1" s="1"/>
  <c r="AX684" i="1"/>
  <c r="AZ684" i="1" s="1"/>
  <c r="AX683" i="1"/>
  <c r="AZ683" i="1" s="1"/>
  <c r="AX682" i="1"/>
  <c r="AZ682" i="1" s="1"/>
  <c r="AX681" i="1"/>
  <c r="AZ681" i="1" s="1"/>
  <c r="AX680" i="1"/>
  <c r="AZ680" i="1" s="1"/>
  <c r="AX679" i="1"/>
  <c r="AZ679" i="1" s="1"/>
  <c r="AX677" i="1"/>
  <c r="AZ677" i="1" s="1"/>
  <c r="AX676" i="1"/>
  <c r="AZ676" i="1" s="1"/>
  <c r="AX674" i="1"/>
  <c r="AZ674" i="1" s="1"/>
  <c r="AX673" i="1"/>
  <c r="AZ673" i="1" s="1"/>
  <c r="AX672" i="1"/>
  <c r="AZ672" i="1" s="1"/>
  <c r="AX671" i="1"/>
  <c r="AZ671" i="1" s="1"/>
  <c r="AX670" i="1"/>
  <c r="AZ670" i="1" s="1"/>
  <c r="AX669" i="1"/>
  <c r="AZ669" i="1" s="1"/>
  <c r="AX668" i="1"/>
  <c r="AZ668" i="1" s="1"/>
  <c r="AX667" i="1"/>
  <c r="AZ667" i="1" s="1"/>
  <c r="AX666" i="1"/>
  <c r="AZ666" i="1" s="1"/>
  <c r="AX665" i="1"/>
  <c r="AZ665" i="1" s="1"/>
  <c r="AX663" i="1"/>
  <c r="AZ663" i="1" s="1"/>
  <c r="AX662" i="1"/>
  <c r="AZ662" i="1" s="1"/>
  <c r="AX661" i="1"/>
  <c r="AZ661" i="1" s="1"/>
  <c r="AX660" i="1"/>
  <c r="AZ660" i="1" s="1"/>
  <c r="AX659" i="1"/>
  <c r="AZ659" i="1" s="1"/>
  <c r="AX658" i="1"/>
  <c r="AZ658" i="1" s="1"/>
  <c r="AX656" i="1"/>
  <c r="AZ656" i="1" s="1"/>
  <c r="AX655" i="1"/>
  <c r="AZ655" i="1" s="1"/>
  <c r="AX654" i="1"/>
  <c r="AZ654" i="1" s="1"/>
  <c r="AX652" i="1"/>
  <c r="AZ652" i="1" s="1"/>
  <c r="AX651" i="1"/>
  <c r="AZ651" i="1" s="1"/>
  <c r="AX650" i="1"/>
  <c r="AZ650" i="1" s="1"/>
  <c r="AX649" i="1"/>
  <c r="AZ649" i="1" s="1"/>
  <c r="AX648" i="1"/>
  <c r="AZ648" i="1" s="1"/>
  <c r="AX647" i="1"/>
  <c r="AZ647" i="1" s="1"/>
  <c r="AX646" i="1"/>
  <c r="AZ646" i="1" s="1"/>
  <c r="AX645" i="1"/>
  <c r="AZ645" i="1" s="1"/>
  <c r="AX644" i="1"/>
  <c r="AZ644" i="1" s="1"/>
  <c r="AX643" i="1"/>
  <c r="AZ643" i="1" s="1"/>
  <c r="AX641" i="1"/>
  <c r="AZ641" i="1" s="1"/>
  <c r="AX640" i="1"/>
  <c r="AZ640" i="1" s="1"/>
  <c r="AX639" i="1"/>
  <c r="AZ639" i="1" s="1"/>
  <c r="AX638" i="1"/>
  <c r="AZ638" i="1" s="1"/>
  <c r="AX637" i="1"/>
  <c r="AZ637" i="1" s="1"/>
  <c r="AX636" i="1"/>
  <c r="AZ636" i="1" s="1"/>
  <c r="AX635" i="1"/>
  <c r="AZ635" i="1" s="1"/>
  <c r="AX634" i="1"/>
  <c r="AZ634" i="1" s="1"/>
  <c r="AX633" i="1"/>
  <c r="AZ633" i="1" s="1"/>
  <c r="AX632" i="1"/>
  <c r="AZ632" i="1" s="1"/>
  <c r="AX630" i="1"/>
  <c r="AZ630" i="1" s="1"/>
  <c r="AX629" i="1"/>
  <c r="AZ629" i="1" s="1"/>
  <c r="AX628" i="1"/>
  <c r="AZ628" i="1" s="1"/>
  <c r="AX627" i="1"/>
  <c r="AZ627" i="1" s="1"/>
  <c r="AX626" i="1"/>
  <c r="AZ626" i="1" s="1"/>
  <c r="AX625" i="1"/>
  <c r="AZ625" i="1" s="1"/>
  <c r="AX624" i="1"/>
  <c r="AZ624" i="1" s="1"/>
  <c r="AX623" i="1"/>
  <c r="AZ623" i="1" s="1"/>
  <c r="AX622" i="1"/>
  <c r="AZ622" i="1" s="1"/>
  <c r="AX621" i="1"/>
  <c r="AZ621" i="1" s="1"/>
  <c r="AX619" i="1"/>
  <c r="AZ619" i="1" s="1"/>
  <c r="AX618" i="1"/>
  <c r="AZ618" i="1" s="1"/>
  <c r="AX617" i="1"/>
  <c r="AZ617" i="1" s="1"/>
  <c r="AX616" i="1"/>
  <c r="AZ616" i="1" s="1"/>
  <c r="AX615" i="1"/>
  <c r="AZ615" i="1" s="1"/>
  <c r="AX614" i="1"/>
  <c r="AZ614" i="1" s="1"/>
  <c r="AX613" i="1"/>
  <c r="AZ613" i="1" s="1"/>
  <c r="AX612" i="1"/>
  <c r="AZ612" i="1" s="1"/>
  <c r="AX611" i="1"/>
  <c r="AZ611" i="1" s="1"/>
  <c r="AX610" i="1"/>
  <c r="AZ610" i="1" s="1"/>
  <c r="AX608" i="1"/>
  <c r="AZ608" i="1" s="1"/>
  <c r="AX607" i="1"/>
  <c r="AZ607" i="1" s="1"/>
  <c r="AX606" i="1"/>
  <c r="AZ606" i="1" s="1"/>
  <c r="AX605" i="1"/>
  <c r="AZ605" i="1" s="1"/>
  <c r="AX604" i="1"/>
  <c r="AZ604" i="1" s="1"/>
  <c r="AX603" i="1"/>
  <c r="AZ603" i="1" s="1"/>
  <c r="AX602" i="1"/>
  <c r="AZ602" i="1" s="1"/>
  <c r="AX601" i="1"/>
  <c r="AZ601" i="1" s="1"/>
  <c r="AX600" i="1"/>
  <c r="AZ600" i="1" s="1"/>
  <c r="AX599" i="1"/>
  <c r="AZ599" i="1" s="1"/>
  <c r="AX597" i="1"/>
  <c r="AZ597" i="1" s="1"/>
  <c r="AX596" i="1"/>
  <c r="AZ596" i="1" s="1"/>
  <c r="AX595" i="1"/>
  <c r="AZ595" i="1" s="1"/>
  <c r="AX594" i="1"/>
  <c r="AZ594" i="1" s="1"/>
  <c r="AX593" i="1"/>
  <c r="AZ593" i="1" s="1"/>
  <c r="AX592" i="1"/>
  <c r="AZ592" i="1" s="1"/>
  <c r="AX591" i="1"/>
  <c r="AZ591" i="1" s="1"/>
  <c r="AX590" i="1"/>
  <c r="AZ590" i="1" s="1"/>
  <c r="AX589" i="1"/>
  <c r="AZ589" i="1" s="1"/>
  <c r="AX588" i="1"/>
  <c r="AZ588" i="1" s="1"/>
  <c r="AX586" i="1"/>
  <c r="AZ586" i="1" s="1"/>
  <c r="AX585" i="1"/>
  <c r="AZ585" i="1" s="1"/>
  <c r="AX584" i="1"/>
  <c r="AZ584" i="1" s="1"/>
  <c r="AX583" i="1"/>
  <c r="AZ583" i="1" s="1"/>
  <c r="AX582" i="1"/>
  <c r="AZ582" i="1" s="1"/>
  <c r="AX581" i="1"/>
  <c r="AZ581" i="1" s="1"/>
  <c r="AX580" i="1"/>
  <c r="AZ580" i="1" s="1"/>
  <c r="AX579" i="1"/>
  <c r="AZ579" i="1" s="1"/>
  <c r="AX578" i="1"/>
  <c r="AZ578" i="1" s="1"/>
  <c r="AX577" i="1"/>
  <c r="AZ577" i="1" s="1"/>
  <c r="AX575" i="1"/>
  <c r="AZ575" i="1" s="1"/>
  <c r="AX574" i="1"/>
  <c r="AZ574" i="1" s="1"/>
  <c r="AX573" i="1"/>
  <c r="AZ573" i="1" s="1"/>
  <c r="AX572" i="1"/>
  <c r="AZ572" i="1" s="1"/>
  <c r="AX571" i="1"/>
  <c r="AZ571" i="1" s="1"/>
  <c r="AX567" i="1"/>
  <c r="AZ567" i="1" s="1"/>
  <c r="AX566" i="1"/>
  <c r="AZ566" i="1" s="1"/>
  <c r="AX533" i="1"/>
  <c r="AZ533" i="1" s="1"/>
  <c r="A5" i="2"/>
  <c r="B5" i="2"/>
  <c r="C5" i="2"/>
  <c r="D5" i="2"/>
  <c r="E5" i="2"/>
  <c r="F5" i="2"/>
  <c r="G5" i="2"/>
  <c r="H5" i="2"/>
  <c r="I5" i="2"/>
  <c r="A6" i="2"/>
  <c r="B6" i="2"/>
  <c r="C6" i="2"/>
  <c r="D6" i="2"/>
  <c r="E6" i="2"/>
  <c r="F6" i="2"/>
  <c r="G6" i="2"/>
  <c r="H6" i="2"/>
  <c r="I6" i="2"/>
  <c r="A7" i="2"/>
  <c r="B7" i="2"/>
  <c r="C7" i="2"/>
  <c r="D7" i="2"/>
  <c r="E7" i="2"/>
  <c r="F7" i="2"/>
  <c r="G7" i="2"/>
  <c r="H7" i="2"/>
  <c r="I7" i="2"/>
  <c r="A8" i="2"/>
  <c r="B8" i="2"/>
  <c r="C8" i="2"/>
  <c r="D8" i="2"/>
  <c r="E8" i="2"/>
  <c r="F8" i="2"/>
  <c r="G8" i="2"/>
  <c r="H8" i="2"/>
  <c r="I8" i="2"/>
  <c r="A9" i="2"/>
  <c r="B9" i="2"/>
  <c r="C9" i="2"/>
  <c r="D9" i="2"/>
  <c r="E9" i="2"/>
  <c r="F9" i="2"/>
  <c r="G9" i="2"/>
  <c r="H9" i="2"/>
  <c r="I9" i="2"/>
  <c r="A10" i="2"/>
  <c r="B10" i="2"/>
  <c r="C10" i="2"/>
  <c r="D10" i="2"/>
  <c r="E10" i="2"/>
  <c r="F10" i="2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A13" i="2"/>
  <c r="B13" i="2"/>
  <c r="C13" i="2"/>
  <c r="D13" i="2"/>
  <c r="E13" i="2"/>
  <c r="F13" i="2"/>
  <c r="G13" i="2"/>
  <c r="H13" i="2"/>
  <c r="I13" i="2"/>
  <c r="A14" i="2"/>
  <c r="B14" i="2"/>
  <c r="C14" i="2"/>
  <c r="D14" i="2"/>
  <c r="E14" i="2"/>
  <c r="F14" i="2"/>
  <c r="G14" i="2"/>
  <c r="H14" i="2"/>
  <c r="I14" i="2"/>
  <c r="A15" i="2"/>
  <c r="B15" i="2"/>
  <c r="C15" i="2"/>
  <c r="D15" i="2"/>
  <c r="E15" i="2"/>
  <c r="F15" i="2"/>
  <c r="G15" i="2"/>
  <c r="H15" i="2"/>
  <c r="I15" i="2"/>
  <c r="A16" i="2"/>
  <c r="B16" i="2"/>
  <c r="C16" i="2"/>
  <c r="D16" i="2"/>
  <c r="E16" i="2"/>
  <c r="F16" i="2"/>
  <c r="G16" i="2"/>
  <c r="H16" i="2"/>
  <c r="I16" i="2"/>
  <c r="A17" i="2"/>
  <c r="B17" i="2"/>
  <c r="C17" i="2"/>
  <c r="D17" i="2"/>
  <c r="E17" i="2"/>
  <c r="F17" i="2"/>
  <c r="G17" i="2"/>
  <c r="H17" i="2"/>
  <c r="I17" i="2"/>
  <c r="A18" i="2"/>
  <c r="B18" i="2"/>
  <c r="C18" i="2"/>
  <c r="D18" i="2"/>
  <c r="E18" i="2"/>
  <c r="F18" i="2"/>
  <c r="G18" i="2"/>
  <c r="H18" i="2"/>
  <c r="I18" i="2"/>
  <c r="A19" i="2"/>
  <c r="B19" i="2"/>
  <c r="C19" i="2"/>
  <c r="D19" i="2"/>
  <c r="E19" i="2"/>
  <c r="F19" i="2"/>
  <c r="G19" i="2"/>
  <c r="H19" i="2"/>
  <c r="I19" i="2"/>
  <c r="A20" i="2"/>
  <c r="B20" i="2"/>
  <c r="C20" i="2"/>
  <c r="D20" i="2"/>
  <c r="E20" i="2"/>
  <c r="F20" i="2"/>
  <c r="G20" i="2"/>
  <c r="H20" i="2"/>
  <c r="I20" i="2"/>
  <c r="A21" i="2"/>
  <c r="B21" i="2"/>
  <c r="C21" i="2"/>
  <c r="D21" i="2"/>
  <c r="E21" i="2"/>
  <c r="F21" i="2"/>
  <c r="G21" i="2"/>
  <c r="H21" i="2"/>
  <c r="I21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25" i="2"/>
  <c r="B25" i="2"/>
  <c r="C25" i="2"/>
  <c r="D25" i="2"/>
  <c r="E25" i="2"/>
  <c r="F25" i="2"/>
  <c r="G25" i="2"/>
  <c r="H25" i="2"/>
  <c r="I25" i="2"/>
  <c r="A26" i="2"/>
  <c r="B26" i="2"/>
  <c r="C26" i="2"/>
  <c r="D26" i="2"/>
  <c r="E26" i="2"/>
  <c r="F26" i="2"/>
  <c r="G26" i="2"/>
  <c r="H26" i="2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B37" i="2"/>
  <c r="C37" i="2"/>
  <c r="D37" i="2"/>
  <c r="E37" i="2"/>
  <c r="F37" i="2"/>
  <c r="G37" i="2"/>
  <c r="H37" i="2"/>
  <c r="I37" i="2"/>
  <c r="A38" i="2"/>
  <c r="B38" i="2"/>
  <c r="C38" i="2"/>
  <c r="D38" i="2"/>
  <c r="E38" i="2"/>
  <c r="F38" i="2"/>
  <c r="G38" i="2"/>
  <c r="H38" i="2"/>
  <c r="I38" i="2"/>
  <c r="A39" i="2"/>
  <c r="B39" i="2"/>
  <c r="C39" i="2"/>
  <c r="D39" i="2"/>
  <c r="E39" i="2"/>
  <c r="F39" i="2"/>
  <c r="G39" i="2"/>
  <c r="H39" i="2"/>
  <c r="I39" i="2"/>
  <c r="A40" i="2"/>
  <c r="B40" i="2"/>
  <c r="C40" i="2"/>
  <c r="D40" i="2"/>
  <c r="E40" i="2"/>
  <c r="F40" i="2"/>
  <c r="G40" i="2"/>
  <c r="H40" i="2"/>
  <c r="I40" i="2"/>
  <c r="A41" i="2"/>
  <c r="B41" i="2"/>
  <c r="C41" i="2"/>
  <c r="D41" i="2"/>
  <c r="E41" i="2"/>
  <c r="F41" i="2"/>
  <c r="G41" i="2"/>
  <c r="H41" i="2"/>
  <c r="I41" i="2"/>
  <c r="A42" i="2"/>
  <c r="B42" i="2"/>
  <c r="C42" i="2"/>
  <c r="D42" i="2"/>
  <c r="E42" i="2"/>
  <c r="F42" i="2"/>
  <c r="G42" i="2"/>
  <c r="H42" i="2"/>
  <c r="I42" i="2"/>
  <c r="A43" i="2"/>
  <c r="B43" i="2"/>
  <c r="C43" i="2"/>
  <c r="D43" i="2"/>
  <c r="E43" i="2"/>
  <c r="F43" i="2"/>
  <c r="G43" i="2"/>
  <c r="H43" i="2"/>
  <c r="I43" i="2"/>
  <c r="A44" i="2"/>
  <c r="B44" i="2"/>
  <c r="C44" i="2"/>
  <c r="D44" i="2"/>
  <c r="E44" i="2"/>
  <c r="F44" i="2"/>
  <c r="G44" i="2"/>
  <c r="H44" i="2"/>
  <c r="I44" i="2"/>
  <c r="A45" i="2"/>
  <c r="B45" i="2"/>
  <c r="C45" i="2"/>
  <c r="D45" i="2"/>
  <c r="E45" i="2"/>
  <c r="F45" i="2"/>
  <c r="G45" i="2"/>
  <c r="H45" i="2"/>
  <c r="I45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I49" i="2"/>
  <c r="A50" i="2"/>
  <c r="B50" i="2"/>
  <c r="C50" i="2"/>
  <c r="D50" i="2"/>
  <c r="E50" i="2"/>
  <c r="F50" i="2"/>
  <c r="G50" i="2"/>
  <c r="H50" i="2"/>
  <c r="I50" i="2"/>
  <c r="A51" i="2"/>
  <c r="B51" i="2"/>
  <c r="C51" i="2"/>
  <c r="D51" i="2"/>
  <c r="E51" i="2"/>
  <c r="F51" i="2"/>
  <c r="G51" i="2"/>
  <c r="H51" i="2"/>
  <c r="I51" i="2"/>
  <c r="A52" i="2"/>
  <c r="B52" i="2"/>
  <c r="C52" i="2"/>
  <c r="D52" i="2"/>
  <c r="E52" i="2"/>
  <c r="F52" i="2"/>
  <c r="G52" i="2"/>
  <c r="H52" i="2"/>
  <c r="I52" i="2"/>
  <c r="A53" i="2"/>
  <c r="B53" i="2"/>
  <c r="C53" i="2"/>
  <c r="D53" i="2"/>
  <c r="E53" i="2"/>
  <c r="F53" i="2"/>
  <c r="G53" i="2"/>
  <c r="H53" i="2"/>
  <c r="I53" i="2"/>
  <c r="A54" i="2"/>
  <c r="B54" i="2"/>
  <c r="C54" i="2"/>
  <c r="D54" i="2"/>
  <c r="E54" i="2"/>
  <c r="F54" i="2"/>
  <c r="G54" i="2"/>
  <c r="H54" i="2"/>
  <c r="I54" i="2"/>
  <c r="A55" i="2"/>
  <c r="B55" i="2"/>
  <c r="C55" i="2"/>
  <c r="D55" i="2"/>
  <c r="E55" i="2"/>
  <c r="F55" i="2"/>
  <c r="G55" i="2"/>
  <c r="H55" i="2"/>
  <c r="I55" i="2"/>
  <c r="A56" i="2"/>
  <c r="B56" i="2"/>
  <c r="C56" i="2"/>
  <c r="D56" i="2"/>
  <c r="E56" i="2"/>
  <c r="F56" i="2"/>
  <c r="G56" i="2"/>
  <c r="H56" i="2"/>
  <c r="I56" i="2"/>
  <c r="A57" i="2"/>
  <c r="B57" i="2"/>
  <c r="C57" i="2"/>
  <c r="D57" i="2"/>
  <c r="E57" i="2"/>
  <c r="F57" i="2"/>
  <c r="G57" i="2"/>
  <c r="H57" i="2"/>
  <c r="I57" i="2"/>
  <c r="A58" i="2"/>
  <c r="B58" i="2"/>
  <c r="C58" i="2"/>
  <c r="D58" i="2"/>
  <c r="E58" i="2"/>
  <c r="F58" i="2"/>
  <c r="G58" i="2"/>
  <c r="H58" i="2"/>
  <c r="I58" i="2"/>
  <c r="A59" i="2"/>
  <c r="B59" i="2"/>
  <c r="C59" i="2"/>
  <c r="D59" i="2"/>
  <c r="E59" i="2"/>
  <c r="F59" i="2"/>
  <c r="G59" i="2"/>
  <c r="H59" i="2"/>
  <c r="I59" i="2"/>
  <c r="A60" i="2"/>
  <c r="B60" i="2"/>
  <c r="C60" i="2"/>
  <c r="D60" i="2"/>
  <c r="E60" i="2"/>
  <c r="F60" i="2"/>
  <c r="G60" i="2"/>
  <c r="H60" i="2"/>
  <c r="I60" i="2"/>
  <c r="A61" i="2"/>
  <c r="B61" i="2"/>
  <c r="C61" i="2"/>
  <c r="D61" i="2"/>
  <c r="E61" i="2"/>
  <c r="F61" i="2"/>
  <c r="G61" i="2"/>
  <c r="H61" i="2"/>
  <c r="I61" i="2"/>
  <c r="A62" i="2"/>
  <c r="B62" i="2"/>
  <c r="C62" i="2"/>
  <c r="D62" i="2"/>
  <c r="E62" i="2"/>
  <c r="F62" i="2"/>
  <c r="G62" i="2"/>
  <c r="H62" i="2"/>
  <c r="I62" i="2"/>
  <c r="A63" i="2"/>
  <c r="B63" i="2"/>
  <c r="C63" i="2"/>
  <c r="D63" i="2"/>
  <c r="E63" i="2"/>
  <c r="F63" i="2"/>
  <c r="G63" i="2"/>
  <c r="H63" i="2"/>
  <c r="I63" i="2"/>
  <c r="A64" i="2"/>
  <c r="B64" i="2"/>
  <c r="C64" i="2"/>
  <c r="D64" i="2"/>
  <c r="E64" i="2"/>
  <c r="F64" i="2"/>
  <c r="G64" i="2"/>
  <c r="H64" i="2"/>
  <c r="I64" i="2"/>
  <c r="A65" i="2"/>
  <c r="B65" i="2"/>
  <c r="C65" i="2"/>
  <c r="D65" i="2"/>
  <c r="E65" i="2"/>
  <c r="F65" i="2"/>
  <c r="G65" i="2"/>
  <c r="H65" i="2"/>
  <c r="I65" i="2"/>
  <c r="A66" i="2"/>
  <c r="B66" i="2"/>
  <c r="C66" i="2"/>
  <c r="D66" i="2"/>
  <c r="E66" i="2"/>
  <c r="F66" i="2"/>
  <c r="G66" i="2"/>
  <c r="H66" i="2"/>
  <c r="I66" i="2"/>
  <c r="A67" i="2"/>
  <c r="B67" i="2"/>
  <c r="C67" i="2"/>
  <c r="D67" i="2"/>
  <c r="E67" i="2"/>
  <c r="F67" i="2"/>
  <c r="G67" i="2"/>
  <c r="H67" i="2"/>
  <c r="I67" i="2"/>
  <c r="A68" i="2"/>
  <c r="B68" i="2"/>
  <c r="C68" i="2"/>
  <c r="D68" i="2"/>
  <c r="E68" i="2"/>
  <c r="F68" i="2"/>
  <c r="G68" i="2"/>
  <c r="H68" i="2"/>
  <c r="I68" i="2"/>
  <c r="A69" i="2"/>
  <c r="B69" i="2"/>
  <c r="C69" i="2"/>
  <c r="D69" i="2"/>
  <c r="E69" i="2"/>
  <c r="F69" i="2"/>
  <c r="G69" i="2"/>
  <c r="H69" i="2"/>
  <c r="I69" i="2"/>
  <c r="A70" i="2"/>
  <c r="B70" i="2"/>
  <c r="C70" i="2"/>
  <c r="D70" i="2"/>
  <c r="E70" i="2"/>
  <c r="F70" i="2"/>
  <c r="G70" i="2"/>
  <c r="H70" i="2"/>
  <c r="I70" i="2"/>
  <c r="A71" i="2"/>
  <c r="B71" i="2"/>
  <c r="C71" i="2"/>
  <c r="D71" i="2"/>
  <c r="E71" i="2"/>
  <c r="F71" i="2"/>
  <c r="G71" i="2"/>
  <c r="H71" i="2"/>
  <c r="I71" i="2"/>
  <c r="A72" i="2"/>
  <c r="B72" i="2"/>
  <c r="C72" i="2"/>
  <c r="D72" i="2"/>
  <c r="E72" i="2"/>
  <c r="F72" i="2"/>
  <c r="G72" i="2"/>
  <c r="H72" i="2"/>
  <c r="I72" i="2"/>
  <c r="A73" i="2"/>
  <c r="B73" i="2"/>
  <c r="C73" i="2"/>
  <c r="D73" i="2"/>
  <c r="E73" i="2"/>
  <c r="F73" i="2"/>
  <c r="G73" i="2"/>
  <c r="H73" i="2"/>
  <c r="I73" i="2"/>
  <c r="A74" i="2"/>
  <c r="B74" i="2"/>
  <c r="C74" i="2"/>
  <c r="D74" i="2"/>
  <c r="E74" i="2"/>
  <c r="F74" i="2"/>
  <c r="G74" i="2"/>
  <c r="H74" i="2"/>
  <c r="I74" i="2"/>
  <c r="A75" i="2"/>
  <c r="B75" i="2"/>
  <c r="C75" i="2"/>
  <c r="D75" i="2"/>
  <c r="E75" i="2"/>
  <c r="F75" i="2"/>
  <c r="G75" i="2"/>
  <c r="H75" i="2"/>
  <c r="I75" i="2"/>
  <c r="A76" i="2"/>
  <c r="B76" i="2"/>
  <c r="C76" i="2"/>
  <c r="D76" i="2"/>
  <c r="E76" i="2"/>
  <c r="F76" i="2"/>
  <c r="G76" i="2"/>
  <c r="H76" i="2"/>
  <c r="I76" i="2"/>
  <c r="A77" i="2"/>
  <c r="B77" i="2"/>
  <c r="C77" i="2"/>
  <c r="D77" i="2"/>
  <c r="E77" i="2"/>
  <c r="F77" i="2"/>
  <c r="G77" i="2"/>
  <c r="H77" i="2"/>
  <c r="I77" i="2"/>
  <c r="A78" i="2"/>
  <c r="B78" i="2"/>
  <c r="C78" i="2"/>
  <c r="D78" i="2"/>
  <c r="E78" i="2"/>
  <c r="F78" i="2"/>
  <c r="G78" i="2"/>
  <c r="H78" i="2"/>
  <c r="I78" i="2"/>
  <c r="A79" i="2"/>
  <c r="B79" i="2"/>
  <c r="C79" i="2"/>
  <c r="D79" i="2"/>
  <c r="E79" i="2"/>
  <c r="F79" i="2"/>
  <c r="G79" i="2"/>
  <c r="H79" i="2"/>
  <c r="I79" i="2"/>
  <c r="A80" i="2"/>
  <c r="B80" i="2"/>
  <c r="C80" i="2"/>
  <c r="D80" i="2"/>
  <c r="E80" i="2"/>
  <c r="F80" i="2"/>
  <c r="G80" i="2"/>
  <c r="H80" i="2"/>
  <c r="I80" i="2"/>
  <c r="A81" i="2"/>
  <c r="B81" i="2"/>
  <c r="C81" i="2"/>
  <c r="D81" i="2"/>
  <c r="E81" i="2"/>
  <c r="F81" i="2"/>
  <c r="G81" i="2"/>
  <c r="H81" i="2"/>
  <c r="I81" i="2"/>
  <c r="A82" i="2"/>
  <c r="B82" i="2"/>
  <c r="C82" i="2"/>
  <c r="D82" i="2"/>
  <c r="E82" i="2"/>
  <c r="F82" i="2"/>
  <c r="G82" i="2"/>
  <c r="H82" i="2"/>
  <c r="I82" i="2"/>
  <c r="A83" i="2"/>
  <c r="B83" i="2"/>
  <c r="C83" i="2"/>
  <c r="D83" i="2"/>
  <c r="E83" i="2"/>
  <c r="F83" i="2"/>
  <c r="G83" i="2"/>
  <c r="H83" i="2"/>
  <c r="I83" i="2"/>
  <c r="A84" i="2"/>
  <c r="B84" i="2"/>
  <c r="C84" i="2"/>
  <c r="D84" i="2"/>
  <c r="E84" i="2"/>
  <c r="F84" i="2"/>
  <c r="G84" i="2"/>
  <c r="H84" i="2"/>
  <c r="I84" i="2"/>
  <c r="A85" i="2"/>
  <c r="B85" i="2"/>
  <c r="C85" i="2"/>
  <c r="D85" i="2"/>
  <c r="E85" i="2"/>
  <c r="F85" i="2"/>
  <c r="G85" i="2"/>
  <c r="H85" i="2"/>
  <c r="I85" i="2"/>
  <c r="A86" i="2"/>
  <c r="B86" i="2"/>
  <c r="C86" i="2"/>
  <c r="D86" i="2"/>
  <c r="E86" i="2"/>
  <c r="F86" i="2"/>
  <c r="G86" i="2"/>
  <c r="H86" i="2"/>
  <c r="I86" i="2"/>
  <c r="A87" i="2"/>
  <c r="B87" i="2"/>
  <c r="C87" i="2"/>
  <c r="D87" i="2"/>
  <c r="E87" i="2"/>
  <c r="F87" i="2"/>
  <c r="G87" i="2"/>
  <c r="H87" i="2"/>
  <c r="I87" i="2"/>
  <c r="A88" i="2"/>
  <c r="B88" i="2"/>
  <c r="C88" i="2"/>
  <c r="D88" i="2"/>
  <c r="E88" i="2"/>
  <c r="F88" i="2"/>
  <c r="G88" i="2"/>
  <c r="H88" i="2"/>
  <c r="I88" i="2"/>
  <c r="A89" i="2"/>
  <c r="B89" i="2"/>
  <c r="C89" i="2"/>
  <c r="D89" i="2"/>
  <c r="E89" i="2"/>
  <c r="F89" i="2"/>
  <c r="G89" i="2"/>
  <c r="H89" i="2"/>
  <c r="I89" i="2"/>
  <c r="A90" i="2"/>
  <c r="B90" i="2"/>
  <c r="C90" i="2"/>
  <c r="D90" i="2"/>
  <c r="E90" i="2"/>
  <c r="F90" i="2"/>
  <c r="G90" i="2"/>
  <c r="H90" i="2"/>
  <c r="I90" i="2"/>
  <c r="A91" i="2"/>
  <c r="B91" i="2"/>
  <c r="C91" i="2"/>
  <c r="D91" i="2"/>
  <c r="E91" i="2"/>
  <c r="F91" i="2"/>
  <c r="G91" i="2"/>
  <c r="H91" i="2"/>
  <c r="I91" i="2"/>
  <c r="A92" i="2"/>
  <c r="B92" i="2"/>
  <c r="C92" i="2"/>
  <c r="D92" i="2"/>
  <c r="E92" i="2"/>
  <c r="F92" i="2"/>
  <c r="G92" i="2"/>
  <c r="H92" i="2"/>
  <c r="I92" i="2"/>
  <c r="A93" i="2"/>
  <c r="B93" i="2"/>
  <c r="C93" i="2"/>
  <c r="D93" i="2"/>
  <c r="E93" i="2"/>
  <c r="F93" i="2"/>
  <c r="G93" i="2"/>
  <c r="H93" i="2"/>
  <c r="I93" i="2"/>
  <c r="A94" i="2"/>
  <c r="B94" i="2"/>
  <c r="C94" i="2"/>
  <c r="D94" i="2"/>
  <c r="E94" i="2"/>
  <c r="F94" i="2"/>
  <c r="G94" i="2"/>
  <c r="H94" i="2"/>
  <c r="I94" i="2"/>
  <c r="A95" i="2"/>
  <c r="B95" i="2"/>
  <c r="C95" i="2"/>
  <c r="D95" i="2"/>
  <c r="E95" i="2"/>
  <c r="F95" i="2"/>
  <c r="G95" i="2"/>
  <c r="H95" i="2"/>
  <c r="I95" i="2"/>
  <c r="A96" i="2"/>
  <c r="B96" i="2"/>
  <c r="C96" i="2"/>
  <c r="D96" i="2"/>
  <c r="E96" i="2"/>
  <c r="F96" i="2"/>
  <c r="G96" i="2"/>
  <c r="H96" i="2"/>
  <c r="I96" i="2"/>
  <c r="A97" i="2"/>
  <c r="B97" i="2"/>
  <c r="C97" i="2"/>
  <c r="D97" i="2"/>
  <c r="E97" i="2"/>
  <c r="F97" i="2"/>
  <c r="G97" i="2"/>
  <c r="H97" i="2"/>
  <c r="I97" i="2"/>
  <c r="A98" i="2"/>
  <c r="B98" i="2"/>
  <c r="C98" i="2"/>
  <c r="D98" i="2"/>
  <c r="E98" i="2"/>
  <c r="F98" i="2"/>
  <c r="G98" i="2"/>
  <c r="H98" i="2"/>
  <c r="I98" i="2"/>
  <c r="A99" i="2"/>
  <c r="B99" i="2"/>
  <c r="C99" i="2"/>
  <c r="D99" i="2"/>
  <c r="E99" i="2"/>
  <c r="F99" i="2"/>
  <c r="G99" i="2"/>
  <c r="H99" i="2"/>
  <c r="I99" i="2"/>
  <c r="A100" i="2"/>
  <c r="B100" i="2"/>
  <c r="C100" i="2"/>
  <c r="D100" i="2"/>
  <c r="E100" i="2"/>
  <c r="F100" i="2"/>
  <c r="G100" i="2"/>
  <c r="H100" i="2"/>
  <c r="I100" i="2"/>
  <c r="A101" i="2"/>
  <c r="B101" i="2"/>
  <c r="C101" i="2"/>
  <c r="D101" i="2"/>
  <c r="E101" i="2"/>
  <c r="F101" i="2"/>
  <c r="G101" i="2"/>
  <c r="H101" i="2"/>
  <c r="I101" i="2"/>
  <c r="A102" i="2"/>
  <c r="B102" i="2"/>
  <c r="C102" i="2"/>
  <c r="D102" i="2"/>
  <c r="E102" i="2"/>
  <c r="F102" i="2"/>
  <c r="G102" i="2"/>
  <c r="H102" i="2"/>
  <c r="I102" i="2"/>
  <c r="A103" i="2"/>
  <c r="B103" i="2"/>
  <c r="C103" i="2"/>
  <c r="D103" i="2"/>
  <c r="E103" i="2"/>
  <c r="F103" i="2"/>
  <c r="G103" i="2"/>
  <c r="H103" i="2"/>
  <c r="I103" i="2"/>
  <c r="A104" i="2"/>
  <c r="B104" i="2"/>
  <c r="C104" i="2"/>
  <c r="D104" i="2"/>
  <c r="E104" i="2"/>
  <c r="F104" i="2"/>
  <c r="G104" i="2"/>
  <c r="H104" i="2"/>
  <c r="I104" i="2"/>
  <c r="A105" i="2"/>
  <c r="B105" i="2"/>
  <c r="C105" i="2"/>
  <c r="D105" i="2"/>
  <c r="E105" i="2"/>
  <c r="F105" i="2"/>
  <c r="G105" i="2"/>
  <c r="H105" i="2"/>
  <c r="I105" i="2"/>
  <c r="A106" i="2"/>
  <c r="B106" i="2"/>
  <c r="C106" i="2"/>
  <c r="D106" i="2"/>
  <c r="E106" i="2"/>
  <c r="F106" i="2"/>
  <c r="G106" i="2"/>
  <c r="H106" i="2"/>
  <c r="I106" i="2"/>
  <c r="A107" i="2"/>
  <c r="B107" i="2"/>
  <c r="C107" i="2"/>
  <c r="D107" i="2"/>
  <c r="E107" i="2"/>
  <c r="F107" i="2"/>
  <c r="G107" i="2"/>
  <c r="H107" i="2"/>
  <c r="I107" i="2"/>
  <c r="A108" i="2"/>
  <c r="B108" i="2"/>
  <c r="C108" i="2"/>
  <c r="D108" i="2"/>
  <c r="E108" i="2"/>
  <c r="F108" i="2"/>
  <c r="G108" i="2"/>
  <c r="H108" i="2"/>
  <c r="I108" i="2"/>
  <c r="A109" i="2"/>
  <c r="B109" i="2"/>
  <c r="C109" i="2"/>
  <c r="D109" i="2"/>
  <c r="E109" i="2"/>
  <c r="F109" i="2"/>
  <c r="G109" i="2"/>
  <c r="H109" i="2"/>
  <c r="I109" i="2"/>
  <c r="A110" i="2"/>
  <c r="B110" i="2"/>
  <c r="C110" i="2"/>
  <c r="D110" i="2"/>
  <c r="E110" i="2"/>
  <c r="F110" i="2"/>
  <c r="G110" i="2"/>
  <c r="H110" i="2"/>
  <c r="I110" i="2"/>
  <c r="A111" i="2"/>
  <c r="B111" i="2"/>
  <c r="C111" i="2"/>
  <c r="D111" i="2"/>
  <c r="E111" i="2"/>
  <c r="F111" i="2"/>
  <c r="G111" i="2"/>
  <c r="H111" i="2"/>
  <c r="I111" i="2"/>
  <c r="A112" i="2"/>
  <c r="B112" i="2"/>
  <c r="C112" i="2"/>
  <c r="D112" i="2"/>
  <c r="E112" i="2"/>
  <c r="F112" i="2"/>
  <c r="G112" i="2"/>
  <c r="H112" i="2"/>
  <c r="I112" i="2"/>
  <c r="A113" i="2"/>
  <c r="B113" i="2"/>
  <c r="C113" i="2"/>
  <c r="D113" i="2"/>
  <c r="E113" i="2"/>
  <c r="F113" i="2"/>
  <c r="G113" i="2"/>
  <c r="H113" i="2"/>
  <c r="I113" i="2"/>
  <c r="A114" i="2"/>
  <c r="B114" i="2"/>
  <c r="C114" i="2"/>
  <c r="D114" i="2"/>
  <c r="E114" i="2"/>
  <c r="F114" i="2"/>
  <c r="G114" i="2"/>
  <c r="H114" i="2"/>
  <c r="I114" i="2"/>
  <c r="A115" i="2"/>
  <c r="B115" i="2"/>
  <c r="C115" i="2"/>
  <c r="D115" i="2"/>
  <c r="E115" i="2"/>
  <c r="F115" i="2"/>
  <c r="G115" i="2"/>
  <c r="H115" i="2"/>
  <c r="I115" i="2"/>
  <c r="A116" i="2"/>
  <c r="B116" i="2"/>
  <c r="C116" i="2"/>
  <c r="D116" i="2"/>
  <c r="E116" i="2"/>
  <c r="F116" i="2"/>
  <c r="G116" i="2"/>
  <c r="H116" i="2"/>
  <c r="I116" i="2"/>
  <c r="A117" i="2"/>
  <c r="B117" i="2"/>
  <c r="C117" i="2"/>
  <c r="D117" i="2"/>
  <c r="E117" i="2"/>
  <c r="F117" i="2"/>
  <c r="G117" i="2"/>
  <c r="H117" i="2"/>
  <c r="I117" i="2"/>
  <c r="A118" i="2"/>
  <c r="B118" i="2"/>
  <c r="C118" i="2"/>
  <c r="D118" i="2"/>
  <c r="E118" i="2"/>
  <c r="F118" i="2"/>
  <c r="G118" i="2"/>
  <c r="H118" i="2"/>
  <c r="I118" i="2"/>
  <c r="A119" i="2"/>
  <c r="B119" i="2"/>
  <c r="C119" i="2"/>
  <c r="D119" i="2"/>
  <c r="E119" i="2"/>
  <c r="F119" i="2"/>
  <c r="G119" i="2"/>
  <c r="H119" i="2"/>
  <c r="I119" i="2"/>
  <c r="A120" i="2"/>
  <c r="B120" i="2"/>
  <c r="C120" i="2"/>
  <c r="D120" i="2"/>
  <c r="E120" i="2"/>
  <c r="F120" i="2"/>
  <c r="G120" i="2"/>
  <c r="H120" i="2"/>
  <c r="I120" i="2"/>
  <c r="A121" i="2"/>
  <c r="B121" i="2"/>
  <c r="C121" i="2"/>
  <c r="D121" i="2"/>
  <c r="E121" i="2"/>
  <c r="F121" i="2"/>
  <c r="G121" i="2"/>
  <c r="H121" i="2"/>
  <c r="I121" i="2"/>
  <c r="A122" i="2"/>
  <c r="B122" i="2"/>
  <c r="C122" i="2"/>
  <c r="D122" i="2"/>
  <c r="E122" i="2"/>
  <c r="F122" i="2"/>
  <c r="G122" i="2"/>
  <c r="H122" i="2"/>
  <c r="I122" i="2"/>
  <c r="A123" i="2"/>
  <c r="B123" i="2"/>
  <c r="C123" i="2"/>
  <c r="D123" i="2"/>
  <c r="E123" i="2"/>
  <c r="F123" i="2"/>
  <c r="G123" i="2"/>
  <c r="H123" i="2"/>
  <c r="I123" i="2"/>
  <c r="A124" i="2"/>
  <c r="B124" i="2"/>
  <c r="C124" i="2"/>
  <c r="D124" i="2"/>
  <c r="E124" i="2"/>
  <c r="F124" i="2"/>
  <c r="G124" i="2"/>
  <c r="H124" i="2"/>
  <c r="I124" i="2"/>
  <c r="A125" i="2"/>
  <c r="B125" i="2"/>
  <c r="C125" i="2"/>
  <c r="D125" i="2"/>
  <c r="E125" i="2"/>
  <c r="F125" i="2"/>
  <c r="G125" i="2"/>
  <c r="H125" i="2"/>
  <c r="I125" i="2"/>
  <c r="A126" i="2"/>
  <c r="B126" i="2"/>
  <c r="C126" i="2"/>
  <c r="D126" i="2"/>
  <c r="E126" i="2"/>
  <c r="F126" i="2"/>
  <c r="G126" i="2"/>
  <c r="H126" i="2"/>
  <c r="I126" i="2"/>
  <c r="A127" i="2"/>
  <c r="B127" i="2"/>
  <c r="C127" i="2"/>
  <c r="D127" i="2"/>
  <c r="E127" i="2"/>
  <c r="F127" i="2"/>
  <c r="G127" i="2"/>
  <c r="H127" i="2"/>
  <c r="I127" i="2"/>
  <c r="A128" i="2"/>
  <c r="B128" i="2"/>
  <c r="C128" i="2"/>
  <c r="D128" i="2"/>
  <c r="E128" i="2"/>
  <c r="F128" i="2"/>
  <c r="G128" i="2"/>
  <c r="H128" i="2"/>
  <c r="I128" i="2"/>
  <c r="A129" i="2"/>
  <c r="B129" i="2"/>
  <c r="C129" i="2"/>
  <c r="D129" i="2"/>
  <c r="E129" i="2"/>
  <c r="F129" i="2"/>
  <c r="G129" i="2"/>
  <c r="H129" i="2"/>
  <c r="I129" i="2"/>
  <c r="A130" i="2"/>
  <c r="B130" i="2"/>
  <c r="C130" i="2"/>
  <c r="D130" i="2"/>
  <c r="E130" i="2"/>
  <c r="F130" i="2"/>
  <c r="G130" i="2"/>
  <c r="H130" i="2"/>
  <c r="I130" i="2"/>
  <c r="A131" i="2"/>
  <c r="B131" i="2"/>
  <c r="C131" i="2"/>
  <c r="D131" i="2"/>
  <c r="E131" i="2"/>
  <c r="F131" i="2"/>
  <c r="G131" i="2"/>
  <c r="H131" i="2"/>
  <c r="I131" i="2"/>
  <c r="A132" i="2"/>
  <c r="B132" i="2"/>
  <c r="C132" i="2"/>
  <c r="D132" i="2"/>
  <c r="E132" i="2"/>
  <c r="F132" i="2"/>
  <c r="G132" i="2"/>
  <c r="H132" i="2"/>
  <c r="I132" i="2"/>
  <c r="A133" i="2"/>
  <c r="B133" i="2"/>
  <c r="C133" i="2"/>
  <c r="D133" i="2"/>
  <c r="E133" i="2"/>
  <c r="F133" i="2"/>
  <c r="G133" i="2"/>
  <c r="H133" i="2"/>
  <c r="I133" i="2"/>
  <c r="A134" i="2"/>
  <c r="B134" i="2"/>
  <c r="C134" i="2"/>
  <c r="D134" i="2"/>
  <c r="E134" i="2"/>
  <c r="F134" i="2"/>
  <c r="G134" i="2"/>
  <c r="H134" i="2"/>
  <c r="I134" i="2"/>
  <c r="A135" i="2"/>
  <c r="B135" i="2"/>
  <c r="C135" i="2"/>
  <c r="D135" i="2"/>
  <c r="E135" i="2"/>
  <c r="F135" i="2"/>
  <c r="G135" i="2"/>
  <c r="H135" i="2"/>
  <c r="I135" i="2"/>
  <c r="A136" i="2"/>
  <c r="B136" i="2"/>
  <c r="C136" i="2"/>
  <c r="D136" i="2"/>
  <c r="E136" i="2"/>
  <c r="F136" i="2"/>
  <c r="G136" i="2"/>
  <c r="H136" i="2"/>
  <c r="I136" i="2"/>
  <c r="A137" i="2"/>
  <c r="B137" i="2"/>
  <c r="C137" i="2"/>
  <c r="D137" i="2"/>
  <c r="E137" i="2"/>
  <c r="F137" i="2"/>
  <c r="G137" i="2"/>
  <c r="H137" i="2"/>
  <c r="I137" i="2"/>
  <c r="A138" i="2"/>
  <c r="B138" i="2"/>
  <c r="C138" i="2"/>
  <c r="D138" i="2"/>
  <c r="E138" i="2"/>
  <c r="F138" i="2"/>
  <c r="G138" i="2"/>
  <c r="H138" i="2"/>
  <c r="I138" i="2"/>
  <c r="A139" i="2"/>
  <c r="B139" i="2"/>
  <c r="C139" i="2"/>
  <c r="D139" i="2"/>
  <c r="E139" i="2"/>
  <c r="F139" i="2"/>
  <c r="G139" i="2"/>
  <c r="H139" i="2"/>
  <c r="I139" i="2"/>
  <c r="A140" i="2"/>
  <c r="B140" i="2"/>
  <c r="C140" i="2"/>
  <c r="D140" i="2"/>
  <c r="E140" i="2"/>
  <c r="F140" i="2"/>
  <c r="G140" i="2"/>
  <c r="H140" i="2"/>
  <c r="I140" i="2"/>
  <c r="A141" i="2"/>
  <c r="B141" i="2"/>
  <c r="C141" i="2"/>
  <c r="D141" i="2"/>
  <c r="E141" i="2"/>
  <c r="F141" i="2"/>
  <c r="G141" i="2"/>
  <c r="H141" i="2"/>
  <c r="I141" i="2"/>
  <c r="A142" i="2"/>
  <c r="B142" i="2"/>
  <c r="C142" i="2"/>
  <c r="D142" i="2"/>
  <c r="E142" i="2"/>
  <c r="F142" i="2"/>
  <c r="G142" i="2"/>
  <c r="H142" i="2"/>
  <c r="I142" i="2"/>
  <c r="A143" i="2"/>
  <c r="B143" i="2"/>
  <c r="C143" i="2"/>
  <c r="D143" i="2"/>
  <c r="E143" i="2"/>
  <c r="F143" i="2"/>
  <c r="G143" i="2"/>
  <c r="H143" i="2"/>
  <c r="I143" i="2"/>
  <c r="A144" i="2"/>
  <c r="B144" i="2"/>
  <c r="C144" i="2"/>
  <c r="D144" i="2"/>
  <c r="E144" i="2"/>
  <c r="F144" i="2"/>
  <c r="G144" i="2"/>
  <c r="H144" i="2"/>
  <c r="I144" i="2"/>
  <c r="A145" i="2"/>
  <c r="B145" i="2"/>
  <c r="C145" i="2"/>
  <c r="D145" i="2"/>
  <c r="E145" i="2"/>
  <c r="F145" i="2"/>
  <c r="G145" i="2"/>
  <c r="H145" i="2"/>
  <c r="I145" i="2"/>
  <c r="A146" i="2"/>
  <c r="B146" i="2"/>
  <c r="C146" i="2"/>
  <c r="D146" i="2"/>
  <c r="E146" i="2"/>
  <c r="F146" i="2"/>
  <c r="G146" i="2"/>
  <c r="H146" i="2"/>
  <c r="I146" i="2"/>
  <c r="A147" i="2"/>
  <c r="B147" i="2"/>
  <c r="C147" i="2"/>
  <c r="D147" i="2"/>
  <c r="E147" i="2"/>
  <c r="F147" i="2"/>
  <c r="G147" i="2"/>
  <c r="H147" i="2"/>
  <c r="I147" i="2"/>
  <c r="A148" i="2"/>
  <c r="B148" i="2"/>
  <c r="C148" i="2"/>
  <c r="D148" i="2"/>
  <c r="E148" i="2"/>
  <c r="F148" i="2"/>
  <c r="G148" i="2"/>
  <c r="H148" i="2"/>
  <c r="I148" i="2"/>
  <c r="A149" i="2"/>
  <c r="B149" i="2"/>
  <c r="C149" i="2"/>
  <c r="D149" i="2"/>
  <c r="E149" i="2"/>
  <c r="F149" i="2"/>
  <c r="G149" i="2"/>
  <c r="H149" i="2"/>
  <c r="I149" i="2"/>
  <c r="A150" i="2"/>
  <c r="B150" i="2"/>
  <c r="C150" i="2"/>
  <c r="D150" i="2"/>
  <c r="E150" i="2"/>
  <c r="F150" i="2"/>
  <c r="G150" i="2"/>
  <c r="H150" i="2"/>
  <c r="I150" i="2"/>
  <c r="A151" i="2"/>
  <c r="B151" i="2"/>
  <c r="C151" i="2"/>
  <c r="D151" i="2"/>
  <c r="E151" i="2"/>
  <c r="F151" i="2"/>
  <c r="G151" i="2"/>
  <c r="H151" i="2"/>
  <c r="I151" i="2"/>
  <c r="A152" i="2"/>
  <c r="B152" i="2"/>
  <c r="C152" i="2"/>
  <c r="D152" i="2"/>
  <c r="E152" i="2"/>
  <c r="F152" i="2"/>
  <c r="G152" i="2"/>
  <c r="H152" i="2"/>
  <c r="I152" i="2"/>
  <c r="A153" i="2"/>
  <c r="B153" i="2"/>
  <c r="C153" i="2"/>
  <c r="D153" i="2"/>
  <c r="E153" i="2"/>
  <c r="F153" i="2"/>
  <c r="G153" i="2"/>
  <c r="H153" i="2"/>
  <c r="I153" i="2"/>
  <c r="A154" i="2"/>
  <c r="B154" i="2"/>
  <c r="C154" i="2"/>
  <c r="D154" i="2"/>
  <c r="E154" i="2"/>
  <c r="F154" i="2"/>
  <c r="G154" i="2"/>
  <c r="H154" i="2"/>
  <c r="I154" i="2"/>
  <c r="A155" i="2"/>
  <c r="B155" i="2"/>
  <c r="C155" i="2"/>
  <c r="D155" i="2"/>
  <c r="E155" i="2"/>
  <c r="F155" i="2"/>
  <c r="G155" i="2"/>
  <c r="H155" i="2"/>
  <c r="I155" i="2"/>
  <c r="A156" i="2"/>
  <c r="B156" i="2"/>
  <c r="C156" i="2"/>
  <c r="D156" i="2"/>
  <c r="E156" i="2"/>
  <c r="F156" i="2"/>
  <c r="G156" i="2"/>
  <c r="H156" i="2"/>
  <c r="I156" i="2"/>
  <c r="A157" i="2"/>
  <c r="B157" i="2"/>
  <c r="C157" i="2"/>
  <c r="D157" i="2"/>
  <c r="E157" i="2"/>
  <c r="F157" i="2"/>
  <c r="G157" i="2"/>
  <c r="H157" i="2"/>
  <c r="I157" i="2"/>
  <c r="A158" i="2"/>
  <c r="B158" i="2"/>
  <c r="C158" i="2"/>
  <c r="D158" i="2"/>
  <c r="E158" i="2"/>
  <c r="F158" i="2"/>
  <c r="G158" i="2"/>
  <c r="H158" i="2"/>
  <c r="I158" i="2"/>
  <c r="A159" i="2"/>
  <c r="B159" i="2"/>
  <c r="C159" i="2"/>
  <c r="D159" i="2"/>
  <c r="E159" i="2"/>
  <c r="F159" i="2"/>
  <c r="G159" i="2"/>
  <c r="H159" i="2"/>
  <c r="I159" i="2"/>
  <c r="A160" i="2"/>
  <c r="B160" i="2"/>
  <c r="C160" i="2"/>
  <c r="D160" i="2"/>
  <c r="E160" i="2"/>
  <c r="F160" i="2"/>
  <c r="G160" i="2"/>
  <c r="H160" i="2"/>
  <c r="I160" i="2"/>
  <c r="A161" i="2"/>
  <c r="B161" i="2"/>
  <c r="C161" i="2"/>
  <c r="D161" i="2"/>
  <c r="E161" i="2"/>
  <c r="F161" i="2"/>
  <c r="G161" i="2"/>
  <c r="H161" i="2"/>
  <c r="I161" i="2"/>
  <c r="A162" i="2"/>
  <c r="B162" i="2"/>
  <c r="C162" i="2"/>
  <c r="D162" i="2"/>
  <c r="E162" i="2"/>
  <c r="F162" i="2"/>
  <c r="G162" i="2"/>
  <c r="H162" i="2"/>
  <c r="I162" i="2"/>
  <c r="A163" i="2"/>
  <c r="B163" i="2"/>
  <c r="C163" i="2"/>
  <c r="D163" i="2"/>
  <c r="E163" i="2"/>
  <c r="F163" i="2"/>
  <c r="G163" i="2"/>
  <c r="H163" i="2"/>
  <c r="I163" i="2"/>
  <c r="A164" i="2"/>
  <c r="B164" i="2"/>
  <c r="C164" i="2"/>
  <c r="D164" i="2"/>
  <c r="E164" i="2"/>
  <c r="F164" i="2"/>
  <c r="G164" i="2"/>
  <c r="H164" i="2"/>
  <c r="I164" i="2"/>
  <c r="A165" i="2"/>
  <c r="B165" i="2"/>
  <c r="C165" i="2"/>
  <c r="D165" i="2"/>
  <c r="E165" i="2"/>
  <c r="F165" i="2"/>
  <c r="G165" i="2"/>
  <c r="H165" i="2"/>
  <c r="I165" i="2"/>
  <c r="A166" i="2"/>
  <c r="B166" i="2"/>
  <c r="C166" i="2"/>
  <c r="D166" i="2"/>
  <c r="E166" i="2"/>
  <c r="F166" i="2"/>
  <c r="G166" i="2"/>
  <c r="H166" i="2"/>
  <c r="I166" i="2"/>
  <c r="A167" i="2"/>
  <c r="B167" i="2"/>
  <c r="C167" i="2"/>
  <c r="D167" i="2"/>
  <c r="E167" i="2"/>
  <c r="F167" i="2"/>
  <c r="G167" i="2"/>
  <c r="H167" i="2"/>
  <c r="I167" i="2"/>
  <c r="A168" i="2"/>
  <c r="B168" i="2"/>
  <c r="C168" i="2"/>
  <c r="D168" i="2"/>
  <c r="E168" i="2"/>
  <c r="F168" i="2"/>
  <c r="G168" i="2"/>
  <c r="H168" i="2"/>
  <c r="I168" i="2"/>
  <c r="A169" i="2"/>
  <c r="B169" i="2"/>
  <c r="C169" i="2"/>
  <c r="D169" i="2"/>
  <c r="E169" i="2"/>
  <c r="F169" i="2"/>
  <c r="G169" i="2"/>
  <c r="H169" i="2"/>
  <c r="I169" i="2"/>
  <c r="A170" i="2"/>
  <c r="B170" i="2"/>
  <c r="C170" i="2"/>
  <c r="D170" i="2"/>
  <c r="E170" i="2"/>
  <c r="F170" i="2"/>
  <c r="G170" i="2"/>
  <c r="H170" i="2"/>
  <c r="I170" i="2"/>
  <c r="A171" i="2"/>
  <c r="B171" i="2"/>
  <c r="C171" i="2"/>
  <c r="D171" i="2"/>
  <c r="E171" i="2"/>
  <c r="F171" i="2"/>
  <c r="G171" i="2"/>
  <c r="H171" i="2"/>
  <c r="I171" i="2"/>
  <c r="A172" i="2"/>
  <c r="B172" i="2"/>
  <c r="C172" i="2"/>
  <c r="D172" i="2"/>
  <c r="E172" i="2"/>
  <c r="F172" i="2"/>
  <c r="G172" i="2"/>
  <c r="H172" i="2"/>
  <c r="I172" i="2"/>
  <c r="A173" i="2"/>
  <c r="B173" i="2"/>
  <c r="C173" i="2"/>
  <c r="D173" i="2"/>
  <c r="E173" i="2"/>
  <c r="F173" i="2"/>
  <c r="G173" i="2"/>
  <c r="H173" i="2"/>
  <c r="I173" i="2"/>
  <c r="A174" i="2"/>
  <c r="B174" i="2"/>
  <c r="C174" i="2"/>
  <c r="D174" i="2"/>
  <c r="E174" i="2"/>
  <c r="F174" i="2"/>
  <c r="G174" i="2"/>
  <c r="H174" i="2"/>
  <c r="I174" i="2"/>
  <c r="A175" i="2"/>
  <c r="B175" i="2"/>
  <c r="C175" i="2"/>
  <c r="D175" i="2"/>
  <c r="E175" i="2"/>
  <c r="F175" i="2"/>
  <c r="G175" i="2"/>
  <c r="H175" i="2"/>
  <c r="I175" i="2"/>
  <c r="A176" i="2"/>
  <c r="B176" i="2"/>
  <c r="C176" i="2"/>
  <c r="D176" i="2"/>
  <c r="E176" i="2"/>
  <c r="F176" i="2"/>
  <c r="G176" i="2"/>
  <c r="H176" i="2"/>
  <c r="I176" i="2"/>
  <c r="A177" i="2"/>
  <c r="B177" i="2"/>
  <c r="C177" i="2"/>
  <c r="D177" i="2"/>
  <c r="E177" i="2"/>
  <c r="F177" i="2"/>
  <c r="G177" i="2"/>
  <c r="H177" i="2"/>
  <c r="I177" i="2"/>
  <c r="A178" i="2"/>
  <c r="B178" i="2"/>
  <c r="C178" i="2"/>
  <c r="D178" i="2"/>
  <c r="E178" i="2"/>
  <c r="F178" i="2"/>
  <c r="G178" i="2"/>
  <c r="H178" i="2"/>
  <c r="I178" i="2"/>
  <c r="A179" i="2"/>
  <c r="B179" i="2"/>
  <c r="C179" i="2"/>
  <c r="D179" i="2"/>
  <c r="E179" i="2"/>
  <c r="F179" i="2"/>
  <c r="G179" i="2"/>
  <c r="H179" i="2"/>
  <c r="I179" i="2"/>
  <c r="A180" i="2"/>
  <c r="B180" i="2"/>
  <c r="C180" i="2"/>
  <c r="D180" i="2"/>
  <c r="E180" i="2"/>
  <c r="F180" i="2"/>
  <c r="G180" i="2"/>
  <c r="H180" i="2"/>
  <c r="I180" i="2"/>
  <c r="A181" i="2"/>
  <c r="B181" i="2"/>
  <c r="C181" i="2"/>
  <c r="D181" i="2"/>
  <c r="E181" i="2"/>
  <c r="F181" i="2"/>
  <c r="G181" i="2"/>
  <c r="H181" i="2"/>
  <c r="I181" i="2"/>
  <c r="A182" i="2"/>
  <c r="B182" i="2"/>
  <c r="C182" i="2"/>
  <c r="D182" i="2"/>
  <c r="E182" i="2"/>
  <c r="F182" i="2"/>
  <c r="G182" i="2"/>
  <c r="H182" i="2"/>
  <c r="I182" i="2"/>
  <c r="A183" i="2"/>
  <c r="B183" i="2"/>
  <c r="C183" i="2"/>
  <c r="D183" i="2"/>
  <c r="E183" i="2"/>
  <c r="F183" i="2"/>
  <c r="G183" i="2"/>
  <c r="H183" i="2"/>
  <c r="I183" i="2"/>
  <c r="A184" i="2"/>
  <c r="B184" i="2"/>
  <c r="C184" i="2"/>
  <c r="D184" i="2"/>
  <c r="E184" i="2"/>
  <c r="F184" i="2"/>
  <c r="G184" i="2"/>
  <c r="H184" i="2"/>
  <c r="I184" i="2"/>
  <c r="A185" i="2"/>
  <c r="B185" i="2"/>
  <c r="C185" i="2"/>
  <c r="D185" i="2"/>
  <c r="E185" i="2"/>
  <c r="F185" i="2"/>
  <c r="G185" i="2"/>
  <c r="H185" i="2"/>
  <c r="I185" i="2"/>
  <c r="A186" i="2"/>
  <c r="B186" i="2"/>
  <c r="C186" i="2"/>
  <c r="D186" i="2"/>
  <c r="E186" i="2"/>
  <c r="F186" i="2"/>
  <c r="G186" i="2"/>
  <c r="H186" i="2"/>
  <c r="I186" i="2"/>
  <c r="A187" i="2"/>
  <c r="B187" i="2"/>
  <c r="C187" i="2"/>
  <c r="D187" i="2"/>
  <c r="E187" i="2"/>
  <c r="F187" i="2"/>
  <c r="G187" i="2"/>
  <c r="H187" i="2"/>
  <c r="I187" i="2"/>
  <c r="A188" i="2"/>
  <c r="B188" i="2"/>
  <c r="C188" i="2"/>
  <c r="D188" i="2"/>
  <c r="E188" i="2"/>
  <c r="F188" i="2"/>
  <c r="G188" i="2"/>
  <c r="H188" i="2"/>
  <c r="I188" i="2"/>
  <c r="A189" i="2"/>
  <c r="B189" i="2"/>
  <c r="C189" i="2"/>
  <c r="D189" i="2"/>
  <c r="E189" i="2"/>
  <c r="F189" i="2"/>
  <c r="G189" i="2"/>
  <c r="H189" i="2"/>
  <c r="I189" i="2"/>
  <c r="A190" i="2"/>
  <c r="B190" i="2"/>
  <c r="C190" i="2"/>
  <c r="D190" i="2"/>
  <c r="E190" i="2"/>
  <c r="F190" i="2"/>
  <c r="G190" i="2"/>
  <c r="H190" i="2"/>
  <c r="I190" i="2"/>
  <c r="A191" i="2"/>
  <c r="B191" i="2"/>
  <c r="C191" i="2"/>
  <c r="D191" i="2"/>
  <c r="E191" i="2"/>
  <c r="F191" i="2"/>
  <c r="G191" i="2"/>
  <c r="H191" i="2"/>
  <c r="I191" i="2"/>
  <c r="A192" i="2"/>
  <c r="B192" i="2"/>
  <c r="C192" i="2"/>
  <c r="D192" i="2"/>
  <c r="E192" i="2"/>
  <c r="F192" i="2"/>
  <c r="G192" i="2"/>
  <c r="H192" i="2"/>
  <c r="I192" i="2"/>
  <c r="A193" i="2"/>
  <c r="B193" i="2"/>
  <c r="C193" i="2"/>
  <c r="D193" i="2"/>
  <c r="E193" i="2"/>
  <c r="F193" i="2"/>
  <c r="G193" i="2"/>
  <c r="H193" i="2"/>
  <c r="I193" i="2"/>
  <c r="A194" i="2"/>
  <c r="B194" i="2"/>
  <c r="C194" i="2"/>
  <c r="D194" i="2"/>
  <c r="E194" i="2"/>
  <c r="F194" i="2"/>
  <c r="G194" i="2"/>
  <c r="H194" i="2"/>
  <c r="I194" i="2"/>
  <c r="A195" i="2"/>
  <c r="B195" i="2"/>
  <c r="C195" i="2"/>
  <c r="D195" i="2"/>
  <c r="E195" i="2"/>
  <c r="F195" i="2"/>
  <c r="G195" i="2"/>
  <c r="H195" i="2"/>
  <c r="I195" i="2"/>
  <c r="A196" i="2"/>
  <c r="B196" i="2"/>
  <c r="C196" i="2"/>
  <c r="D196" i="2"/>
  <c r="E196" i="2"/>
  <c r="F196" i="2"/>
  <c r="G196" i="2"/>
  <c r="H196" i="2"/>
  <c r="I196" i="2"/>
  <c r="A197" i="2"/>
  <c r="B197" i="2"/>
  <c r="C197" i="2"/>
  <c r="D197" i="2"/>
  <c r="E197" i="2"/>
  <c r="F197" i="2"/>
  <c r="G197" i="2"/>
  <c r="H197" i="2"/>
  <c r="I197" i="2"/>
  <c r="A198" i="2"/>
  <c r="B198" i="2"/>
  <c r="C198" i="2"/>
  <c r="D198" i="2"/>
  <c r="E198" i="2"/>
  <c r="F198" i="2"/>
  <c r="G198" i="2"/>
  <c r="H198" i="2"/>
  <c r="I198" i="2"/>
  <c r="A199" i="2"/>
  <c r="B199" i="2"/>
  <c r="C199" i="2"/>
  <c r="D199" i="2"/>
  <c r="E199" i="2"/>
  <c r="F199" i="2"/>
  <c r="G199" i="2"/>
  <c r="H199" i="2"/>
  <c r="I199" i="2"/>
  <c r="A200" i="2"/>
  <c r="B200" i="2"/>
  <c r="C200" i="2"/>
  <c r="D200" i="2"/>
  <c r="E200" i="2"/>
  <c r="F200" i="2"/>
  <c r="G200" i="2"/>
  <c r="H200" i="2"/>
  <c r="I200" i="2"/>
  <c r="A201" i="2"/>
  <c r="B201" i="2"/>
  <c r="C201" i="2"/>
  <c r="D201" i="2"/>
  <c r="E201" i="2"/>
  <c r="F201" i="2"/>
  <c r="G201" i="2"/>
  <c r="H201" i="2"/>
  <c r="I201" i="2"/>
  <c r="A202" i="2"/>
  <c r="B202" i="2"/>
  <c r="C202" i="2"/>
  <c r="D202" i="2"/>
  <c r="E202" i="2"/>
  <c r="F202" i="2"/>
  <c r="G202" i="2"/>
  <c r="H202" i="2"/>
  <c r="I202" i="2"/>
  <c r="A203" i="2"/>
  <c r="B203" i="2"/>
  <c r="C203" i="2"/>
  <c r="D203" i="2"/>
  <c r="E203" i="2"/>
  <c r="F203" i="2"/>
  <c r="G203" i="2"/>
  <c r="H203" i="2"/>
  <c r="I203" i="2"/>
  <c r="A204" i="2"/>
  <c r="B204" i="2"/>
  <c r="C204" i="2"/>
  <c r="D204" i="2"/>
  <c r="E204" i="2"/>
  <c r="F204" i="2"/>
  <c r="G204" i="2"/>
  <c r="H204" i="2"/>
  <c r="I204" i="2"/>
  <c r="A205" i="2"/>
  <c r="B205" i="2"/>
  <c r="C205" i="2"/>
  <c r="D205" i="2"/>
  <c r="E205" i="2"/>
  <c r="F205" i="2"/>
  <c r="G205" i="2"/>
  <c r="H205" i="2"/>
  <c r="I205" i="2"/>
  <c r="A206" i="2"/>
  <c r="B206" i="2"/>
  <c r="C206" i="2"/>
  <c r="D206" i="2"/>
  <c r="E206" i="2"/>
  <c r="F206" i="2"/>
  <c r="G206" i="2"/>
  <c r="H206" i="2"/>
  <c r="I206" i="2"/>
  <c r="A207" i="2"/>
  <c r="B207" i="2"/>
  <c r="C207" i="2"/>
  <c r="D207" i="2"/>
  <c r="E207" i="2"/>
  <c r="F207" i="2"/>
  <c r="G207" i="2"/>
  <c r="H207" i="2"/>
  <c r="I207" i="2"/>
  <c r="A208" i="2"/>
  <c r="B208" i="2"/>
  <c r="C208" i="2"/>
  <c r="D208" i="2"/>
  <c r="E208" i="2"/>
  <c r="F208" i="2"/>
  <c r="G208" i="2"/>
  <c r="H208" i="2"/>
  <c r="I208" i="2"/>
  <c r="A209" i="2"/>
  <c r="B209" i="2"/>
  <c r="C209" i="2"/>
  <c r="D209" i="2"/>
  <c r="E209" i="2"/>
  <c r="F209" i="2"/>
  <c r="G209" i="2"/>
  <c r="H209" i="2"/>
  <c r="I209" i="2"/>
  <c r="A210" i="2"/>
  <c r="B210" i="2"/>
  <c r="C210" i="2"/>
  <c r="D210" i="2"/>
  <c r="E210" i="2"/>
  <c r="F210" i="2"/>
  <c r="G210" i="2"/>
  <c r="H210" i="2"/>
  <c r="I210" i="2"/>
  <c r="A211" i="2"/>
  <c r="B211" i="2"/>
  <c r="C211" i="2"/>
  <c r="D211" i="2"/>
  <c r="E211" i="2"/>
  <c r="F211" i="2"/>
  <c r="G211" i="2"/>
  <c r="H211" i="2"/>
  <c r="I211" i="2"/>
  <c r="A212" i="2"/>
  <c r="B212" i="2"/>
  <c r="C212" i="2"/>
  <c r="D212" i="2"/>
  <c r="E212" i="2"/>
  <c r="F212" i="2"/>
  <c r="G212" i="2"/>
  <c r="H212" i="2"/>
  <c r="I212" i="2"/>
  <c r="A213" i="2"/>
  <c r="B213" i="2"/>
  <c r="C213" i="2"/>
  <c r="D213" i="2"/>
  <c r="E213" i="2"/>
  <c r="F213" i="2"/>
  <c r="G213" i="2"/>
  <c r="H213" i="2"/>
  <c r="I213" i="2"/>
  <c r="A214" i="2"/>
  <c r="B214" i="2"/>
  <c r="C214" i="2"/>
  <c r="D214" i="2"/>
  <c r="E214" i="2"/>
  <c r="F214" i="2"/>
  <c r="G214" i="2"/>
  <c r="H214" i="2"/>
  <c r="I214" i="2"/>
  <c r="A215" i="2"/>
  <c r="B215" i="2"/>
  <c r="C215" i="2"/>
  <c r="D215" i="2"/>
  <c r="E215" i="2"/>
  <c r="F215" i="2"/>
  <c r="G215" i="2"/>
  <c r="H215" i="2"/>
  <c r="I215" i="2"/>
  <c r="A216" i="2"/>
  <c r="B216" i="2"/>
  <c r="C216" i="2"/>
  <c r="D216" i="2"/>
  <c r="E216" i="2"/>
  <c r="F216" i="2"/>
  <c r="G216" i="2"/>
  <c r="H216" i="2"/>
  <c r="I216" i="2"/>
  <c r="A217" i="2"/>
  <c r="B217" i="2"/>
  <c r="C217" i="2"/>
  <c r="D217" i="2"/>
  <c r="E217" i="2"/>
  <c r="F217" i="2"/>
  <c r="G217" i="2"/>
  <c r="H217" i="2"/>
  <c r="I217" i="2"/>
  <c r="A218" i="2"/>
  <c r="B218" i="2"/>
  <c r="C218" i="2"/>
  <c r="D218" i="2"/>
  <c r="E218" i="2"/>
  <c r="F218" i="2"/>
  <c r="G218" i="2"/>
  <c r="H218" i="2"/>
  <c r="I218" i="2"/>
  <c r="A219" i="2"/>
  <c r="B219" i="2"/>
  <c r="C219" i="2"/>
  <c r="D219" i="2"/>
  <c r="E219" i="2"/>
  <c r="F219" i="2"/>
  <c r="G219" i="2"/>
  <c r="H219" i="2"/>
  <c r="I219" i="2"/>
  <c r="A220" i="2"/>
  <c r="B220" i="2"/>
  <c r="C220" i="2"/>
  <c r="D220" i="2"/>
  <c r="E220" i="2"/>
  <c r="F220" i="2"/>
  <c r="G220" i="2"/>
  <c r="H220" i="2"/>
  <c r="I220" i="2"/>
  <c r="A221" i="2"/>
  <c r="B221" i="2"/>
  <c r="C221" i="2"/>
  <c r="D221" i="2"/>
  <c r="E221" i="2"/>
  <c r="F221" i="2"/>
  <c r="G221" i="2"/>
  <c r="H221" i="2"/>
  <c r="I221" i="2"/>
  <c r="A222" i="2"/>
  <c r="B222" i="2"/>
  <c r="C222" i="2"/>
  <c r="D222" i="2"/>
  <c r="E222" i="2"/>
  <c r="F222" i="2"/>
  <c r="G222" i="2"/>
  <c r="H222" i="2"/>
  <c r="I222" i="2"/>
  <c r="A223" i="2"/>
  <c r="B223" i="2"/>
  <c r="C223" i="2"/>
  <c r="D223" i="2"/>
  <c r="E223" i="2"/>
  <c r="F223" i="2"/>
  <c r="G223" i="2"/>
  <c r="H223" i="2"/>
  <c r="I223" i="2"/>
  <c r="A224" i="2"/>
  <c r="B224" i="2"/>
  <c r="C224" i="2"/>
  <c r="D224" i="2"/>
  <c r="E224" i="2"/>
  <c r="F224" i="2"/>
  <c r="G224" i="2"/>
  <c r="H224" i="2"/>
  <c r="I224" i="2"/>
  <c r="A225" i="2"/>
  <c r="B225" i="2"/>
  <c r="C225" i="2"/>
  <c r="D225" i="2"/>
  <c r="E225" i="2"/>
  <c r="F225" i="2"/>
  <c r="G225" i="2"/>
  <c r="H225" i="2"/>
  <c r="I225" i="2"/>
  <c r="A226" i="2"/>
  <c r="B226" i="2"/>
  <c r="C226" i="2"/>
  <c r="D226" i="2"/>
  <c r="E226" i="2"/>
  <c r="F226" i="2"/>
  <c r="G226" i="2"/>
  <c r="H226" i="2"/>
  <c r="I226" i="2"/>
  <c r="A227" i="2"/>
  <c r="B227" i="2"/>
  <c r="C227" i="2"/>
  <c r="D227" i="2"/>
  <c r="E227" i="2"/>
  <c r="F227" i="2"/>
  <c r="G227" i="2"/>
  <c r="H227" i="2"/>
  <c r="I227" i="2"/>
  <c r="A228" i="2"/>
  <c r="B228" i="2"/>
  <c r="C228" i="2"/>
  <c r="D228" i="2"/>
  <c r="E228" i="2"/>
  <c r="F228" i="2"/>
  <c r="G228" i="2"/>
  <c r="H228" i="2"/>
  <c r="I228" i="2"/>
  <c r="A229" i="2"/>
  <c r="B229" i="2"/>
  <c r="C229" i="2"/>
  <c r="D229" i="2"/>
  <c r="E229" i="2"/>
  <c r="F229" i="2"/>
  <c r="G229" i="2"/>
  <c r="H229" i="2"/>
  <c r="I229" i="2"/>
  <c r="A230" i="2"/>
  <c r="B230" i="2"/>
  <c r="C230" i="2"/>
  <c r="D230" i="2"/>
  <c r="E230" i="2"/>
  <c r="F230" i="2"/>
  <c r="G230" i="2"/>
  <c r="H230" i="2"/>
  <c r="I230" i="2"/>
  <c r="A231" i="2"/>
  <c r="B231" i="2"/>
  <c r="C231" i="2"/>
  <c r="D231" i="2"/>
  <c r="E231" i="2"/>
  <c r="F231" i="2"/>
  <c r="G231" i="2"/>
  <c r="H231" i="2"/>
  <c r="I231" i="2"/>
  <c r="A232" i="2"/>
  <c r="B232" i="2"/>
  <c r="C232" i="2"/>
  <c r="D232" i="2"/>
  <c r="E232" i="2"/>
  <c r="F232" i="2"/>
  <c r="G232" i="2"/>
  <c r="H232" i="2"/>
  <c r="I232" i="2"/>
  <c r="A233" i="2"/>
  <c r="B233" i="2"/>
  <c r="C233" i="2"/>
  <c r="D233" i="2"/>
  <c r="E233" i="2"/>
  <c r="F233" i="2"/>
  <c r="G233" i="2"/>
  <c r="H233" i="2"/>
  <c r="I233" i="2"/>
  <c r="A234" i="2"/>
  <c r="B234" i="2"/>
  <c r="C234" i="2"/>
  <c r="D234" i="2"/>
  <c r="E234" i="2"/>
  <c r="F234" i="2"/>
  <c r="G234" i="2"/>
  <c r="H234" i="2"/>
  <c r="I234" i="2"/>
  <c r="A235" i="2"/>
  <c r="B235" i="2"/>
  <c r="C235" i="2"/>
  <c r="D235" i="2"/>
  <c r="E235" i="2"/>
  <c r="F235" i="2"/>
  <c r="G235" i="2"/>
  <c r="H235" i="2"/>
  <c r="I235" i="2"/>
  <c r="A236" i="2"/>
  <c r="B236" i="2"/>
  <c r="C236" i="2"/>
  <c r="D236" i="2"/>
  <c r="E236" i="2"/>
  <c r="F236" i="2"/>
  <c r="G236" i="2"/>
  <c r="H236" i="2"/>
  <c r="I236" i="2"/>
  <c r="A237" i="2"/>
  <c r="B237" i="2"/>
  <c r="C237" i="2"/>
  <c r="D237" i="2"/>
  <c r="E237" i="2"/>
  <c r="F237" i="2"/>
  <c r="G237" i="2"/>
  <c r="H237" i="2"/>
  <c r="I237" i="2"/>
  <c r="A238" i="2"/>
  <c r="B238" i="2"/>
  <c r="C238" i="2"/>
  <c r="D238" i="2"/>
  <c r="E238" i="2"/>
  <c r="F238" i="2"/>
  <c r="G238" i="2"/>
  <c r="H238" i="2"/>
  <c r="I238" i="2"/>
  <c r="A239" i="2"/>
  <c r="B239" i="2"/>
  <c r="C239" i="2"/>
  <c r="D239" i="2"/>
  <c r="E239" i="2"/>
  <c r="F239" i="2"/>
  <c r="G239" i="2"/>
  <c r="H239" i="2"/>
  <c r="I239" i="2"/>
  <c r="A240" i="2"/>
  <c r="B240" i="2"/>
  <c r="C240" i="2"/>
  <c r="D240" i="2"/>
  <c r="E240" i="2"/>
  <c r="F240" i="2"/>
  <c r="G240" i="2"/>
  <c r="H240" i="2"/>
  <c r="I240" i="2"/>
  <c r="A241" i="2"/>
  <c r="B241" i="2"/>
  <c r="C241" i="2"/>
  <c r="D241" i="2"/>
  <c r="E241" i="2"/>
  <c r="F241" i="2"/>
  <c r="G241" i="2"/>
  <c r="H241" i="2"/>
  <c r="I241" i="2"/>
  <c r="A242" i="2"/>
  <c r="B242" i="2"/>
  <c r="C242" i="2"/>
  <c r="D242" i="2"/>
  <c r="E242" i="2"/>
  <c r="F242" i="2"/>
  <c r="G242" i="2"/>
  <c r="H242" i="2"/>
  <c r="I242" i="2"/>
  <c r="A243" i="2"/>
  <c r="B243" i="2"/>
  <c r="C243" i="2"/>
  <c r="D243" i="2"/>
  <c r="E243" i="2"/>
  <c r="F243" i="2"/>
  <c r="G243" i="2"/>
  <c r="H243" i="2"/>
  <c r="I243" i="2"/>
  <c r="A244" i="2"/>
  <c r="B244" i="2"/>
  <c r="C244" i="2"/>
  <c r="D244" i="2"/>
  <c r="E244" i="2"/>
  <c r="F244" i="2"/>
  <c r="G244" i="2"/>
  <c r="H244" i="2"/>
  <c r="I244" i="2"/>
  <c r="A245" i="2"/>
  <c r="B245" i="2"/>
  <c r="C245" i="2"/>
  <c r="D245" i="2"/>
  <c r="E245" i="2"/>
  <c r="F245" i="2"/>
  <c r="G245" i="2"/>
  <c r="H245" i="2"/>
  <c r="I245" i="2"/>
  <c r="A246" i="2"/>
  <c r="B246" i="2"/>
  <c r="C246" i="2"/>
  <c r="D246" i="2"/>
  <c r="E246" i="2"/>
  <c r="F246" i="2"/>
  <c r="G246" i="2"/>
  <c r="H246" i="2"/>
  <c r="I246" i="2"/>
  <c r="A247" i="2"/>
  <c r="B247" i="2"/>
  <c r="C247" i="2"/>
  <c r="D247" i="2"/>
  <c r="E247" i="2"/>
  <c r="F247" i="2"/>
  <c r="G247" i="2"/>
  <c r="H247" i="2"/>
  <c r="I247" i="2"/>
  <c r="A248" i="2"/>
  <c r="B248" i="2"/>
  <c r="C248" i="2"/>
  <c r="D248" i="2"/>
  <c r="E248" i="2"/>
  <c r="F248" i="2"/>
  <c r="G248" i="2"/>
  <c r="H248" i="2"/>
  <c r="I248" i="2"/>
  <c r="A249" i="2"/>
  <c r="B249" i="2"/>
  <c r="C249" i="2"/>
  <c r="D249" i="2"/>
  <c r="E249" i="2"/>
  <c r="F249" i="2"/>
  <c r="G249" i="2"/>
  <c r="H249" i="2"/>
  <c r="I249" i="2"/>
  <c r="A250" i="2"/>
  <c r="B250" i="2"/>
  <c r="C250" i="2"/>
  <c r="D250" i="2"/>
  <c r="E250" i="2"/>
  <c r="F250" i="2"/>
  <c r="G250" i="2"/>
  <c r="H250" i="2"/>
  <c r="I250" i="2"/>
  <c r="A251" i="2"/>
  <c r="B251" i="2"/>
  <c r="C251" i="2"/>
  <c r="D251" i="2"/>
  <c r="E251" i="2"/>
  <c r="F251" i="2"/>
  <c r="G251" i="2"/>
  <c r="H251" i="2"/>
  <c r="I251" i="2"/>
  <c r="A252" i="2"/>
  <c r="B252" i="2"/>
  <c r="C252" i="2"/>
  <c r="D252" i="2"/>
  <c r="E252" i="2"/>
  <c r="F252" i="2"/>
  <c r="G252" i="2"/>
  <c r="H252" i="2"/>
  <c r="I252" i="2"/>
  <c r="A253" i="2"/>
  <c r="B253" i="2"/>
  <c r="C253" i="2"/>
  <c r="D253" i="2"/>
  <c r="E253" i="2"/>
  <c r="F253" i="2"/>
  <c r="G253" i="2"/>
  <c r="H253" i="2"/>
  <c r="I253" i="2"/>
  <c r="A254" i="2"/>
  <c r="B254" i="2"/>
  <c r="C254" i="2"/>
  <c r="D254" i="2"/>
  <c r="E254" i="2"/>
  <c r="F254" i="2"/>
  <c r="G254" i="2"/>
  <c r="H254" i="2"/>
  <c r="I254" i="2"/>
  <c r="A255" i="2"/>
  <c r="B255" i="2"/>
  <c r="C255" i="2"/>
  <c r="D255" i="2"/>
  <c r="E255" i="2"/>
  <c r="F255" i="2"/>
  <c r="G255" i="2"/>
  <c r="H255" i="2"/>
  <c r="I255" i="2"/>
  <c r="A256" i="2"/>
  <c r="B256" i="2"/>
  <c r="C256" i="2"/>
  <c r="D256" i="2"/>
  <c r="E256" i="2"/>
  <c r="F256" i="2"/>
  <c r="G256" i="2"/>
  <c r="H256" i="2"/>
  <c r="I256" i="2"/>
  <c r="A257" i="2"/>
  <c r="B257" i="2"/>
  <c r="C257" i="2"/>
  <c r="D257" i="2"/>
  <c r="E257" i="2"/>
  <c r="F257" i="2"/>
  <c r="G257" i="2"/>
  <c r="H257" i="2"/>
  <c r="I257" i="2"/>
  <c r="A258" i="2"/>
  <c r="B258" i="2"/>
  <c r="C258" i="2"/>
  <c r="D258" i="2"/>
  <c r="E258" i="2"/>
  <c r="F258" i="2"/>
  <c r="G258" i="2"/>
  <c r="H258" i="2"/>
  <c r="I258" i="2"/>
  <c r="A259" i="2"/>
  <c r="B259" i="2"/>
  <c r="C259" i="2"/>
  <c r="D259" i="2"/>
  <c r="E259" i="2"/>
  <c r="F259" i="2"/>
  <c r="G259" i="2"/>
  <c r="H259" i="2"/>
  <c r="I259" i="2"/>
  <c r="A260" i="2"/>
  <c r="B260" i="2"/>
  <c r="C260" i="2"/>
  <c r="D260" i="2"/>
  <c r="E260" i="2"/>
  <c r="F260" i="2"/>
  <c r="G260" i="2"/>
  <c r="H260" i="2"/>
  <c r="I260" i="2"/>
  <c r="A261" i="2"/>
  <c r="B261" i="2"/>
  <c r="C261" i="2"/>
  <c r="D261" i="2"/>
  <c r="E261" i="2"/>
  <c r="F261" i="2"/>
  <c r="G261" i="2"/>
  <c r="H261" i="2"/>
  <c r="I261" i="2"/>
  <c r="A262" i="2"/>
  <c r="B262" i="2"/>
  <c r="C262" i="2"/>
  <c r="D262" i="2"/>
  <c r="E262" i="2"/>
  <c r="F262" i="2"/>
  <c r="G262" i="2"/>
  <c r="H262" i="2"/>
  <c r="I262" i="2"/>
  <c r="A263" i="2"/>
  <c r="B263" i="2"/>
  <c r="C263" i="2"/>
  <c r="D263" i="2"/>
  <c r="E263" i="2"/>
  <c r="F263" i="2"/>
  <c r="G263" i="2"/>
  <c r="H263" i="2"/>
  <c r="I263" i="2"/>
  <c r="A264" i="2"/>
  <c r="B264" i="2"/>
  <c r="C264" i="2"/>
  <c r="D264" i="2"/>
  <c r="E264" i="2"/>
  <c r="F264" i="2"/>
  <c r="G264" i="2"/>
  <c r="H264" i="2"/>
  <c r="I264" i="2"/>
  <c r="A265" i="2"/>
  <c r="B265" i="2"/>
  <c r="C265" i="2"/>
  <c r="D265" i="2"/>
  <c r="E265" i="2"/>
  <c r="F265" i="2"/>
  <c r="G265" i="2"/>
  <c r="H265" i="2"/>
  <c r="I265" i="2"/>
  <c r="A266" i="2"/>
  <c r="B266" i="2"/>
  <c r="C266" i="2"/>
  <c r="D266" i="2"/>
  <c r="E266" i="2"/>
  <c r="F266" i="2"/>
  <c r="G266" i="2"/>
  <c r="H266" i="2"/>
  <c r="I266" i="2"/>
  <c r="A267" i="2"/>
  <c r="B267" i="2"/>
  <c r="C267" i="2"/>
  <c r="D267" i="2"/>
  <c r="E267" i="2"/>
  <c r="F267" i="2"/>
  <c r="G267" i="2"/>
  <c r="H267" i="2"/>
  <c r="I267" i="2"/>
  <c r="A268" i="2"/>
  <c r="B268" i="2"/>
  <c r="C268" i="2"/>
  <c r="D268" i="2"/>
  <c r="E268" i="2"/>
  <c r="F268" i="2"/>
  <c r="G268" i="2"/>
  <c r="H268" i="2"/>
  <c r="I268" i="2"/>
  <c r="A269" i="2"/>
  <c r="B269" i="2"/>
  <c r="C269" i="2"/>
  <c r="D269" i="2"/>
  <c r="E269" i="2"/>
  <c r="F269" i="2"/>
  <c r="G269" i="2"/>
  <c r="H269" i="2"/>
  <c r="I269" i="2"/>
  <c r="A270" i="2"/>
  <c r="B270" i="2"/>
  <c r="C270" i="2"/>
  <c r="D270" i="2"/>
  <c r="E270" i="2"/>
  <c r="F270" i="2"/>
  <c r="G270" i="2"/>
  <c r="H270" i="2"/>
  <c r="I270" i="2"/>
  <c r="A271" i="2"/>
  <c r="B271" i="2"/>
  <c r="C271" i="2"/>
  <c r="D271" i="2"/>
  <c r="E271" i="2"/>
  <c r="F271" i="2"/>
  <c r="G271" i="2"/>
  <c r="H271" i="2"/>
  <c r="I271" i="2"/>
  <c r="A272" i="2"/>
  <c r="B272" i="2"/>
  <c r="C272" i="2"/>
  <c r="D272" i="2"/>
  <c r="E272" i="2"/>
  <c r="F272" i="2"/>
  <c r="G272" i="2"/>
  <c r="H272" i="2"/>
  <c r="I272" i="2"/>
  <c r="A273" i="2"/>
  <c r="B273" i="2"/>
  <c r="C273" i="2"/>
  <c r="D273" i="2"/>
  <c r="E273" i="2"/>
  <c r="F273" i="2"/>
  <c r="G273" i="2"/>
  <c r="H273" i="2"/>
  <c r="I273" i="2"/>
  <c r="A274" i="2"/>
  <c r="B274" i="2"/>
  <c r="C274" i="2"/>
  <c r="D274" i="2"/>
  <c r="E274" i="2"/>
  <c r="F274" i="2"/>
  <c r="G274" i="2"/>
  <c r="H274" i="2"/>
  <c r="I274" i="2"/>
  <c r="A275" i="2"/>
  <c r="B275" i="2"/>
  <c r="C275" i="2"/>
  <c r="D275" i="2"/>
  <c r="E275" i="2"/>
  <c r="F275" i="2"/>
  <c r="G275" i="2"/>
  <c r="H275" i="2"/>
  <c r="I275" i="2"/>
  <c r="A276" i="2"/>
  <c r="B276" i="2"/>
  <c r="C276" i="2"/>
  <c r="D276" i="2"/>
  <c r="E276" i="2"/>
  <c r="F276" i="2"/>
  <c r="G276" i="2"/>
  <c r="H276" i="2"/>
  <c r="I276" i="2"/>
  <c r="A277" i="2"/>
  <c r="B277" i="2"/>
  <c r="C277" i="2"/>
  <c r="D277" i="2"/>
  <c r="E277" i="2"/>
  <c r="F277" i="2"/>
  <c r="G277" i="2"/>
  <c r="H277" i="2"/>
  <c r="I277" i="2"/>
  <c r="A278" i="2"/>
  <c r="B278" i="2"/>
  <c r="C278" i="2"/>
  <c r="D278" i="2"/>
  <c r="E278" i="2"/>
  <c r="F278" i="2"/>
  <c r="G278" i="2"/>
  <c r="H278" i="2"/>
  <c r="I278" i="2"/>
  <c r="A279" i="2"/>
  <c r="B279" i="2"/>
  <c r="C279" i="2"/>
  <c r="D279" i="2"/>
  <c r="E279" i="2"/>
  <c r="F279" i="2"/>
  <c r="G279" i="2"/>
  <c r="H279" i="2"/>
  <c r="I279" i="2"/>
  <c r="A280" i="2"/>
  <c r="B280" i="2"/>
  <c r="C280" i="2"/>
  <c r="D280" i="2"/>
  <c r="E280" i="2"/>
  <c r="F280" i="2"/>
  <c r="G280" i="2"/>
  <c r="H280" i="2"/>
  <c r="I280" i="2"/>
  <c r="A281" i="2"/>
  <c r="B281" i="2"/>
  <c r="C281" i="2"/>
  <c r="D281" i="2"/>
  <c r="E281" i="2"/>
  <c r="F281" i="2"/>
  <c r="G281" i="2"/>
  <c r="H281" i="2"/>
  <c r="I281" i="2"/>
  <c r="A282" i="2"/>
  <c r="B282" i="2"/>
  <c r="C282" i="2"/>
  <c r="D282" i="2"/>
  <c r="E282" i="2"/>
  <c r="F282" i="2"/>
  <c r="G282" i="2"/>
  <c r="H282" i="2"/>
  <c r="I282" i="2"/>
  <c r="A283" i="2"/>
  <c r="B283" i="2"/>
  <c r="C283" i="2"/>
  <c r="D283" i="2"/>
  <c r="E283" i="2"/>
  <c r="F283" i="2"/>
  <c r="G283" i="2"/>
  <c r="H283" i="2"/>
  <c r="I283" i="2"/>
  <c r="A284" i="2"/>
  <c r="B284" i="2"/>
  <c r="C284" i="2"/>
  <c r="D284" i="2"/>
  <c r="E284" i="2"/>
  <c r="F284" i="2"/>
  <c r="G284" i="2"/>
  <c r="H284" i="2"/>
  <c r="I284" i="2"/>
  <c r="A285" i="2"/>
  <c r="B285" i="2"/>
  <c r="C285" i="2"/>
  <c r="D285" i="2"/>
  <c r="E285" i="2"/>
  <c r="F285" i="2"/>
  <c r="G285" i="2"/>
  <c r="H285" i="2"/>
  <c r="I285" i="2"/>
  <c r="A286" i="2"/>
  <c r="B286" i="2"/>
  <c r="C286" i="2"/>
  <c r="D286" i="2"/>
  <c r="E286" i="2"/>
  <c r="F286" i="2"/>
  <c r="G286" i="2"/>
  <c r="H286" i="2"/>
  <c r="I286" i="2"/>
  <c r="A287" i="2"/>
  <c r="B287" i="2"/>
  <c r="C287" i="2"/>
  <c r="D287" i="2"/>
  <c r="E287" i="2"/>
  <c r="F287" i="2"/>
  <c r="G287" i="2"/>
  <c r="H287" i="2"/>
  <c r="I287" i="2"/>
  <c r="A288" i="2"/>
  <c r="B288" i="2"/>
  <c r="C288" i="2"/>
  <c r="D288" i="2"/>
  <c r="E288" i="2"/>
  <c r="F288" i="2"/>
  <c r="G288" i="2"/>
  <c r="H288" i="2"/>
  <c r="I288" i="2"/>
  <c r="A289" i="2"/>
  <c r="B289" i="2"/>
  <c r="C289" i="2"/>
  <c r="D289" i="2"/>
  <c r="E289" i="2"/>
  <c r="F289" i="2"/>
  <c r="G289" i="2"/>
  <c r="H289" i="2"/>
  <c r="I289" i="2"/>
  <c r="A290" i="2"/>
  <c r="B290" i="2"/>
  <c r="C290" i="2"/>
  <c r="D290" i="2"/>
  <c r="E290" i="2"/>
  <c r="F290" i="2"/>
  <c r="G290" i="2"/>
  <c r="H290" i="2"/>
  <c r="I290" i="2"/>
  <c r="A291" i="2"/>
  <c r="B291" i="2"/>
  <c r="C291" i="2"/>
  <c r="D291" i="2"/>
  <c r="E291" i="2"/>
  <c r="F291" i="2"/>
  <c r="G291" i="2"/>
  <c r="H291" i="2"/>
  <c r="I291" i="2"/>
  <c r="A292" i="2"/>
  <c r="B292" i="2"/>
  <c r="C292" i="2"/>
  <c r="D292" i="2"/>
  <c r="E292" i="2"/>
  <c r="F292" i="2"/>
  <c r="G292" i="2"/>
  <c r="H292" i="2"/>
  <c r="I292" i="2"/>
  <c r="A293" i="2"/>
  <c r="B293" i="2"/>
  <c r="C293" i="2"/>
  <c r="D293" i="2"/>
  <c r="E293" i="2"/>
  <c r="F293" i="2"/>
  <c r="G293" i="2"/>
  <c r="H293" i="2"/>
  <c r="I293" i="2"/>
  <c r="A294" i="2"/>
  <c r="B294" i="2"/>
  <c r="C294" i="2"/>
  <c r="D294" i="2"/>
  <c r="E294" i="2"/>
  <c r="F294" i="2"/>
  <c r="G294" i="2"/>
  <c r="H294" i="2"/>
  <c r="I294" i="2"/>
  <c r="A295" i="2"/>
  <c r="B295" i="2"/>
  <c r="C295" i="2"/>
  <c r="D295" i="2"/>
  <c r="E295" i="2"/>
  <c r="F295" i="2"/>
  <c r="G295" i="2"/>
  <c r="H295" i="2"/>
  <c r="I295" i="2"/>
  <c r="A296" i="2"/>
  <c r="B296" i="2"/>
  <c r="C296" i="2"/>
  <c r="D296" i="2"/>
  <c r="E296" i="2"/>
  <c r="F296" i="2"/>
  <c r="G296" i="2"/>
  <c r="H296" i="2"/>
  <c r="I296" i="2"/>
  <c r="A297" i="2"/>
  <c r="B297" i="2"/>
  <c r="C297" i="2"/>
  <c r="D297" i="2"/>
  <c r="E297" i="2"/>
  <c r="F297" i="2"/>
  <c r="G297" i="2"/>
  <c r="H297" i="2"/>
  <c r="I297" i="2"/>
  <c r="A298" i="2"/>
  <c r="B298" i="2"/>
  <c r="C298" i="2"/>
  <c r="D298" i="2"/>
  <c r="E298" i="2"/>
  <c r="F298" i="2"/>
  <c r="G298" i="2"/>
  <c r="H298" i="2"/>
  <c r="I298" i="2"/>
  <c r="A299" i="2"/>
  <c r="B299" i="2"/>
  <c r="C299" i="2"/>
  <c r="D299" i="2"/>
  <c r="E299" i="2"/>
  <c r="F299" i="2"/>
  <c r="G299" i="2"/>
  <c r="H299" i="2"/>
  <c r="I299" i="2"/>
  <c r="A300" i="2"/>
  <c r="B300" i="2"/>
  <c r="C300" i="2"/>
  <c r="D300" i="2"/>
  <c r="E300" i="2"/>
  <c r="F300" i="2"/>
  <c r="G300" i="2"/>
  <c r="H300" i="2"/>
  <c r="I300" i="2"/>
  <c r="A301" i="2"/>
  <c r="B301" i="2"/>
  <c r="C301" i="2"/>
  <c r="D301" i="2"/>
  <c r="E301" i="2"/>
  <c r="F301" i="2"/>
  <c r="G301" i="2"/>
  <c r="H301" i="2"/>
  <c r="I301" i="2"/>
  <c r="A302" i="2"/>
  <c r="B302" i="2"/>
  <c r="C302" i="2"/>
  <c r="D302" i="2"/>
  <c r="E302" i="2"/>
  <c r="F302" i="2"/>
  <c r="G302" i="2"/>
  <c r="H302" i="2"/>
  <c r="I302" i="2"/>
  <c r="A303" i="2"/>
  <c r="B303" i="2"/>
  <c r="C303" i="2"/>
  <c r="D303" i="2"/>
  <c r="E303" i="2"/>
  <c r="F303" i="2"/>
  <c r="G303" i="2"/>
  <c r="H303" i="2"/>
  <c r="I303" i="2"/>
  <c r="A304" i="2"/>
  <c r="B304" i="2"/>
  <c r="C304" i="2"/>
  <c r="D304" i="2"/>
  <c r="E304" i="2"/>
  <c r="F304" i="2"/>
  <c r="G304" i="2"/>
  <c r="H304" i="2"/>
  <c r="I304" i="2"/>
  <c r="A305" i="2"/>
  <c r="B305" i="2"/>
  <c r="C305" i="2"/>
  <c r="D305" i="2"/>
  <c r="E305" i="2"/>
  <c r="F305" i="2"/>
  <c r="G305" i="2"/>
  <c r="H305" i="2"/>
  <c r="I305" i="2"/>
  <c r="A306" i="2"/>
  <c r="B306" i="2"/>
  <c r="C306" i="2"/>
  <c r="D306" i="2"/>
  <c r="E306" i="2"/>
  <c r="F306" i="2"/>
  <c r="G306" i="2"/>
  <c r="H306" i="2"/>
  <c r="I306" i="2"/>
  <c r="A307" i="2"/>
  <c r="B307" i="2"/>
  <c r="C307" i="2"/>
  <c r="D307" i="2"/>
  <c r="E307" i="2"/>
  <c r="F307" i="2"/>
  <c r="G307" i="2"/>
  <c r="H307" i="2"/>
  <c r="I307" i="2"/>
  <c r="A308" i="2"/>
  <c r="B308" i="2"/>
  <c r="C308" i="2"/>
  <c r="D308" i="2"/>
  <c r="E308" i="2"/>
  <c r="F308" i="2"/>
  <c r="G308" i="2"/>
  <c r="H308" i="2"/>
  <c r="I308" i="2"/>
  <c r="A309" i="2"/>
  <c r="B309" i="2"/>
  <c r="C309" i="2"/>
  <c r="D309" i="2"/>
  <c r="E309" i="2"/>
  <c r="F309" i="2"/>
  <c r="G309" i="2"/>
  <c r="H309" i="2"/>
  <c r="I309" i="2"/>
  <c r="A310" i="2"/>
  <c r="B310" i="2"/>
  <c r="C310" i="2"/>
  <c r="D310" i="2"/>
  <c r="E310" i="2"/>
  <c r="F310" i="2"/>
  <c r="G310" i="2"/>
  <c r="H310" i="2"/>
  <c r="I310" i="2"/>
  <c r="A311" i="2"/>
  <c r="B311" i="2"/>
  <c r="C311" i="2"/>
  <c r="D311" i="2"/>
  <c r="E311" i="2"/>
  <c r="F311" i="2"/>
  <c r="G311" i="2"/>
  <c r="H311" i="2"/>
  <c r="I311" i="2"/>
  <c r="A312" i="2"/>
  <c r="B312" i="2"/>
  <c r="C312" i="2"/>
  <c r="D312" i="2"/>
  <c r="E312" i="2"/>
  <c r="F312" i="2"/>
  <c r="G312" i="2"/>
  <c r="H312" i="2"/>
  <c r="I312" i="2"/>
  <c r="A313" i="2"/>
  <c r="B313" i="2"/>
  <c r="C313" i="2"/>
  <c r="D313" i="2"/>
  <c r="E313" i="2"/>
  <c r="F313" i="2"/>
  <c r="G313" i="2"/>
  <c r="H313" i="2"/>
  <c r="I313" i="2"/>
  <c r="A314" i="2"/>
  <c r="B314" i="2"/>
  <c r="C314" i="2"/>
  <c r="D314" i="2"/>
  <c r="E314" i="2"/>
  <c r="F314" i="2"/>
  <c r="G314" i="2"/>
  <c r="H314" i="2"/>
  <c r="I314" i="2"/>
  <c r="A315" i="2"/>
  <c r="B315" i="2"/>
  <c r="C315" i="2"/>
  <c r="D315" i="2"/>
  <c r="E315" i="2"/>
  <c r="F315" i="2"/>
  <c r="G315" i="2"/>
  <c r="H315" i="2"/>
  <c r="I315" i="2"/>
  <c r="A316" i="2"/>
  <c r="B316" i="2"/>
  <c r="C316" i="2"/>
  <c r="D316" i="2"/>
  <c r="E316" i="2"/>
  <c r="F316" i="2"/>
  <c r="G316" i="2"/>
  <c r="H316" i="2"/>
  <c r="I316" i="2"/>
  <c r="A317" i="2"/>
  <c r="B317" i="2"/>
  <c r="C317" i="2"/>
  <c r="D317" i="2"/>
  <c r="E317" i="2"/>
  <c r="F317" i="2"/>
  <c r="G317" i="2"/>
  <c r="H317" i="2"/>
  <c r="I317" i="2"/>
  <c r="A318" i="2"/>
  <c r="B318" i="2"/>
  <c r="C318" i="2"/>
  <c r="D318" i="2"/>
  <c r="E318" i="2"/>
  <c r="F318" i="2"/>
  <c r="G318" i="2"/>
  <c r="H318" i="2"/>
  <c r="I318" i="2"/>
  <c r="A319" i="2"/>
  <c r="B319" i="2"/>
  <c r="C319" i="2"/>
  <c r="D319" i="2"/>
  <c r="E319" i="2"/>
  <c r="F319" i="2"/>
  <c r="G319" i="2"/>
  <c r="H319" i="2"/>
  <c r="I319" i="2"/>
  <c r="A320" i="2"/>
  <c r="B320" i="2"/>
  <c r="C320" i="2"/>
  <c r="D320" i="2"/>
  <c r="E320" i="2"/>
  <c r="F320" i="2"/>
  <c r="G320" i="2"/>
  <c r="H320" i="2"/>
  <c r="I320" i="2"/>
  <c r="A321" i="2"/>
  <c r="B321" i="2"/>
  <c r="C321" i="2"/>
  <c r="D321" i="2"/>
  <c r="E321" i="2"/>
  <c r="F321" i="2"/>
  <c r="G321" i="2"/>
  <c r="H321" i="2"/>
  <c r="I321" i="2"/>
  <c r="A322" i="2"/>
  <c r="B322" i="2"/>
  <c r="C322" i="2"/>
  <c r="D322" i="2"/>
  <c r="E322" i="2"/>
  <c r="F322" i="2"/>
  <c r="G322" i="2"/>
  <c r="H322" i="2"/>
  <c r="I322" i="2"/>
  <c r="A323" i="2"/>
  <c r="B323" i="2"/>
  <c r="C323" i="2"/>
  <c r="D323" i="2"/>
  <c r="E323" i="2"/>
  <c r="F323" i="2"/>
  <c r="G323" i="2"/>
  <c r="H323" i="2"/>
  <c r="I323" i="2"/>
  <c r="A324" i="2"/>
  <c r="B324" i="2"/>
  <c r="C324" i="2"/>
  <c r="D324" i="2"/>
  <c r="E324" i="2"/>
  <c r="F324" i="2"/>
  <c r="G324" i="2"/>
  <c r="H324" i="2"/>
  <c r="I324" i="2"/>
  <c r="A325" i="2"/>
  <c r="B325" i="2"/>
  <c r="C325" i="2"/>
  <c r="D325" i="2"/>
  <c r="E325" i="2"/>
  <c r="F325" i="2"/>
  <c r="G325" i="2"/>
  <c r="H325" i="2"/>
  <c r="I325" i="2"/>
  <c r="A326" i="2"/>
  <c r="B326" i="2"/>
  <c r="C326" i="2"/>
  <c r="D326" i="2"/>
  <c r="E326" i="2"/>
  <c r="F326" i="2"/>
  <c r="G326" i="2"/>
  <c r="H326" i="2"/>
  <c r="I326" i="2"/>
  <c r="A327" i="2"/>
  <c r="B327" i="2"/>
  <c r="C327" i="2"/>
  <c r="D327" i="2"/>
  <c r="E327" i="2"/>
  <c r="F327" i="2"/>
  <c r="G327" i="2"/>
  <c r="H327" i="2"/>
  <c r="I327" i="2"/>
  <c r="A328" i="2"/>
  <c r="B328" i="2"/>
  <c r="C328" i="2"/>
  <c r="D328" i="2"/>
  <c r="E328" i="2"/>
  <c r="F328" i="2"/>
  <c r="G328" i="2"/>
  <c r="H328" i="2"/>
  <c r="I328" i="2"/>
  <c r="A329" i="2"/>
  <c r="B329" i="2"/>
  <c r="C329" i="2"/>
  <c r="D329" i="2"/>
  <c r="E329" i="2"/>
  <c r="F329" i="2"/>
  <c r="G329" i="2"/>
  <c r="H329" i="2"/>
  <c r="I329" i="2"/>
  <c r="A330" i="2"/>
  <c r="B330" i="2"/>
  <c r="C330" i="2"/>
  <c r="D330" i="2"/>
  <c r="E330" i="2"/>
  <c r="F330" i="2"/>
  <c r="G330" i="2"/>
  <c r="H330" i="2"/>
  <c r="I330" i="2"/>
  <c r="A331" i="2"/>
  <c r="B331" i="2"/>
  <c r="C331" i="2"/>
  <c r="D331" i="2"/>
  <c r="E331" i="2"/>
  <c r="F331" i="2"/>
  <c r="G331" i="2"/>
  <c r="H331" i="2"/>
  <c r="I331" i="2"/>
  <c r="A332" i="2"/>
  <c r="B332" i="2"/>
  <c r="C332" i="2"/>
  <c r="D332" i="2"/>
  <c r="E332" i="2"/>
  <c r="F332" i="2"/>
  <c r="G332" i="2"/>
  <c r="H332" i="2"/>
  <c r="I332" i="2"/>
  <c r="A333" i="2"/>
  <c r="B333" i="2"/>
  <c r="C333" i="2"/>
  <c r="D333" i="2"/>
  <c r="E333" i="2"/>
  <c r="F333" i="2"/>
  <c r="G333" i="2"/>
  <c r="H333" i="2"/>
  <c r="I333" i="2"/>
  <c r="A334" i="2"/>
  <c r="B334" i="2"/>
  <c r="C334" i="2"/>
  <c r="D334" i="2"/>
  <c r="E334" i="2"/>
  <c r="F334" i="2"/>
  <c r="G334" i="2"/>
  <c r="H334" i="2"/>
  <c r="I334" i="2"/>
  <c r="A335" i="2"/>
  <c r="B335" i="2"/>
  <c r="C335" i="2"/>
  <c r="D335" i="2"/>
  <c r="E335" i="2"/>
  <c r="F335" i="2"/>
  <c r="G335" i="2"/>
  <c r="H335" i="2"/>
  <c r="I335" i="2"/>
  <c r="A336" i="2"/>
  <c r="B336" i="2"/>
  <c r="C336" i="2"/>
  <c r="D336" i="2"/>
  <c r="E336" i="2"/>
  <c r="F336" i="2"/>
  <c r="G336" i="2"/>
  <c r="H336" i="2"/>
  <c r="I336" i="2"/>
  <c r="A337" i="2"/>
  <c r="B337" i="2"/>
  <c r="C337" i="2"/>
  <c r="D337" i="2"/>
  <c r="E337" i="2"/>
  <c r="F337" i="2"/>
  <c r="G337" i="2"/>
  <c r="H337" i="2"/>
  <c r="I337" i="2"/>
  <c r="A338" i="2"/>
  <c r="B338" i="2"/>
  <c r="C338" i="2"/>
  <c r="D338" i="2"/>
  <c r="E338" i="2"/>
  <c r="F338" i="2"/>
  <c r="G338" i="2"/>
  <c r="H338" i="2"/>
  <c r="I338" i="2"/>
  <c r="A339" i="2"/>
  <c r="B339" i="2"/>
  <c r="C339" i="2"/>
  <c r="D339" i="2"/>
  <c r="E339" i="2"/>
  <c r="F339" i="2"/>
  <c r="G339" i="2"/>
  <c r="H339" i="2"/>
  <c r="I339" i="2"/>
  <c r="A340" i="2"/>
  <c r="B340" i="2"/>
  <c r="C340" i="2"/>
  <c r="D340" i="2"/>
  <c r="E340" i="2"/>
  <c r="F340" i="2"/>
  <c r="G340" i="2"/>
  <c r="H340" i="2"/>
  <c r="I340" i="2"/>
  <c r="A341" i="2"/>
  <c r="B341" i="2"/>
  <c r="C341" i="2"/>
  <c r="D341" i="2"/>
  <c r="E341" i="2"/>
  <c r="F341" i="2"/>
  <c r="G341" i="2"/>
  <c r="H341" i="2"/>
  <c r="I341" i="2"/>
  <c r="A342" i="2"/>
  <c r="B342" i="2"/>
  <c r="C342" i="2"/>
  <c r="D342" i="2"/>
  <c r="E342" i="2"/>
  <c r="F342" i="2"/>
  <c r="G342" i="2"/>
  <c r="H342" i="2"/>
  <c r="I342" i="2"/>
  <c r="A343" i="2"/>
  <c r="B343" i="2"/>
  <c r="C343" i="2"/>
  <c r="D343" i="2"/>
  <c r="E343" i="2"/>
  <c r="F343" i="2"/>
  <c r="G343" i="2"/>
  <c r="H343" i="2"/>
  <c r="I343" i="2"/>
  <c r="A344" i="2"/>
  <c r="B344" i="2"/>
  <c r="C344" i="2"/>
  <c r="D344" i="2"/>
  <c r="E344" i="2"/>
  <c r="F344" i="2"/>
  <c r="G344" i="2"/>
  <c r="H344" i="2"/>
  <c r="I344" i="2"/>
  <c r="A345" i="2"/>
  <c r="B345" i="2"/>
  <c r="C345" i="2"/>
  <c r="D345" i="2"/>
  <c r="E345" i="2"/>
  <c r="F345" i="2"/>
  <c r="G345" i="2"/>
  <c r="H345" i="2"/>
  <c r="I345" i="2"/>
  <c r="A346" i="2"/>
  <c r="B346" i="2"/>
  <c r="C346" i="2"/>
  <c r="D346" i="2"/>
  <c r="E346" i="2"/>
  <c r="F346" i="2"/>
  <c r="G346" i="2"/>
  <c r="H346" i="2"/>
  <c r="I346" i="2"/>
  <c r="A347" i="2"/>
  <c r="B347" i="2"/>
  <c r="C347" i="2"/>
  <c r="D347" i="2"/>
  <c r="E347" i="2"/>
  <c r="F347" i="2"/>
  <c r="G347" i="2"/>
  <c r="H347" i="2"/>
  <c r="I347" i="2"/>
  <c r="A348" i="2"/>
  <c r="B348" i="2"/>
  <c r="C348" i="2"/>
  <c r="D348" i="2"/>
  <c r="E348" i="2"/>
  <c r="F348" i="2"/>
  <c r="G348" i="2"/>
  <c r="H348" i="2"/>
  <c r="I348" i="2"/>
  <c r="A349" i="2"/>
  <c r="B349" i="2"/>
  <c r="C349" i="2"/>
  <c r="D349" i="2"/>
  <c r="E349" i="2"/>
  <c r="F349" i="2"/>
  <c r="G349" i="2"/>
  <c r="H349" i="2"/>
  <c r="I349" i="2"/>
  <c r="A350" i="2"/>
  <c r="B350" i="2"/>
  <c r="C350" i="2"/>
  <c r="D350" i="2"/>
  <c r="E350" i="2"/>
  <c r="F350" i="2"/>
  <c r="G350" i="2"/>
  <c r="H350" i="2"/>
  <c r="I350" i="2"/>
  <c r="A351" i="2"/>
  <c r="B351" i="2"/>
  <c r="C351" i="2"/>
  <c r="D351" i="2"/>
  <c r="E351" i="2"/>
  <c r="F351" i="2"/>
  <c r="G351" i="2"/>
  <c r="H351" i="2"/>
  <c r="I351" i="2"/>
  <c r="A352" i="2"/>
  <c r="B352" i="2"/>
  <c r="C352" i="2"/>
  <c r="D352" i="2"/>
  <c r="E352" i="2"/>
  <c r="F352" i="2"/>
  <c r="G352" i="2"/>
  <c r="H352" i="2"/>
  <c r="I352" i="2"/>
  <c r="A353" i="2"/>
  <c r="B353" i="2"/>
  <c r="C353" i="2"/>
  <c r="D353" i="2"/>
  <c r="E353" i="2"/>
  <c r="F353" i="2"/>
  <c r="G353" i="2"/>
  <c r="H353" i="2"/>
  <c r="I353" i="2"/>
  <c r="A354" i="2"/>
  <c r="B354" i="2"/>
  <c r="C354" i="2"/>
  <c r="D354" i="2"/>
  <c r="E354" i="2"/>
  <c r="F354" i="2"/>
  <c r="G354" i="2"/>
  <c r="H354" i="2"/>
  <c r="I354" i="2"/>
  <c r="A355" i="2"/>
  <c r="B355" i="2"/>
  <c r="C355" i="2"/>
  <c r="D355" i="2"/>
  <c r="E355" i="2"/>
  <c r="F355" i="2"/>
  <c r="G355" i="2"/>
  <c r="H355" i="2"/>
  <c r="I355" i="2"/>
  <c r="A356" i="2"/>
  <c r="B356" i="2"/>
  <c r="C356" i="2"/>
  <c r="D356" i="2"/>
  <c r="E356" i="2"/>
  <c r="F356" i="2"/>
  <c r="G356" i="2"/>
  <c r="H356" i="2"/>
  <c r="I356" i="2"/>
  <c r="A357" i="2"/>
  <c r="B357" i="2"/>
  <c r="C357" i="2"/>
  <c r="D357" i="2"/>
  <c r="E357" i="2"/>
  <c r="F357" i="2"/>
  <c r="G357" i="2"/>
  <c r="H357" i="2"/>
  <c r="I357" i="2"/>
  <c r="A358" i="2"/>
  <c r="B358" i="2"/>
  <c r="C358" i="2"/>
  <c r="D358" i="2"/>
  <c r="E358" i="2"/>
  <c r="F358" i="2"/>
  <c r="G358" i="2"/>
  <c r="H358" i="2"/>
  <c r="I358" i="2"/>
  <c r="A359" i="2"/>
  <c r="B359" i="2"/>
  <c r="C359" i="2"/>
  <c r="D359" i="2"/>
  <c r="E359" i="2"/>
  <c r="F359" i="2"/>
  <c r="G359" i="2"/>
  <c r="H359" i="2"/>
  <c r="I359" i="2"/>
  <c r="A360" i="2"/>
  <c r="B360" i="2"/>
  <c r="C360" i="2"/>
  <c r="D360" i="2"/>
  <c r="E360" i="2"/>
  <c r="F360" i="2"/>
  <c r="G360" i="2"/>
  <c r="H360" i="2"/>
  <c r="I360" i="2"/>
  <c r="A361" i="2"/>
  <c r="B361" i="2"/>
  <c r="C361" i="2"/>
  <c r="D361" i="2"/>
  <c r="E361" i="2"/>
  <c r="F361" i="2"/>
  <c r="G361" i="2"/>
  <c r="H361" i="2"/>
  <c r="I361" i="2"/>
  <c r="A362" i="2"/>
  <c r="B362" i="2"/>
  <c r="C362" i="2"/>
  <c r="D362" i="2"/>
  <c r="E362" i="2"/>
  <c r="F362" i="2"/>
  <c r="G362" i="2"/>
  <c r="H362" i="2"/>
  <c r="I362" i="2"/>
  <c r="A363" i="2"/>
  <c r="B363" i="2"/>
  <c r="C363" i="2"/>
  <c r="D363" i="2"/>
  <c r="E363" i="2"/>
  <c r="F363" i="2"/>
  <c r="G363" i="2"/>
  <c r="H363" i="2"/>
  <c r="I363" i="2"/>
  <c r="A364" i="2"/>
  <c r="B364" i="2"/>
  <c r="C364" i="2"/>
  <c r="D364" i="2"/>
  <c r="E364" i="2"/>
  <c r="F364" i="2"/>
  <c r="G364" i="2"/>
  <c r="H364" i="2"/>
  <c r="I364" i="2"/>
  <c r="A365" i="2"/>
  <c r="B365" i="2"/>
  <c r="C365" i="2"/>
  <c r="D365" i="2"/>
  <c r="E365" i="2"/>
  <c r="F365" i="2"/>
  <c r="G365" i="2"/>
  <c r="H365" i="2"/>
  <c r="I365" i="2"/>
  <c r="A366" i="2"/>
  <c r="B366" i="2"/>
  <c r="C366" i="2"/>
  <c r="D366" i="2"/>
  <c r="E366" i="2"/>
  <c r="F366" i="2"/>
  <c r="G366" i="2"/>
  <c r="H366" i="2"/>
  <c r="I366" i="2"/>
  <c r="A378" i="2"/>
  <c r="B378" i="2"/>
  <c r="C378" i="2"/>
  <c r="D378" i="2"/>
  <c r="E378" i="2"/>
  <c r="F378" i="2"/>
  <c r="G378" i="2"/>
  <c r="H378" i="2"/>
  <c r="I378" i="2"/>
  <c r="A379" i="2"/>
  <c r="B379" i="2"/>
  <c r="C379" i="2"/>
  <c r="D379" i="2"/>
  <c r="E379" i="2"/>
  <c r="F379" i="2"/>
  <c r="G379" i="2"/>
  <c r="H379" i="2"/>
  <c r="I379" i="2"/>
  <c r="A380" i="2"/>
  <c r="B380" i="2"/>
  <c r="C380" i="2"/>
  <c r="D380" i="2"/>
  <c r="E380" i="2"/>
  <c r="F380" i="2"/>
  <c r="G380" i="2"/>
  <c r="H380" i="2"/>
  <c r="I380" i="2"/>
  <c r="A381" i="2"/>
  <c r="B381" i="2"/>
  <c r="C381" i="2"/>
  <c r="D381" i="2"/>
  <c r="E381" i="2"/>
  <c r="F381" i="2"/>
  <c r="G381" i="2"/>
  <c r="H381" i="2"/>
  <c r="I381" i="2"/>
  <c r="A382" i="2"/>
  <c r="B382" i="2"/>
  <c r="C382" i="2"/>
  <c r="D382" i="2"/>
  <c r="E382" i="2"/>
  <c r="F382" i="2"/>
  <c r="G382" i="2"/>
  <c r="H382" i="2"/>
  <c r="I382" i="2"/>
  <c r="A383" i="2"/>
  <c r="B383" i="2"/>
  <c r="C383" i="2"/>
  <c r="D383" i="2"/>
  <c r="E383" i="2"/>
  <c r="F383" i="2"/>
  <c r="G383" i="2"/>
  <c r="H383" i="2"/>
  <c r="I383" i="2"/>
  <c r="A384" i="2"/>
  <c r="B384" i="2"/>
  <c r="C384" i="2"/>
  <c r="D384" i="2"/>
  <c r="E384" i="2"/>
  <c r="F384" i="2"/>
  <c r="G384" i="2"/>
  <c r="H384" i="2"/>
  <c r="I384" i="2"/>
  <c r="A385" i="2"/>
  <c r="B385" i="2"/>
  <c r="C385" i="2"/>
  <c r="D385" i="2"/>
  <c r="E385" i="2"/>
  <c r="F385" i="2"/>
  <c r="G385" i="2"/>
  <c r="H385" i="2"/>
  <c r="I385" i="2"/>
  <c r="A386" i="2"/>
  <c r="B386" i="2"/>
  <c r="C386" i="2"/>
  <c r="D386" i="2"/>
  <c r="E386" i="2"/>
  <c r="F386" i="2"/>
  <c r="G386" i="2"/>
  <c r="H386" i="2"/>
  <c r="I386" i="2"/>
  <c r="A387" i="2"/>
  <c r="B387" i="2"/>
  <c r="C387" i="2"/>
  <c r="D387" i="2"/>
  <c r="E387" i="2"/>
  <c r="F387" i="2"/>
  <c r="G387" i="2"/>
  <c r="H387" i="2"/>
  <c r="I387" i="2"/>
  <c r="A388" i="2"/>
  <c r="B388" i="2"/>
  <c r="C388" i="2"/>
  <c r="D388" i="2"/>
  <c r="E388" i="2"/>
  <c r="F388" i="2"/>
  <c r="G388" i="2"/>
  <c r="H388" i="2"/>
  <c r="I388" i="2"/>
  <c r="A389" i="2"/>
  <c r="B389" i="2"/>
  <c r="C389" i="2"/>
  <c r="D389" i="2"/>
  <c r="E389" i="2"/>
  <c r="F389" i="2"/>
  <c r="G389" i="2"/>
  <c r="H389" i="2"/>
  <c r="I389" i="2"/>
  <c r="A390" i="2"/>
  <c r="B390" i="2"/>
  <c r="C390" i="2"/>
  <c r="D390" i="2"/>
  <c r="E390" i="2"/>
  <c r="F390" i="2"/>
  <c r="G390" i="2"/>
  <c r="H390" i="2"/>
  <c r="I390" i="2"/>
  <c r="A391" i="2"/>
  <c r="B391" i="2"/>
  <c r="C391" i="2"/>
  <c r="D391" i="2"/>
  <c r="E391" i="2"/>
  <c r="F391" i="2"/>
  <c r="G391" i="2"/>
  <c r="H391" i="2"/>
  <c r="I391" i="2"/>
  <c r="A392" i="2"/>
  <c r="B392" i="2"/>
  <c r="C392" i="2"/>
  <c r="D392" i="2"/>
  <c r="E392" i="2"/>
  <c r="F392" i="2"/>
  <c r="G392" i="2"/>
  <c r="H392" i="2"/>
  <c r="I392" i="2"/>
  <c r="A393" i="2"/>
  <c r="B393" i="2"/>
  <c r="C393" i="2"/>
  <c r="D393" i="2"/>
  <c r="E393" i="2"/>
  <c r="F393" i="2"/>
  <c r="G393" i="2"/>
  <c r="H393" i="2"/>
  <c r="I393" i="2"/>
  <c r="A394" i="2"/>
  <c r="B394" i="2"/>
  <c r="C394" i="2"/>
  <c r="D394" i="2"/>
  <c r="E394" i="2"/>
  <c r="F394" i="2"/>
  <c r="G394" i="2"/>
  <c r="H394" i="2"/>
  <c r="I394" i="2"/>
  <c r="A395" i="2"/>
  <c r="B395" i="2"/>
  <c r="C395" i="2"/>
  <c r="D395" i="2"/>
  <c r="E395" i="2"/>
  <c r="F395" i="2"/>
  <c r="G395" i="2"/>
  <c r="H395" i="2"/>
  <c r="I395" i="2"/>
  <c r="A396" i="2"/>
  <c r="B396" i="2"/>
  <c r="C396" i="2"/>
  <c r="D396" i="2"/>
  <c r="E396" i="2"/>
  <c r="F396" i="2"/>
  <c r="G396" i="2"/>
  <c r="H396" i="2"/>
  <c r="I396" i="2"/>
  <c r="A397" i="2"/>
  <c r="B397" i="2"/>
  <c r="C397" i="2"/>
  <c r="D397" i="2"/>
  <c r="E397" i="2"/>
  <c r="F397" i="2"/>
  <c r="G397" i="2"/>
  <c r="H397" i="2"/>
  <c r="I397" i="2"/>
  <c r="A398" i="2"/>
  <c r="B398" i="2"/>
  <c r="C398" i="2"/>
  <c r="D398" i="2"/>
  <c r="E398" i="2"/>
  <c r="F398" i="2"/>
  <c r="G398" i="2"/>
  <c r="H398" i="2"/>
  <c r="I398" i="2"/>
  <c r="A399" i="2"/>
  <c r="B399" i="2"/>
  <c r="C399" i="2"/>
  <c r="D399" i="2"/>
  <c r="E399" i="2"/>
  <c r="F399" i="2"/>
  <c r="G399" i="2"/>
  <c r="H399" i="2"/>
  <c r="I399" i="2"/>
  <c r="A400" i="2"/>
  <c r="B400" i="2"/>
  <c r="C400" i="2"/>
  <c r="D400" i="2"/>
  <c r="E400" i="2"/>
  <c r="F400" i="2"/>
  <c r="G400" i="2"/>
  <c r="H400" i="2"/>
  <c r="I400" i="2"/>
  <c r="A401" i="2"/>
  <c r="B401" i="2"/>
  <c r="C401" i="2"/>
  <c r="D401" i="2"/>
  <c r="E401" i="2"/>
  <c r="F401" i="2"/>
  <c r="G401" i="2"/>
  <c r="H401" i="2"/>
  <c r="I401" i="2"/>
  <c r="A402" i="2"/>
  <c r="B402" i="2"/>
  <c r="C402" i="2"/>
  <c r="D402" i="2"/>
  <c r="E402" i="2"/>
  <c r="F402" i="2"/>
  <c r="G402" i="2"/>
  <c r="H402" i="2"/>
  <c r="I402" i="2"/>
  <c r="A403" i="2"/>
  <c r="B403" i="2"/>
  <c r="C403" i="2"/>
  <c r="D403" i="2"/>
  <c r="E403" i="2"/>
  <c r="F403" i="2"/>
  <c r="G403" i="2"/>
  <c r="H403" i="2"/>
  <c r="I403" i="2"/>
  <c r="A404" i="2"/>
  <c r="B404" i="2"/>
  <c r="C404" i="2"/>
  <c r="D404" i="2"/>
  <c r="E404" i="2"/>
  <c r="F404" i="2"/>
  <c r="G404" i="2"/>
  <c r="H404" i="2"/>
  <c r="I404" i="2"/>
  <c r="A405" i="2"/>
  <c r="B405" i="2"/>
  <c r="C405" i="2"/>
  <c r="D405" i="2"/>
  <c r="E405" i="2"/>
  <c r="F405" i="2"/>
  <c r="G405" i="2"/>
  <c r="H405" i="2"/>
  <c r="I405" i="2"/>
  <c r="A406" i="2"/>
  <c r="B406" i="2"/>
  <c r="C406" i="2"/>
  <c r="D406" i="2"/>
  <c r="E406" i="2"/>
  <c r="F406" i="2"/>
  <c r="G406" i="2"/>
  <c r="H406" i="2"/>
  <c r="I406" i="2"/>
  <c r="A407" i="2"/>
  <c r="B407" i="2"/>
  <c r="C407" i="2"/>
  <c r="D407" i="2"/>
  <c r="E407" i="2"/>
  <c r="F407" i="2"/>
  <c r="G407" i="2"/>
  <c r="H407" i="2"/>
  <c r="I407" i="2"/>
  <c r="A408" i="2"/>
  <c r="B408" i="2"/>
  <c r="C408" i="2"/>
  <c r="D408" i="2"/>
  <c r="E408" i="2"/>
  <c r="F408" i="2"/>
  <c r="G408" i="2"/>
  <c r="H408" i="2"/>
  <c r="I408" i="2"/>
  <c r="A409" i="2"/>
  <c r="B409" i="2"/>
  <c r="C409" i="2"/>
  <c r="D409" i="2"/>
  <c r="E409" i="2"/>
  <c r="F409" i="2"/>
  <c r="G409" i="2"/>
  <c r="H409" i="2"/>
  <c r="I409" i="2"/>
  <c r="A410" i="2"/>
  <c r="B410" i="2"/>
  <c r="C410" i="2"/>
  <c r="D410" i="2"/>
  <c r="E410" i="2"/>
  <c r="F410" i="2"/>
  <c r="G410" i="2"/>
  <c r="H410" i="2"/>
  <c r="I410" i="2"/>
  <c r="A411" i="2"/>
  <c r="B411" i="2"/>
  <c r="C411" i="2"/>
  <c r="D411" i="2"/>
  <c r="E411" i="2"/>
  <c r="F411" i="2"/>
  <c r="G411" i="2"/>
  <c r="H411" i="2"/>
  <c r="I411" i="2"/>
  <c r="A412" i="2"/>
  <c r="B412" i="2"/>
  <c r="C412" i="2"/>
  <c r="D412" i="2"/>
  <c r="E412" i="2"/>
  <c r="F412" i="2"/>
  <c r="G412" i="2"/>
  <c r="H412" i="2"/>
  <c r="I412" i="2"/>
  <c r="A413" i="2"/>
  <c r="B413" i="2"/>
  <c r="C413" i="2"/>
  <c r="D413" i="2"/>
  <c r="E413" i="2"/>
  <c r="F413" i="2"/>
  <c r="G413" i="2"/>
  <c r="H413" i="2"/>
  <c r="I413" i="2"/>
  <c r="A414" i="2"/>
  <c r="B414" i="2"/>
  <c r="C414" i="2"/>
  <c r="D414" i="2"/>
  <c r="E414" i="2"/>
  <c r="F414" i="2"/>
  <c r="G414" i="2"/>
  <c r="H414" i="2"/>
  <c r="I414" i="2"/>
  <c r="A415" i="2"/>
  <c r="B415" i="2"/>
  <c r="C415" i="2"/>
  <c r="D415" i="2"/>
  <c r="E415" i="2"/>
  <c r="F415" i="2"/>
  <c r="G415" i="2"/>
  <c r="H415" i="2"/>
  <c r="I415" i="2"/>
  <c r="A416" i="2"/>
  <c r="B416" i="2"/>
  <c r="C416" i="2"/>
  <c r="D416" i="2"/>
  <c r="E416" i="2"/>
  <c r="F416" i="2"/>
  <c r="G416" i="2"/>
  <c r="H416" i="2"/>
  <c r="I416" i="2"/>
  <c r="A417" i="2"/>
  <c r="B417" i="2"/>
  <c r="C417" i="2"/>
  <c r="D417" i="2"/>
  <c r="E417" i="2"/>
  <c r="F417" i="2"/>
  <c r="G417" i="2"/>
  <c r="H417" i="2"/>
  <c r="I417" i="2"/>
  <c r="A418" i="2"/>
  <c r="B418" i="2"/>
  <c r="C418" i="2"/>
  <c r="D418" i="2"/>
  <c r="E418" i="2"/>
  <c r="F418" i="2"/>
  <c r="G418" i="2"/>
  <c r="H418" i="2"/>
  <c r="I418" i="2"/>
  <c r="A419" i="2"/>
  <c r="B419" i="2"/>
  <c r="C419" i="2"/>
  <c r="D419" i="2"/>
  <c r="E419" i="2"/>
  <c r="F419" i="2"/>
  <c r="G419" i="2"/>
  <c r="H419" i="2"/>
  <c r="I419" i="2"/>
  <c r="A420" i="2"/>
  <c r="B420" i="2"/>
  <c r="C420" i="2"/>
  <c r="D420" i="2"/>
  <c r="E420" i="2"/>
  <c r="F420" i="2"/>
  <c r="G420" i="2"/>
  <c r="H420" i="2"/>
  <c r="I420" i="2"/>
  <c r="A421" i="2"/>
  <c r="B421" i="2"/>
  <c r="C421" i="2"/>
  <c r="D421" i="2"/>
  <c r="E421" i="2"/>
  <c r="F421" i="2"/>
  <c r="G421" i="2"/>
  <c r="H421" i="2"/>
  <c r="I421" i="2"/>
  <c r="A422" i="2"/>
  <c r="B422" i="2"/>
  <c r="C422" i="2"/>
  <c r="D422" i="2"/>
  <c r="E422" i="2"/>
  <c r="F422" i="2"/>
  <c r="G422" i="2"/>
  <c r="H422" i="2"/>
  <c r="I422" i="2"/>
  <c r="A423" i="2"/>
  <c r="B423" i="2"/>
  <c r="C423" i="2"/>
  <c r="D423" i="2"/>
  <c r="E423" i="2"/>
  <c r="F423" i="2"/>
  <c r="G423" i="2"/>
  <c r="H423" i="2"/>
  <c r="I423" i="2"/>
  <c r="A424" i="2"/>
  <c r="B424" i="2"/>
  <c r="C424" i="2"/>
  <c r="D424" i="2"/>
  <c r="E424" i="2"/>
  <c r="F424" i="2"/>
  <c r="G424" i="2"/>
  <c r="H424" i="2"/>
  <c r="I424" i="2"/>
  <c r="A425" i="2"/>
  <c r="B425" i="2"/>
  <c r="C425" i="2"/>
  <c r="D425" i="2"/>
  <c r="E425" i="2"/>
  <c r="F425" i="2"/>
  <c r="G425" i="2"/>
  <c r="H425" i="2"/>
  <c r="I425" i="2"/>
  <c r="A426" i="2"/>
  <c r="B426" i="2"/>
  <c r="C426" i="2"/>
  <c r="D426" i="2"/>
  <c r="E426" i="2"/>
  <c r="F426" i="2"/>
  <c r="G426" i="2"/>
  <c r="H426" i="2"/>
  <c r="I426" i="2"/>
  <c r="A427" i="2"/>
  <c r="B427" i="2"/>
  <c r="C427" i="2"/>
  <c r="D427" i="2"/>
  <c r="E427" i="2"/>
  <c r="F427" i="2"/>
  <c r="G427" i="2"/>
  <c r="H427" i="2"/>
  <c r="I427" i="2"/>
  <c r="A428" i="2"/>
  <c r="B428" i="2"/>
  <c r="C428" i="2"/>
  <c r="D428" i="2"/>
  <c r="E428" i="2"/>
  <c r="F428" i="2"/>
  <c r="G428" i="2"/>
  <c r="H428" i="2"/>
  <c r="I428" i="2"/>
  <c r="A429" i="2"/>
  <c r="B429" i="2"/>
  <c r="C429" i="2"/>
  <c r="D429" i="2"/>
  <c r="E429" i="2"/>
  <c r="F429" i="2"/>
  <c r="G429" i="2"/>
  <c r="H429" i="2"/>
  <c r="I429" i="2"/>
  <c r="A430" i="2"/>
  <c r="B430" i="2"/>
  <c r="C430" i="2"/>
  <c r="D430" i="2"/>
  <c r="E430" i="2"/>
  <c r="F430" i="2"/>
  <c r="G430" i="2"/>
  <c r="H430" i="2"/>
  <c r="I430" i="2"/>
  <c r="A431" i="2"/>
  <c r="B431" i="2"/>
  <c r="C431" i="2"/>
  <c r="D431" i="2"/>
  <c r="E431" i="2"/>
  <c r="F431" i="2"/>
  <c r="G431" i="2"/>
  <c r="H431" i="2"/>
  <c r="I431" i="2"/>
  <c r="A432" i="2"/>
  <c r="B432" i="2"/>
  <c r="C432" i="2"/>
  <c r="D432" i="2"/>
  <c r="E432" i="2"/>
  <c r="F432" i="2"/>
  <c r="G432" i="2"/>
  <c r="H432" i="2"/>
  <c r="I432" i="2"/>
  <c r="A433" i="2"/>
  <c r="B433" i="2"/>
  <c r="C433" i="2"/>
  <c r="D433" i="2"/>
  <c r="E433" i="2"/>
  <c r="F433" i="2"/>
  <c r="G433" i="2"/>
  <c r="H433" i="2"/>
  <c r="I433" i="2"/>
  <c r="A434" i="2"/>
  <c r="B434" i="2"/>
  <c r="C434" i="2"/>
  <c r="D434" i="2"/>
  <c r="E434" i="2"/>
  <c r="F434" i="2"/>
  <c r="G434" i="2"/>
  <c r="H434" i="2"/>
  <c r="I434" i="2"/>
  <c r="A435" i="2"/>
  <c r="B435" i="2"/>
  <c r="C435" i="2"/>
  <c r="D435" i="2"/>
  <c r="E435" i="2"/>
  <c r="F435" i="2"/>
  <c r="G435" i="2"/>
  <c r="H435" i="2"/>
  <c r="I435" i="2"/>
  <c r="A436" i="2"/>
  <c r="B436" i="2"/>
  <c r="C436" i="2"/>
  <c r="D436" i="2"/>
  <c r="E436" i="2"/>
  <c r="F436" i="2"/>
  <c r="G436" i="2"/>
  <c r="H436" i="2"/>
  <c r="I436" i="2"/>
  <c r="A437" i="2"/>
  <c r="B437" i="2"/>
  <c r="C437" i="2"/>
  <c r="D437" i="2"/>
  <c r="E437" i="2"/>
  <c r="F437" i="2"/>
  <c r="G437" i="2"/>
  <c r="H437" i="2"/>
  <c r="I437" i="2"/>
  <c r="A438" i="2"/>
  <c r="B438" i="2"/>
  <c r="C438" i="2"/>
  <c r="D438" i="2"/>
  <c r="E438" i="2"/>
  <c r="F438" i="2"/>
  <c r="G438" i="2"/>
  <c r="H438" i="2"/>
  <c r="I438" i="2"/>
  <c r="A439" i="2"/>
  <c r="B439" i="2"/>
  <c r="C439" i="2"/>
  <c r="D439" i="2"/>
  <c r="E439" i="2"/>
  <c r="F439" i="2"/>
  <c r="G439" i="2"/>
  <c r="H439" i="2"/>
  <c r="I439" i="2"/>
  <c r="A440" i="2"/>
  <c r="B440" i="2"/>
  <c r="C440" i="2"/>
  <c r="D440" i="2"/>
  <c r="E440" i="2"/>
  <c r="F440" i="2"/>
  <c r="G440" i="2"/>
  <c r="H440" i="2"/>
  <c r="I440" i="2"/>
  <c r="A441" i="2"/>
  <c r="B441" i="2"/>
  <c r="C441" i="2"/>
  <c r="D441" i="2"/>
  <c r="E441" i="2"/>
  <c r="F441" i="2"/>
  <c r="G441" i="2"/>
  <c r="H441" i="2"/>
  <c r="I441" i="2"/>
  <c r="A442" i="2"/>
  <c r="B442" i="2"/>
  <c r="C442" i="2"/>
  <c r="D442" i="2"/>
  <c r="E442" i="2"/>
  <c r="F442" i="2"/>
  <c r="G442" i="2"/>
  <c r="H442" i="2"/>
  <c r="I442" i="2"/>
  <c r="A443" i="2"/>
  <c r="B443" i="2"/>
  <c r="C443" i="2"/>
  <c r="D443" i="2"/>
  <c r="E443" i="2"/>
  <c r="F443" i="2"/>
  <c r="G443" i="2"/>
  <c r="H443" i="2"/>
  <c r="I443" i="2"/>
  <c r="A444" i="2"/>
  <c r="B444" i="2"/>
  <c r="C444" i="2"/>
  <c r="D444" i="2"/>
  <c r="E444" i="2"/>
  <c r="F444" i="2"/>
  <c r="G444" i="2"/>
  <c r="H444" i="2"/>
  <c r="I444" i="2"/>
  <c r="A445" i="2"/>
  <c r="B445" i="2"/>
  <c r="C445" i="2"/>
  <c r="D445" i="2"/>
  <c r="E445" i="2"/>
  <c r="F445" i="2"/>
  <c r="G445" i="2"/>
  <c r="H445" i="2"/>
  <c r="I445" i="2"/>
  <c r="A446" i="2"/>
  <c r="B446" i="2"/>
  <c r="C446" i="2"/>
  <c r="D446" i="2"/>
  <c r="E446" i="2"/>
  <c r="F446" i="2"/>
  <c r="G446" i="2"/>
  <c r="H446" i="2"/>
  <c r="I446" i="2"/>
  <c r="A447" i="2"/>
  <c r="B447" i="2"/>
  <c r="C447" i="2"/>
  <c r="D447" i="2"/>
  <c r="E447" i="2"/>
  <c r="F447" i="2"/>
  <c r="G447" i="2"/>
  <c r="H447" i="2"/>
  <c r="I447" i="2"/>
  <c r="A448" i="2"/>
  <c r="B448" i="2"/>
  <c r="C448" i="2"/>
  <c r="D448" i="2"/>
  <c r="E448" i="2"/>
  <c r="F448" i="2"/>
  <c r="G448" i="2"/>
  <c r="H448" i="2"/>
  <c r="I448" i="2"/>
  <c r="A449" i="2"/>
  <c r="B449" i="2"/>
  <c r="C449" i="2"/>
  <c r="D449" i="2"/>
  <c r="E449" i="2"/>
  <c r="F449" i="2"/>
  <c r="G449" i="2"/>
  <c r="H449" i="2"/>
  <c r="I449" i="2"/>
  <c r="A450" i="2"/>
  <c r="B450" i="2"/>
  <c r="C450" i="2"/>
  <c r="D450" i="2"/>
  <c r="E450" i="2"/>
  <c r="F450" i="2"/>
  <c r="G450" i="2"/>
  <c r="H450" i="2"/>
  <c r="I450" i="2"/>
  <c r="A451" i="2"/>
  <c r="B451" i="2"/>
  <c r="C451" i="2"/>
  <c r="D451" i="2"/>
  <c r="E451" i="2"/>
  <c r="F451" i="2"/>
  <c r="G451" i="2"/>
  <c r="H451" i="2"/>
  <c r="I451" i="2"/>
  <c r="A452" i="2"/>
  <c r="B452" i="2"/>
  <c r="C452" i="2"/>
  <c r="D452" i="2"/>
  <c r="E452" i="2"/>
  <c r="F452" i="2"/>
  <c r="G452" i="2"/>
  <c r="H452" i="2"/>
  <c r="I452" i="2"/>
  <c r="A453" i="2"/>
  <c r="B453" i="2"/>
  <c r="C453" i="2"/>
  <c r="D453" i="2"/>
  <c r="E453" i="2"/>
  <c r="F453" i="2"/>
  <c r="G453" i="2"/>
  <c r="H453" i="2"/>
  <c r="I453" i="2"/>
  <c r="A454" i="2"/>
  <c r="B454" i="2"/>
  <c r="C454" i="2"/>
  <c r="D454" i="2"/>
  <c r="E454" i="2"/>
  <c r="F454" i="2"/>
  <c r="G454" i="2"/>
  <c r="H454" i="2"/>
  <c r="I454" i="2"/>
  <c r="A455" i="2"/>
  <c r="B455" i="2"/>
  <c r="C455" i="2"/>
  <c r="D455" i="2"/>
  <c r="E455" i="2"/>
  <c r="F455" i="2"/>
  <c r="G455" i="2"/>
  <c r="H455" i="2"/>
  <c r="I455" i="2"/>
  <c r="A456" i="2"/>
  <c r="B456" i="2"/>
  <c r="C456" i="2"/>
  <c r="D456" i="2"/>
  <c r="E456" i="2"/>
  <c r="F456" i="2"/>
  <c r="G456" i="2"/>
  <c r="H456" i="2"/>
  <c r="I456" i="2"/>
  <c r="A457" i="2"/>
  <c r="B457" i="2"/>
  <c r="C457" i="2"/>
  <c r="D457" i="2"/>
  <c r="E457" i="2"/>
  <c r="F457" i="2"/>
  <c r="G457" i="2"/>
  <c r="H457" i="2"/>
  <c r="I457" i="2"/>
  <c r="A458" i="2"/>
  <c r="B458" i="2"/>
  <c r="C458" i="2"/>
  <c r="D458" i="2"/>
  <c r="E458" i="2"/>
  <c r="F458" i="2"/>
  <c r="G458" i="2"/>
  <c r="H458" i="2"/>
  <c r="I458" i="2"/>
  <c r="A459" i="2"/>
  <c r="B459" i="2"/>
  <c r="C459" i="2"/>
  <c r="D459" i="2"/>
  <c r="E459" i="2"/>
  <c r="F459" i="2"/>
  <c r="G459" i="2"/>
  <c r="H459" i="2"/>
  <c r="I459" i="2"/>
  <c r="A460" i="2"/>
  <c r="B460" i="2"/>
  <c r="C460" i="2"/>
  <c r="D460" i="2"/>
  <c r="E460" i="2"/>
  <c r="F460" i="2"/>
  <c r="G460" i="2"/>
  <c r="H460" i="2"/>
  <c r="I460" i="2"/>
  <c r="A461" i="2"/>
  <c r="B461" i="2"/>
  <c r="C461" i="2"/>
  <c r="D461" i="2"/>
  <c r="E461" i="2"/>
  <c r="F461" i="2"/>
  <c r="G461" i="2"/>
  <c r="H461" i="2"/>
  <c r="I461" i="2"/>
  <c r="A462" i="2"/>
  <c r="B462" i="2"/>
  <c r="C462" i="2"/>
  <c r="D462" i="2"/>
  <c r="E462" i="2"/>
  <c r="F462" i="2"/>
  <c r="G462" i="2"/>
  <c r="H462" i="2"/>
  <c r="I462" i="2"/>
  <c r="A463" i="2"/>
  <c r="E463" i="2"/>
  <c r="F463" i="2"/>
  <c r="G463" i="2"/>
  <c r="H463" i="2"/>
  <c r="I463" i="2"/>
  <c r="A464" i="2"/>
  <c r="E464" i="2"/>
  <c r="F464" i="2"/>
  <c r="G464" i="2"/>
  <c r="H464" i="2"/>
  <c r="I464" i="2"/>
  <c r="A465" i="2"/>
  <c r="E465" i="2"/>
  <c r="F465" i="2"/>
  <c r="G465" i="2"/>
  <c r="H465" i="2"/>
  <c r="I465" i="2"/>
  <c r="A466" i="2"/>
  <c r="B466" i="2"/>
  <c r="C466" i="2"/>
  <c r="D466" i="2"/>
  <c r="E466" i="2"/>
  <c r="F466" i="2"/>
  <c r="G466" i="2"/>
  <c r="H466" i="2"/>
  <c r="I466" i="2"/>
  <c r="A467" i="2"/>
  <c r="B467" i="2"/>
  <c r="C467" i="2"/>
  <c r="D467" i="2"/>
  <c r="E467" i="2"/>
  <c r="F467" i="2"/>
  <c r="G467" i="2"/>
  <c r="H467" i="2"/>
  <c r="I467" i="2"/>
  <c r="A468" i="2"/>
  <c r="B468" i="2"/>
  <c r="C468" i="2"/>
  <c r="D468" i="2"/>
  <c r="E468" i="2"/>
  <c r="F468" i="2"/>
  <c r="G468" i="2"/>
  <c r="H468" i="2"/>
  <c r="I468" i="2"/>
  <c r="A469" i="2"/>
  <c r="B469" i="2"/>
  <c r="C469" i="2"/>
  <c r="D469" i="2"/>
  <c r="E469" i="2"/>
  <c r="F469" i="2"/>
  <c r="G469" i="2"/>
  <c r="H469" i="2"/>
  <c r="I469" i="2"/>
  <c r="A470" i="2"/>
  <c r="B470" i="2"/>
  <c r="C470" i="2"/>
  <c r="D470" i="2"/>
  <c r="E470" i="2"/>
  <c r="F470" i="2"/>
  <c r="G470" i="2"/>
  <c r="H470" i="2"/>
  <c r="I470" i="2"/>
  <c r="A471" i="2"/>
  <c r="B471" i="2"/>
  <c r="C471" i="2"/>
  <c r="D471" i="2"/>
  <c r="E471" i="2"/>
  <c r="F471" i="2"/>
  <c r="G471" i="2"/>
  <c r="H471" i="2"/>
  <c r="I471" i="2"/>
  <c r="A472" i="2"/>
  <c r="B472" i="2"/>
  <c r="C472" i="2"/>
  <c r="D472" i="2"/>
  <c r="E472" i="2"/>
  <c r="F472" i="2"/>
  <c r="G472" i="2"/>
  <c r="H472" i="2"/>
  <c r="I472" i="2"/>
  <c r="A473" i="2"/>
  <c r="B473" i="2"/>
  <c r="C473" i="2"/>
  <c r="D473" i="2"/>
  <c r="E473" i="2"/>
  <c r="F473" i="2"/>
  <c r="G473" i="2"/>
  <c r="H473" i="2"/>
  <c r="I473" i="2"/>
  <c r="A474" i="2"/>
  <c r="B474" i="2"/>
  <c r="C474" i="2"/>
  <c r="D474" i="2"/>
  <c r="E474" i="2"/>
  <c r="F474" i="2"/>
  <c r="G474" i="2"/>
  <c r="H474" i="2"/>
  <c r="I474" i="2"/>
  <c r="A475" i="2"/>
  <c r="B475" i="2"/>
  <c r="C475" i="2"/>
  <c r="D475" i="2"/>
  <c r="E475" i="2"/>
  <c r="F475" i="2"/>
  <c r="G475" i="2"/>
  <c r="H475" i="2"/>
  <c r="I475" i="2"/>
  <c r="A476" i="2"/>
  <c r="B476" i="2"/>
  <c r="C476" i="2"/>
  <c r="D476" i="2"/>
  <c r="E476" i="2"/>
  <c r="F476" i="2"/>
  <c r="G476" i="2"/>
  <c r="H476" i="2"/>
  <c r="I476" i="2"/>
  <c r="A488" i="2"/>
  <c r="B488" i="2"/>
  <c r="C488" i="2"/>
  <c r="D488" i="2"/>
  <c r="E488" i="2"/>
  <c r="F488" i="2"/>
  <c r="G488" i="2"/>
  <c r="H488" i="2"/>
  <c r="I488" i="2"/>
  <c r="A489" i="2"/>
  <c r="B489" i="2"/>
  <c r="C489" i="2"/>
  <c r="D489" i="2"/>
  <c r="E489" i="2"/>
  <c r="F489" i="2"/>
  <c r="G489" i="2"/>
  <c r="H489" i="2"/>
  <c r="I489" i="2"/>
  <c r="A490" i="2"/>
  <c r="B490" i="2"/>
  <c r="C490" i="2"/>
  <c r="D490" i="2"/>
  <c r="E490" i="2"/>
  <c r="F490" i="2"/>
  <c r="G490" i="2"/>
  <c r="H490" i="2"/>
  <c r="I490" i="2"/>
  <c r="A491" i="2"/>
  <c r="B491" i="2"/>
  <c r="C491" i="2"/>
  <c r="D491" i="2"/>
  <c r="E491" i="2"/>
  <c r="F491" i="2"/>
  <c r="G491" i="2"/>
  <c r="H491" i="2"/>
  <c r="I491" i="2"/>
  <c r="A492" i="2"/>
  <c r="B492" i="2"/>
  <c r="C492" i="2"/>
  <c r="D492" i="2"/>
  <c r="E492" i="2"/>
  <c r="F492" i="2"/>
  <c r="G492" i="2"/>
  <c r="H492" i="2"/>
  <c r="I492" i="2"/>
  <c r="A493" i="2"/>
  <c r="B493" i="2"/>
  <c r="C493" i="2"/>
  <c r="D493" i="2"/>
  <c r="E493" i="2"/>
  <c r="F493" i="2"/>
  <c r="G493" i="2"/>
  <c r="H493" i="2"/>
  <c r="I493" i="2"/>
  <c r="A494" i="2"/>
  <c r="B494" i="2"/>
  <c r="C494" i="2"/>
  <c r="D494" i="2"/>
  <c r="E494" i="2"/>
  <c r="F494" i="2"/>
  <c r="G494" i="2"/>
  <c r="H494" i="2"/>
  <c r="I494" i="2"/>
  <c r="A495" i="2"/>
  <c r="B495" i="2"/>
  <c r="C495" i="2"/>
  <c r="D495" i="2"/>
  <c r="E495" i="2"/>
  <c r="F495" i="2"/>
  <c r="G495" i="2"/>
  <c r="H495" i="2"/>
  <c r="I495" i="2"/>
  <c r="A496" i="2"/>
  <c r="B496" i="2"/>
  <c r="C496" i="2"/>
  <c r="D496" i="2"/>
  <c r="E496" i="2"/>
  <c r="F496" i="2"/>
  <c r="G496" i="2"/>
  <c r="H496" i="2"/>
  <c r="I496" i="2"/>
  <c r="A497" i="2"/>
  <c r="B497" i="2"/>
  <c r="C497" i="2"/>
  <c r="D497" i="2"/>
  <c r="E497" i="2"/>
  <c r="F497" i="2"/>
  <c r="G497" i="2"/>
  <c r="H497" i="2"/>
  <c r="I497" i="2"/>
  <c r="A498" i="2"/>
  <c r="B498" i="2"/>
  <c r="C498" i="2"/>
  <c r="D498" i="2"/>
  <c r="E498" i="2"/>
  <c r="F498" i="2"/>
  <c r="G498" i="2"/>
  <c r="H498" i="2"/>
  <c r="I498" i="2"/>
  <c r="A499" i="2"/>
  <c r="B499" i="2"/>
  <c r="C499" i="2"/>
  <c r="D499" i="2"/>
  <c r="E499" i="2"/>
  <c r="F499" i="2"/>
  <c r="G499" i="2"/>
  <c r="H499" i="2"/>
  <c r="I499" i="2"/>
  <c r="A500" i="2"/>
  <c r="B500" i="2"/>
  <c r="C500" i="2"/>
  <c r="D500" i="2"/>
  <c r="E500" i="2"/>
  <c r="F500" i="2"/>
  <c r="G500" i="2"/>
  <c r="H500" i="2"/>
  <c r="I500" i="2"/>
  <c r="A501" i="2"/>
  <c r="B501" i="2"/>
  <c r="C501" i="2"/>
  <c r="D501" i="2"/>
  <c r="E501" i="2"/>
  <c r="F501" i="2"/>
  <c r="G501" i="2"/>
  <c r="H501" i="2"/>
  <c r="I501" i="2"/>
  <c r="A502" i="2"/>
  <c r="B502" i="2"/>
  <c r="C502" i="2"/>
  <c r="D502" i="2"/>
  <c r="E502" i="2"/>
  <c r="F502" i="2"/>
  <c r="G502" i="2"/>
  <c r="H502" i="2"/>
  <c r="I502" i="2"/>
  <c r="A503" i="2"/>
  <c r="B503" i="2"/>
  <c r="C503" i="2"/>
  <c r="D503" i="2"/>
  <c r="E503" i="2"/>
  <c r="F503" i="2"/>
  <c r="G503" i="2"/>
  <c r="H503" i="2"/>
  <c r="I503" i="2"/>
  <c r="A504" i="2"/>
  <c r="B504" i="2"/>
  <c r="C504" i="2"/>
  <c r="D504" i="2"/>
  <c r="E504" i="2"/>
  <c r="F504" i="2"/>
  <c r="G504" i="2"/>
  <c r="H504" i="2"/>
  <c r="I504" i="2"/>
  <c r="A505" i="2"/>
  <c r="B505" i="2"/>
  <c r="C505" i="2"/>
  <c r="D505" i="2"/>
  <c r="E505" i="2"/>
  <c r="F505" i="2"/>
  <c r="G505" i="2"/>
  <c r="H505" i="2"/>
  <c r="I505" i="2"/>
  <c r="A506" i="2"/>
  <c r="B506" i="2"/>
  <c r="C506" i="2"/>
  <c r="D506" i="2"/>
  <c r="E506" i="2"/>
  <c r="F506" i="2"/>
  <c r="G506" i="2"/>
  <c r="H506" i="2"/>
  <c r="I506" i="2"/>
  <c r="A507" i="2"/>
  <c r="B507" i="2"/>
  <c r="C507" i="2"/>
  <c r="D507" i="2"/>
  <c r="E507" i="2"/>
  <c r="F507" i="2"/>
  <c r="G507" i="2"/>
  <c r="H507" i="2"/>
  <c r="I507" i="2"/>
  <c r="A508" i="2"/>
  <c r="B508" i="2"/>
  <c r="C508" i="2"/>
  <c r="D508" i="2"/>
  <c r="E508" i="2"/>
  <c r="F508" i="2"/>
  <c r="G508" i="2"/>
  <c r="H508" i="2"/>
  <c r="I508" i="2"/>
  <c r="A509" i="2"/>
  <c r="B509" i="2"/>
  <c r="C509" i="2"/>
  <c r="D509" i="2"/>
  <c r="E509" i="2"/>
  <c r="F509" i="2"/>
  <c r="G509" i="2"/>
  <c r="H509" i="2"/>
  <c r="I509" i="2"/>
  <c r="A510" i="2"/>
  <c r="B510" i="2"/>
  <c r="C510" i="2"/>
  <c r="D510" i="2"/>
  <c r="E510" i="2"/>
  <c r="F510" i="2"/>
  <c r="G510" i="2"/>
  <c r="H510" i="2"/>
  <c r="I510" i="2"/>
  <c r="A511" i="2"/>
  <c r="B511" i="2"/>
  <c r="C511" i="2"/>
  <c r="D511" i="2"/>
  <c r="E511" i="2"/>
  <c r="F511" i="2"/>
  <c r="G511" i="2"/>
  <c r="H511" i="2"/>
  <c r="I511" i="2"/>
  <c r="A512" i="2"/>
  <c r="B512" i="2"/>
  <c r="C512" i="2"/>
  <c r="D512" i="2"/>
  <c r="E512" i="2"/>
  <c r="F512" i="2"/>
  <c r="G512" i="2"/>
  <c r="H512" i="2"/>
  <c r="I512" i="2"/>
  <c r="A513" i="2"/>
  <c r="B513" i="2"/>
  <c r="C513" i="2"/>
  <c r="D513" i="2"/>
  <c r="E513" i="2"/>
  <c r="F513" i="2"/>
  <c r="G513" i="2"/>
  <c r="H513" i="2"/>
  <c r="I513" i="2"/>
  <c r="A514" i="2"/>
  <c r="B514" i="2"/>
  <c r="C514" i="2"/>
  <c r="D514" i="2"/>
  <c r="E514" i="2"/>
  <c r="F514" i="2"/>
  <c r="G514" i="2"/>
  <c r="H514" i="2"/>
  <c r="I514" i="2"/>
  <c r="A515" i="2"/>
  <c r="B515" i="2"/>
  <c r="C515" i="2"/>
  <c r="D515" i="2"/>
  <c r="E515" i="2"/>
  <c r="F515" i="2"/>
  <c r="G515" i="2"/>
  <c r="H515" i="2"/>
  <c r="I515" i="2"/>
  <c r="A516" i="2"/>
  <c r="B516" i="2"/>
  <c r="C516" i="2"/>
  <c r="D516" i="2"/>
  <c r="E516" i="2"/>
  <c r="F516" i="2"/>
  <c r="G516" i="2"/>
  <c r="H516" i="2"/>
  <c r="I516" i="2"/>
  <c r="A517" i="2"/>
  <c r="B517" i="2"/>
  <c r="C517" i="2"/>
  <c r="D517" i="2"/>
  <c r="E517" i="2"/>
  <c r="F517" i="2"/>
  <c r="G517" i="2"/>
  <c r="H517" i="2"/>
  <c r="I517" i="2"/>
  <c r="A518" i="2"/>
  <c r="B518" i="2"/>
  <c r="C518" i="2"/>
  <c r="D518" i="2"/>
  <c r="E518" i="2"/>
  <c r="F518" i="2"/>
  <c r="G518" i="2"/>
  <c r="H518" i="2"/>
  <c r="I518" i="2"/>
  <c r="A519" i="2"/>
  <c r="B519" i="2"/>
  <c r="C519" i="2"/>
  <c r="D519" i="2"/>
  <c r="E519" i="2"/>
  <c r="F519" i="2"/>
  <c r="G519" i="2"/>
  <c r="H519" i="2"/>
  <c r="I519" i="2"/>
  <c r="A520" i="2"/>
  <c r="B520" i="2"/>
  <c r="C520" i="2"/>
  <c r="D520" i="2"/>
  <c r="E520" i="2"/>
  <c r="F520" i="2"/>
  <c r="G520" i="2"/>
  <c r="H520" i="2"/>
  <c r="I520" i="2"/>
  <c r="A521" i="2"/>
  <c r="B521" i="2"/>
  <c r="C521" i="2"/>
  <c r="D521" i="2"/>
  <c r="E521" i="2"/>
  <c r="F521" i="2"/>
  <c r="G521" i="2"/>
  <c r="H521" i="2"/>
  <c r="I521" i="2"/>
  <c r="A522" i="2"/>
  <c r="B522" i="2"/>
  <c r="C522" i="2"/>
  <c r="D522" i="2"/>
  <c r="E522" i="2"/>
  <c r="F522" i="2"/>
  <c r="G522" i="2"/>
  <c r="H522" i="2"/>
  <c r="I522" i="2"/>
  <c r="A523" i="2"/>
  <c r="B523" i="2"/>
  <c r="C523" i="2"/>
  <c r="D523" i="2"/>
  <c r="E523" i="2"/>
  <c r="F523" i="2"/>
  <c r="G523" i="2"/>
  <c r="H523" i="2"/>
  <c r="I523" i="2"/>
  <c r="A524" i="2"/>
  <c r="B524" i="2"/>
  <c r="C524" i="2"/>
  <c r="D524" i="2"/>
  <c r="E524" i="2"/>
  <c r="F524" i="2"/>
  <c r="G524" i="2"/>
  <c r="H524" i="2"/>
  <c r="I524" i="2"/>
  <c r="A525" i="2"/>
  <c r="B525" i="2"/>
  <c r="C525" i="2"/>
  <c r="D525" i="2"/>
  <c r="E525" i="2"/>
  <c r="F525" i="2"/>
  <c r="G525" i="2"/>
  <c r="H525" i="2"/>
  <c r="I525" i="2"/>
  <c r="A526" i="2"/>
  <c r="B526" i="2"/>
  <c r="C526" i="2"/>
  <c r="D526" i="2"/>
  <c r="E526" i="2"/>
  <c r="F526" i="2"/>
  <c r="G526" i="2"/>
  <c r="H526" i="2"/>
  <c r="I526" i="2"/>
  <c r="A527" i="2"/>
  <c r="B527" i="2"/>
  <c r="C527" i="2"/>
  <c r="D527" i="2"/>
  <c r="E527" i="2"/>
  <c r="F527" i="2"/>
  <c r="G527" i="2"/>
  <c r="H527" i="2"/>
  <c r="I527" i="2"/>
  <c r="A528" i="2"/>
  <c r="B528" i="2"/>
  <c r="C528" i="2"/>
  <c r="D528" i="2"/>
  <c r="E528" i="2"/>
  <c r="F528" i="2"/>
  <c r="G528" i="2"/>
  <c r="H528" i="2"/>
  <c r="I528" i="2"/>
  <c r="A529" i="2"/>
  <c r="B529" i="2"/>
  <c r="C529" i="2"/>
  <c r="D529" i="2"/>
  <c r="E529" i="2"/>
  <c r="F529" i="2"/>
  <c r="G529" i="2"/>
  <c r="H529" i="2"/>
  <c r="I529" i="2"/>
  <c r="A530" i="2"/>
  <c r="B530" i="2"/>
  <c r="C530" i="2"/>
  <c r="D530" i="2"/>
  <c r="E530" i="2"/>
  <c r="F530" i="2"/>
  <c r="G530" i="2"/>
  <c r="H530" i="2"/>
  <c r="I530" i="2"/>
  <c r="A531" i="2"/>
  <c r="B531" i="2"/>
  <c r="C531" i="2"/>
  <c r="D531" i="2"/>
  <c r="E531" i="2"/>
  <c r="F531" i="2"/>
  <c r="G531" i="2"/>
  <c r="H531" i="2"/>
  <c r="I531" i="2"/>
  <c r="A532" i="2"/>
  <c r="B532" i="2"/>
  <c r="C532" i="2"/>
  <c r="D532" i="2"/>
  <c r="E532" i="2"/>
  <c r="F532" i="2"/>
  <c r="G532" i="2"/>
  <c r="H532" i="2"/>
  <c r="I532" i="2"/>
  <c r="A533" i="2"/>
  <c r="B533" i="2"/>
  <c r="C533" i="2"/>
  <c r="D533" i="2"/>
  <c r="E533" i="2"/>
  <c r="F533" i="2"/>
  <c r="G533" i="2"/>
  <c r="H533" i="2"/>
  <c r="I533" i="2"/>
  <c r="A534" i="2"/>
  <c r="B534" i="2"/>
  <c r="C534" i="2"/>
  <c r="D534" i="2"/>
  <c r="E534" i="2"/>
  <c r="F534" i="2"/>
  <c r="G534" i="2"/>
  <c r="H534" i="2"/>
  <c r="I534" i="2"/>
  <c r="A535" i="2"/>
  <c r="B535" i="2"/>
  <c r="C535" i="2"/>
  <c r="D535" i="2"/>
  <c r="E535" i="2"/>
  <c r="F535" i="2"/>
  <c r="G535" i="2"/>
  <c r="H535" i="2"/>
  <c r="I535" i="2"/>
  <c r="A536" i="2"/>
  <c r="B536" i="2"/>
  <c r="C536" i="2"/>
  <c r="D536" i="2"/>
  <c r="E536" i="2"/>
  <c r="F536" i="2"/>
  <c r="G536" i="2"/>
  <c r="H536" i="2"/>
  <c r="I536" i="2"/>
  <c r="A537" i="2"/>
  <c r="B537" i="2"/>
  <c r="C537" i="2"/>
  <c r="D537" i="2"/>
  <c r="E537" i="2"/>
  <c r="F537" i="2"/>
  <c r="G537" i="2"/>
  <c r="H537" i="2"/>
  <c r="I537" i="2"/>
  <c r="A538" i="2"/>
  <c r="B538" i="2"/>
  <c r="C538" i="2"/>
  <c r="D538" i="2"/>
  <c r="E538" i="2"/>
  <c r="F538" i="2"/>
  <c r="G538" i="2"/>
  <c r="H538" i="2"/>
  <c r="I538" i="2"/>
  <c r="A539" i="2"/>
  <c r="B539" i="2"/>
  <c r="C539" i="2"/>
  <c r="D539" i="2"/>
  <c r="E539" i="2"/>
  <c r="F539" i="2"/>
  <c r="G539" i="2"/>
  <c r="H539" i="2"/>
  <c r="I539" i="2"/>
  <c r="A540" i="2"/>
  <c r="B540" i="2"/>
  <c r="C540" i="2"/>
  <c r="D540" i="2"/>
  <c r="E540" i="2"/>
  <c r="F540" i="2"/>
  <c r="G540" i="2"/>
  <c r="H540" i="2"/>
  <c r="I540" i="2"/>
  <c r="A541" i="2"/>
  <c r="B541" i="2"/>
  <c r="C541" i="2"/>
  <c r="D541" i="2"/>
  <c r="E541" i="2"/>
  <c r="F541" i="2"/>
  <c r="G541" i="2"/>
  <c r="H541" i="2"/>
  <c r="I541" i="2"/>
  <c r="A542" i="2"/>
  <c r="B542" i="2"/>
  <c r="C542" i="2"/>
  <c r="D542" i="2"/>
  <c r="E542" i="2"/>
  <c r="F542" i="2"/>
  <c r="G542" i="2"/>
  <c r="H542" i="2"/>
  <c r="I542" i="2"/>
  <c r="A543" i="2"/>
  <c r="B543" i="2"/>
  <c r="C543" i="2"/>
  <c r="D543" i="2"/>
  <c r="E543" i="2"/>
  <c r="F543" i="2"/>
  <c r="G543" i="2"/>
  <c r="H543" i="2"/>
  <c r="I543" i="2"/>
  <c r="A544" i="2"/>
  <c r="B544" i="2"/>
  <c r="C544" i="2"/>
  <c r="D544" i="2"/>
  <c r="E544" i="2"/>
  <c r="F544" i="2"/>
  <c r="G544" i="2"/>
  <c r="H544" i="2"/>
  <c r="I544" i="2"/>
  <c r="A545" i="2"/>
  <c r="B545" i="2"/>
  <c r="C545" i="2"/>
  <c r="D545" i="2"/>
  <c r="E545" i="2"/>
  <c r="F545" i="2"/>
  <c r="G545" i="2"/>
  <c r="H545" i="2"/>
  <c r="I545" i="2"/>
  <c r="A546" i="2"/>
  <c r="B546" i="2"/>
  <c r="C546" i="2"/>
  <c r="D546" i="2"/>
  <c r="E546" i="2"/>
  <c r="F546" i="2"/>
  <c r="G546" i="2"/>
  <c r="H546" i="2"/>
  <c r="I546" i="2"/>
  <c r="A547" i="2"/>
  <c r="B547" i="2"/>
  <c r="C547" i="2"/>
  <c r="D547" i="2"/>
  <c r="E547" i="2"/>
  <c r="F547" i="2"/>
  <c r="G547" i="2"/>
  <c r="H547" i="2"/>
  <c r="I547" i="2"/>
  <c r="A548" i="2"/>
  <c r="B548" i="2"/>
  <c r="C548" i="2"/>
  <c r="D548" i="2"/>
  <c r="E548" i="2"/>
  <c r="F548" i="2"/>
  <c r="G548" i="2"/>
  <c r="H548" i="2"/>
  <c r="I548" i="2"/>
  <c r="A549" i="2"/>
  <c r="B549" i="2"/>
  <c r="C549" i="2"/>
  <c r="D549" i="2"/>
  <c r="E549" i="2"/>
  <c r="F549" i="2"/>
  <c r="G549" i="2"/>
  <c r="H549" i="2"/>
  <c r="I549" i="2"/>
  <c r="A550" i="2"/>
  <c r="B550" i="2"/>
  <c r="C550" i="2"/>
  <c r="D550" i="2"/>
  <c r="E550" i="2"/>
  <c r="F550" i="2"/>
  <c r="G550" i="2"/>
  <c r="H550" i="2"/>
  <c r="I550" i="2"/>
  <c r="A551" i="2"/>
  <c r="B551" i="2"/>
  <c r="C551" i="2"/>
  <c r="D551" i="2"/>
  <c r="E551" i="2"/>
  <c r="F551" i="2"/>
  <c r="G551" i="2"/>
  <c r="H551" i="2"/>
  <c r="I551" i="2"/>
  <c r="A552" i="2"/>
  <c r="B552" i="2"/>
  <c r="C552" i="2"/>
  <c r="D552" i="2"/>
  <c r="E552" i="2"/>
  <c r="F552" i="2"/>
  <c r="G552" i="2"/>
  <c r="H552" i="2"/>
  <c r="I552" i="2"/>
  <c r="A553" i="2"/>
  <c r="B553" i="2"/>
  <c r="C553" i="2"/>
  <c r="D553" i="2"/>
  <c r="E553" i="2"/>
  <c r="F553" i="2"/>
  <c r="G553" i="2"/>
  <c r="H553" i="2"/>
  <c r="I553" i="2"/>
  <c r="A554" i="2"/>
  <c r="B554" i="2"/>
  <c r="C554" i="2"/>
  <c r="D554" i="2"/>
  <c r="E554" i="2"/>
  <c r="F554" i="2"/>
  <c r="G554" i="2"/>
  <c r="H554" i="2"/>
  <c r="I554" i="2"/>
  <c r="A555" i="2"/>
  <c r="B555" i="2"/>
  <c r="C555" i="2"/>
  <c r="D555" i="2"/>
  <c r="E555" i="2"/>
  <c r="F555" i="2"/>
  <c r="G555" i="2"/>
  <c r="H555" i="2"/>
  <c r="I555" i="2"/>
  <c r="A556" i="2"/>
  <c r="B556" i="2"/>
  <c r="C556" i="2"/>
  <c r="D556" i="2"/>
  <c r="E556" i="2"/>
  <c r="F556" i="2"/>
  <c r="G556" i="2"/>
  <c r="H556" i="2"/>
  <c r="I556" i="2"/>
  <c r="A557" i="2"/>
  <c r="B557" i="2"/>
  <c r="C557" i="2"/>
  <c r="D557" i="2"/>
  <c r="E557" i="2"/>
  <c r="F557" i="2"/>
  <c r="G557" i="2"/>
  <c r="H557" i="2"/>
  <c r="I557" i="2"/>
  <c r="A558" i="2"/>
  <c r="B558" i="2"/>
  <c r="C558" i="2"/>
  <c r="D558" i="2"/>
  <c r="E558" i="2"/>
  <c r="F558" i="2"/>
  <c r="G558" i="2"/>
  <c r="H558" i="2"/>
  <c r="I558" i="2"/>
  <c r="A559" i="2"/>
  <c r="B559" i="2"/>
  <c r="C559" i="2"/>
  <c r="D559" i="2"/>
  <c r="E559" i="2"/>
  <c r="F559" i="2"/>
  <c r="G559" i="2"/>
  <c r="H559" i="2"/>
  <c r="I559" i="2"/>
  <c r="A560" i="2"/>
  <c r="B560" i="2"/>
  <c r="C560" i="2"/>
  <c r="D560" i="2"/>
  <c r="E560" i="2"/>
  <c r="F560" i="2"/>
  <c r="G560" i="2"/>
  <c r="H560" i="2"/>
  <c r="I560" i="2"/>
  <c r="A561" i="2"/>
  <c r="B561" i="2"/>
  <c r="C561" i="2"/>
  <c r="D561" i="2"/>
  <c r="E561" i="2"/>
  <c r="F561" i="2"/>
  <c r="G561" i="2"/>
  <c r="H561" i="2"/>
  <c r="I561" i="2"/>
  <c r="A562" i="2"/>
  <c r="B562" i="2"/>
  <c r="C562" i="2"/>
  <c r="D562" i="2"/>
  <c r="E562" i="2"/>
  <c r="F562" i="2"/>
  <c r="G562" i="2"/>
  <c r="H562" i="2"/>
  <c r="I562" i="2"/>
  <c r="A563" i="2"/>
  <c r="B563" i="2"/>
  <c r="C563" i="2"/>
  <c r="D563" i="2"/>
  <c r="E563" i="2"/>
  <c r="F563" i="2"/>
  <c r="G563" i="2"/>
  <c r="H563" i="2"/>
  <c r="I563" i="2"/>
  <c r="A564" i="2"/>
  <c r="B564" i="2"/>
  <c r="C564" i="2"/>
  <c r="D564" i="2"/>
  <c r="E564" i="2"/>
  <c r="F564" i="2"/>
  <c r="G564" i="2"/>
  <c r="H564" i="2"/>
  <c r="I564" i="2"/>
  <c r="A565" i="2"/>
  <c r="B565" i="2"/>
  <c r="C565" i="2"/>
  <c r="D565" i="2"/>
  <c r="E565" i="2"/>
  <c r="F565" i="2"/>
  <c r="G565" i="2"/>
  <c r="H565" i="2"/>
  <c r="I565" i="2"/>
  <c r="A566" i="2"/>
  <c r="B566" i="2"/>
  <c r="C566" i="2"/>
  <c r="D566" i="2"/>
  <c r="E566" i="2"/>
  <c r="F566" i="2"/>
  <c r="G566" i="2"/>
  <c r="H566" i="2"/>
  <c r="I566" i="2"/>
  <c r="A567" i="2"/>
  <c r="B567" i="2"/>
  <c r="C567" i="2"/>
  <c r="D567" i="2"/>
  <c r="E567" i="2"/>
  <c r="F567" i="2"/>
  <c r="G567" i="2"/>
  <c r="H567" i="2"/>
  <c r="I567" i="2"/>
  <c r="A568" i="2"/>
  <c r="B568" i="2"/>
  <c r="C568" i="2"/>
  <c r="D568" i="2"/>
  <c r="E568" i="2"/>
  <c r="F568" i="2"/>
  <c r="G568" i="2"/>
  <c r="H568" i="2"/>
  <c r="I568" i="2"/>
  <c r="A569" i="2"/>
  <c r="B569" i="2"/>
  <c r="C569" i="2"/>
  <c r="D569" i="2"/>
  <c r="E569" i="2"/>
  <c r="F569" i="2"/>
  <c r="G569" i="2"/>
  <c r="H569" i="2"/>
  <c r="I569" i="2"/>
  <c r="A570" i="2"/>
  <c r="B570" i="2"/>
  <c r="C570" i="2"/>
  <c r="D570" i="2"/>
  <c r="E570" i="2"/>
  <c r="F570" i="2"/>
  <c r="G570" i="2"/>
  <c r="H570" i="2"/>
  <c r="I570" i="2"/>
  <c r="A571" i="2"/>
  <c r="B571" i="2"/>
  <c r="C571" i="2"/>
  <c r="D571" i="2"/>
  <c r="E571" i="2"/>
  <c r="F571" i="2"/>
  <c r="G571" i="2"/>
  <c r="H571" i="2"/>
  <c r="I571" i="2"/>
  <c r="A572" i="2"/>
  <c r="B572" i="2"/>
  <c r="C572" i="2"/>
  <c r="D572" i="2"/>
  <c r="E572" i="2"/>
  <c r="F572" i="2"/>
  <c r="G572" i="2"/>
  <c r="H572" i="2"/>
  <c r="I572" i="2"/>
  <c r="A573" i="2"/>
  <c r="B573" i="2"/>
  <c r="C573" i="2"/>
  <c r="D573" i="2"/>
  <c r="E573" i="2"/>
  <c r="F573" i="2"/>
  <c r="G573" i="2"/>
  <c r="H573" i="2"/>
  <c r="I573" i="2"/>
  <c r="A574" i="2"/>
  <c r="B574" i="2"/>
  <c r="C574" i="2"/>
  <c r="D574" i="2"/>
  <c r="E574" i="2"/>
  <c r="F574" i="2"/>
  <c r="G574" i="2"/>
  <c r="H574" i="2"/>
  <c r="I574" i="2"/>
  <c r="A575" i="2"/>
  <c r="B575" i="2"/>
  <c r="C575" i="2"/>
  <c r="D575" i="2"/>
  <c r="E575" i="2"/>
  <c r="F575" i="2"/>
  <c r="G575" i="2"/>
  <c r="H575" i="2"/>
  <c r="I575" i="2"/>
  <c r="A576" i="2"/>
  <c r="B576" i="2"/>
  <c r="C576" i="2"/>
  <c r="D576" i="2"/>
  <c r="E576" i="2"/>
  <c r="F576" i="2"/>
  <c r="G576" i="2"/>
  <c r="H576" i="2"/>
  <c r="I576" i="2"/>
  <c r="A577" i="2"/>
  <c r="B577" i="2"/>
  <c r="C577" i="2"/>
  <c r="D577" i="2"/>
  <c r="E577" i="2"/>
  <c r="F577" i="2"/>
  <c r="G577" i="2"/>
  <c r="H577" i="2"/>
  <c r="I577" i="2"/>
  <c r="A578" i="2"/>
  <c r="B578" i="2"/>
  <c r="C578" i="2"/>
  <c r="D578" i="2"/>
  <c r="E578" i="2"/>
  <c r="F578" i="2"/>
  <c r="G578" i="2"/>
  <c r="H578" i="2"/>
  <c r="I578" i="2"/>
  <c r="A579" i="2"/>
  <c r="B579" i="2"/>
  <c r="C579" i="2"/>
  <c r="D579" i="2"/>
  <c r="E579" i="2"/>
  <c r="F579" i="2"/>
  <c r="G579" i="2"/>
  <c r="H579" i="2"/>
  <c r="I579" i="2"/>
  <c r="A580" i="2"/>
  <c r="B580" i="2"/>
  <c r="C580" i="2"/>
  <c r="D580" i="2"/>
  <c r="E580" i="2"/>
  <c r="F580" i="2"/>
  <c r="G580" i="2"/>
  <c r="H580" i="2"/>
  <c r="I580" i="2"/>
  <c r="A581" i="2"/>
  <c r="B581" i="2"/>
  <c r="C581" i="2"/>
  <c r="D581" i="2"/>
  <c r="E581" i="2"/>
  <c r="F581" i="2"/>
  <c r="G581" i="2"/>
  <c r="H581" i="2"/>
  <c r="I581" i="2"/>
  <c r="A582" i="2"/>
  <c r="B582" i="2"/>
  <c r="C582" i="2"/>
  <c r="D582" i="2"/>
  <c r="E582" i="2"/>
  <c r="F582" i="2"/>
  <c r="G582" i="2"/>
  <c r="H582" i="2"/>
  <c r="I582" i="2"/>
  <c r="A583" i="2"/>
  <c r="B583" i="2"/>
  <c r="C583" i="2"/>
  <c r="D583" i="2"/>
  <c r="E583" i="2"/>
  <c r="F583" i="2"/>
  <c r="G583" i="2"/>
  <c r="H583" i="2"/>
  <c r="I583" i="2"/>
  <c r="A584" i="2"/>
  <c r="B584" i="2"/>
  <c r="C584" i="2"/>
  <c r="D584" i="2"/>
  <c r="E584" i="2"/>
  <c r="F584" i="2"/>
  <c r="G584" i="2"/>
  <c r="H584" i="2"/>
  <c r="I584" i="2"/>
  <c r="A585" i="2"/>
  <c r="B585" i="2"/>
  <c r="C585" i="2"/>
  <c r="D585" i="2"/>
  <c r="E585" i="2"/>
  <c r="F585" i="2"/>
  <c r="G585" i="2"/>
  <c r="H585" i="2"/>
  <c r="I585" i="2"/>
  <c r="A586" i="2"/>
  <c r="B586" i="2"/>
  <c r="C586" i="2"/>
  <c r="D586" i="2"/>
  <c r="E586" i="2"/>
  <c r="F586" i="2"/>
  <c r="G586" i="2"/>
  <c r="H586" i="2"/>
  <c r="I586" i="2"/>
  <c r="A587" i="2"/>
  <c r="B587" i="2"/>
  <c r="C587" i="2"/>
  <c r="D587" i="2"/>
  <c r="E587" i="2"/>
  <c r="F587" i="2"/>
  <c r="G587" i="2"/>
  <c r="H587" i="2"/>
  <c r="I587" i="2"/>
  <c r="A588" i="2"/>
  <c r="B588" i="2"/>
  <c r="C588" i="2"/>
  <c r="D588" i="2"/>
  <c r="E588" i="2"/>
  <c r="F588" i="2"/>
  <c r="G588" i="2"/>
  <c r="H588" i="2"/>
  <c r="I588" i="2"/>
  <c r="A589" i="2"/>
  <c r="B589" i="2"/>
  <c r="C589" i="2"/>
  <c r="D589" i="2"/>
  <c r="E589" i="2"/>
  <c r="F589" i="2"/>
  <c r="G589" i="2"/>
  <c r="H589" i="2"/>
  <c r="I589" i="2"/>
  <c r="A590" i="2"/>
  <c r="B590" i="2"/>
  <c r="C590" i="2"/>
  <c r="D590" i="2"/>
  <c r="E590" i="2"/>
  <c r="F590" i="2"/>
  <c r="G590" i="2"/>
  <c r="H590" i="2"/>
  <c r="I590" i="2"/>
  <c r="A591" i="2"/>
  <c r="B591" i="2"/>
  <c r="C591" i="2"/>
  <c r="D591" i="2"/>
  <c r="E591" i="2"/>
  <c r="F591" i="2"/>
  <c r="G591" i="2"/>
  <c r="H591" i="2"/>
  <c r="I591" i="2"/>
  <c r="A592" i="2"/>
  <c r="B592" i="2"/>
  <c r="C592" i="2"/>
  <c r="D592" i="2"/>
  <c r="E592" i="2"/>
  <c r="F592" i="2"/>
  <c r="G592" i="2"/>
  <c r="H592" i="2"/>
  <c r="I592" i="2"/>
  <c r="A593" i="2"/>
  <c r="B593" i="2"/>
  <c r="C593" i="2"/>
  <c r="D593" i="2"/>
  <c r="E593" i="2"/>
  <c r="F593" i="2"/>
  <c r="G593" i="2"/>
  <c r="H593" i="2"/>
  <c r="I593" i="2"/>
  <c r="A594" i="2"/>
  <c r="B594" i="2"/>
  <c r="C594" i="2"/>
  <c r="D594" i="2"/>
  <c r="E594" i="2"/>
  <c r="F594" i="2"/>
  <c r="G594" i="2"/>
  <c r="H594" i="2"/>
  <c r="I594" i="2"/>
  <c r="A595" i="2"/>
  <c r="B595" i="2"/>
  <c r="C595" i="2"/>
  <c r="D595" i="2"/>
  <c r="E595" i="2"/>
  <c r="F595" i="2"/>
  <c r="G595" i="2"/>
  <c r="H595" i="2"/>
  <c r="I595" i="2"/>
  <c r="A596" i="2"/>
  <c r="B596" i="2"/>
  <c r="C596" i="2"/>
  <c r="D596" i="2"/>
  <c r="E596" i="2"/>
  <c r="F596" i="2"/>
  <c r="G596" i="2"/>
  <c r="H596" i="2"/>
  <c r="I596" i="2"/>
  <c r="A597" i="2"/>
  <c r="B597" i="2"/>
  <c r="C597" i="2"/>
  <c r="D597" i="2"/>
  <c r="E597" i="2"/>
  <c r="F597" i="2"/>
  <c r="G597" i="2"/>
  <c r="H597" i="2"/>
  <c r="I597" i="2"/>
  <c r="A598" i="2"/>
  <c r="B598" i="2"/>
  <c r="C598" i="2"/>
  <c r="D598" i="2"/>
  <c r="E598" i="2"/>
  <c r="F598" i="2"/>
  <c r="G598" i="2"/>
  <c r="H598" i="2"/>
  <c r="I598" i="2"/>
  <c r="A599" i="2"/>
  <c r="B599" i="2"/>
  <c r="C599" i="2"/>
  <c r="D599" i="2"/>
  <c r="E599" i="2"/>
  <c r="F599" i="2"/>
  <c r="G599" i="2"/>
  <c r="H599" i="2"/>
  <c r="I599" i="2"/>
  <c r="A600" i="2"/>
  <c r="B600" i="2"/>
  <c r="C600" i="2"/>
  <c r="D600" i="2"/>
  <c r="E600" i="2"/>
  <c r="F600" i="2"/>
  <c r="G600" i="2"/>
  <c r="H600" i="2"/>
  <c r="I600" i="2"/>
  <c r="A601" i="2"/>
  <c r="B601" i="2"/>
  <c r="C601" i="2"/>
  <c r="D601" i="2"/>
  <c r="E601" i="2"/>
  <c r="F601" i="2"/>
  <c r="G601" i="2"/>
  <c r="H601" i="2"/>
  <c r="I601" i="2"/>
  <c r="A602" i="2"/>
  <c r="B602" i="2"/>
  <c r="C602" i="2"/>
  <c r="D602" i="2"/>
  <c r="E602" i="2"/>
  <c r="F602" i="2"/>
  <c r="G602" i="2"/>
  <c r="H602" i="2"/>
  <c r="I602" i="2"/>
  <c r="A603" i="2"/>
  <c r="B603" i="2"/>
  <c r="C603" i="2"/>
  <c r="D603" i="2"/>
  <c r="E603" i="2"/>
  <c r="F603" i="2"/>
  <c r="G603" i="2"/>
  <c r="H603" i="2"/>
  <c r="I603" i="2"/>
  <c r="A604" i="2"/>
  <c r="B604" i="2"/>
  <c r="C604" i="2"/>
  <c r="D604" i="2"/>
  <c r="E604" i="2"/>
  <c r="F604" i="2"/>
  <c r="G604" i="2"/>
  <c r="H604" i="2"/>
  <c r="I604" i="2"/>
  <c r="A605" i="2"/>
  <c r="B605" i="2"/>
  <c r="C605" i="2"/>
  <c r="D605" i="2"/>
  <c r="E605" i="2"/>
  <c r="F605" i="2"/>
  <c r="G605" i="2"/>
  <c r="H605" i="2"/>
  <c r="I605" i="2"/>
  <c r="A606" i="2"/>
  <c r="B606" i="2"/>
  <c r="C606" i="2"/>
  <c r="D606" i="2"/>
  <c r="E606" i="2"/>
  <c r="F606" i="2"/>
  <c r="G606" i="2"/>
  <c r="H606" i="2"/>
  <c r="I606" i="2"/>
  <c r="A607" i="2"/>
  <c r="B607" i="2"/>
  <c r="C607" i="2"/>
  <c r="D607" i="2"/>
  <c r="E607" i="2"/>
  <c r="F607" i="2"/>
  <c r="G607" i="2"/>
  <c r="H607" i="2"/>
  <c r="I607" i="2"/>
  <c r="A608" i="2"/>
  <c r="B608" i="2"/>
  <c r="C608" i="2"/>
  <c r="D608" i="2"/>
  <c r="E608" i="2"/>
  <c r="F608" i="2"/>
  <c r="G608" i="2"/>
  <c r="H608" i="2"/>
  <c r="I608" i="2"/>
  <c r="A609" i="2"/>
  <c r="B609" i="2"/>
  <c r="C609" i="2"/>
  <c r="D609" i="2"/>
  <c r="E609" i="2"/>
  <c r="F609" i="2"/>
  <c r="G609" i="2"/>
  <c r="H609" i="2"/>
  <c r="I609" i="2"/>
  <c r="A610" i="2"/>
  <c r="B610" i="2"/>
  <c r="C610" i="2"/>
  <c r="D610" i="2"/>
  <c r="E610" i="2"/>
  <c r="F610" i="2"/>
  <c r="G610" i="2"/>
  <c r="H610" i="2"/>
  <c r="I610" i="2"/>
  <c r="A611" i="2"/>
  <c r="B611" i="2"/>
  <c r="C611" i="2"/>
  <c r="D611" i="2"/>
  <c r="E611" i="2"/>
  <c r="F611" i="2"/>
  <c r="G611" i="2"/>
  <c r="H611" i="2"/>
  <c r="I611" i="2"/>
  <c r="A612" i="2"/>
  <c r="B612" i="2"/>
  <c r="C612" i="2"/>
  <c r="D612" i="2"/>
  <c r="E612" i="2"/>
  <c r="F612" i="2"/>
  <c r="G612" i="2"/>
  <c r="H612" i="2"/>
  <c r="I612" i="2"/>
  <c r="A613" i="2"/>
  <c r="B613" i="2"/>
  <c r="C613" i="2"/>
  <c r="D613" i="2"/>
  <c r="E613" i="2"/>
  <c r="F613" i="2"/>
  <c r="G613" i="2"/>
  <c r="H613" i="2"/>
  <c r="I613" i="2"/>
  <c r="A614" i="2"/>
  <c r="B614" i="2"/>
  <c r="C614" i="2"/>
  <c r="D614" i="2"/>
  <c r="E614" i="2"/>
  <c r="F614" i="2"/>
  <c r="G614" i="2"/>
  <c r="H614" i="2"/>
  <c r="I614" i="2"/>
  <c r="A615" i="2"/>
  <c r="B615" i="2"/>
  <c r="C615" i="2"/>
  <c r="D615" i="2"/>
  <c r="E615" i="2"/>
  <c r="F615" i="2"/>
  <c r="G615" i="2"/>
  <c r="H615" i="2"/>
  <c r="I615" i="2"/>
  <c r="A616" i="2"/>
  <c r="B616" i="2"/>
  <c r="C616" i="2"/>
  <c r="D616" i="2"/>
  <c r="E616" i="2"/>
  <c r="F616" i="2"/>
  <c r="G616" i="2"/>
  <c r="H616" i="2"/>
  <c r="I616" i="2"/>
  <c r="A617" i="2"/>
  <c r="B617" i="2"/>
  <c r="C617" i="2"/>
  <c r="D617" i="2"/>
  <c r="E617" i="2"/>
  <c r="F617" i="2"/>
  <c r="G617" i="2"/>
  <c r="H617" i="2"/>
  <c r="I617" i="2"/>
  <c r="A618" i="2"/>
  <c r="B618" i="2"/>
  <c r="C618" i="2"/>
  <c r="D618" i="2"/>
  <c r="E618" i="2"/>
  <c r="F618" i="2"/>
  <c r="G618" i="2"/>
  <c r="H618" i="2"/>
  <c r="I618" i="2"/>
  <c r="A619" i="2"/>
  <c r="B619" i="2"/>
  <c r="C619" i="2"/>
  <c r="D619" i="2"/>
  <c r="E619" i="2"/>
  <c r="F619" i="2"/>
  <c r="G619" i="2"/>
  <c r="H619" i="2"/>
  <c r="I619" i="2"/>
  <c r="A620" i="2"/>
  <c r="B620" i="2"/>
  <c r="C620" i="2"/>
  <c r="D620" i="2"/>
  <c r="E620" i="2"/>
  <c r="F620" i="2"/>
  <c r="G620" i="2"/>
  <c r="H620" i="2"/>
  <c r="I620" i="2"/>
  <c r="A621" i="2"/>
  <c r="B621" i="2"/>
  <c r="C621" i="2"/>
  <c r="D621" i="2"/>
  <c r="E621" i="2"/>
  <c r="F621" i="2"/>
  <c r="G621" i="2"/>
  <c r="H621" i="2"/>
  <c r="I621" i="2"/>
  <c r="A622" i="2"/>
  <c r="B622" i="2"/>
  <c r="C622" i="2"/>
  <c r="D622" i="2"/>
  <c r="E622" i="2"/>
  <c r="F622" i="2"/>
  <c r="G622" i="2"/>
  <c r="H622" i="2"/>
  <c r="I622" i="2"/>
  <c r="A623" i="2"/>
  <c r="B623" i="2"/>
  <c r="C623" i="2"/>
  <c r="D623" i="2"/>
  <c r="E623" i="2"/>
  <c r="F623" i="2"/>
  <c r="G623" i="2"/>
  <c r="H623" i="2"/>
  <c r="I623" i="2"/>
  <c r="A624" i="2"/>
  <c r="B624" i="2"/>
  <c r="C624" i="2"/>
  <c r="D624" i="2"/>
  <c r="E624" i="2"/>
  <c r="F624" i="2"/>
  <c r="G624" i="2"/>
  <c r="H624" i="2"/>
  <c r="I624" i="2"/>
  <c r="A625" i="2"/>
  <c r="B625" i="2"/>
  <c r="C625" i="2"/>
  <c r="D625" i="2"/>
  <c r="E625" i="2"/>
  <c r="F625" i="2"/>
  <c r="G625" i="2"/>
  <c r="H625" i="2"/>
  <c r="I625" i="2"/>
  <c r="A626" i="2"/>
  <c r="B626" i="2"/>
  <c r="C626" i="2"/>
  <c r="D626" i="2"/>
  <c r="E626" i="2"/>
  <c r="F626" i="2"/>
  <c r="G626" i="2"/>
  <c r="H626" i="2"/>
  <c r="I626" i="2"/>
  <c r="A627" i="2"/>
  <c r="B627" i="2"/>
  <c r="C627" i="2"/>
  <c r="D627" i="2"/>
  <c r="E627" i="2"/>
  <c r="F627" i="2"/>
  <c r="G627" i="2"/>
  <c r="H627" i="2"/>
  <c r="I627" i="2"/>
  <c r="A628" i="2"/>
  <c r="B628" i="2"/>
  <c r="C628" i="2"/>
  <c r="D628" i="2"/>
  <c r="E628" i="2"/>
  <c r="F628" i="2"/>
  <c r="G628" i="2"/>
  <c r="H628" i="2"/>
  <c r="I628" i="2"/>
  <c r="A629" i="2"/>
  <c r="B629" i="2"/>
  <c r="C629" i="2"/>
  <c r="D629" i="2"/>
  <c r="E629" i="2"/>
  <c r="F629" i="2"/>
  <c r="G629" i="2"/>
  <c r="H629" i="2"/>
  <c r="I629" i="2"/>
  <c r="A630" i="2"/>
  <c r="B630" i="2"/>
  <c r="C630" i="2"/>
  <c r="D630" i="2"/>
  <c r="E630" i="2"/>
  <c r="F630" i="2"/>
  <c r="G630" i="2"/>
  <c r="H630" i="2"/>
  <c r="I630" i="2"/>
  <c r="A631" i="2"/>
  <c r="B631" i="2"/>
  <c r="C631" i="2"/>
  <c r="D631" i="2"/>
  <c r="E631" i="2"/>
  <c r="F631" i="2"/>
  <c r="G631" i="2"/>
  <c r="H631" i="2"/>
  <c r="I631" i="2"/>
  <c r="A632" i="2"/>
  <c r="B632" i="2"/>
  <c r="C632" i="2"/>
  <c r="D632" i="2"/>
  <c r="E632" i="2"/>
  <c r="F632" i="2"/>
  <c r="G632" i="2"/>
  <c r="H632" i="2"/>
  <c r="I632" i="2"/>
  <c r="A633" i="2"/>
  <c r="B633" i="2"/>
  <c r="C633" i="2"/>
  <c r="D633" i="2"/>
  <c r="E633" i="2"/>
  <c r="F633" i="2"/>
  <c r="G633" i="2"/>
  <c r="H633" i="2"/>
  <c r="I633" i="2"/>
  <c r="A634" i="2"/>
  <c r="B634" i="2"/>
  <c r="C634" i="2"/>
  <c r="D634" i="2"/>
  <c r="E634" i="2"/>
  <c r="F634" i="2"/>
  <c r="G634" i="2"/>
  <c r="H634" i="2"/>
  <c r="I634" i="2"/>
  <c r="A635" i="2"/>
  <c r="B635" i="2"/>
  <c r="C635" i="2"/>
  <c r="D635" i="2"/>
  <c r="E635" i="2"/>
  <c r="F635" i="2"/>
  <c r="G635" i="2"/>
  <c r="H635" i="2"/>
  <c r="I635" i="2"/>
  <c r="A636" i="2"/>
  <c r="B636" i="2"/>
  <c r="C636" i="2"/>
  <c r="D636" i="2"/>
  <c r="E636" i="2"/>
  <c r="F636" i="2"/>
  <c r="G636" i="2"/>
  <c r="H636" i="2"/>
  <c r="I636" i="2"/>
  <c r="A637" i="2"/>
  <c r="B637" i="2"/>
  <c r="C637" i="2"/>
  <c r="D637" i="2"/>
  <c r="E637" i="2"/>
  <c r="F637" i="2"/>
  <c r="G637" i="2"/>
  <c r="H637" i="2"/>
  <c r="I637" i="2"/>
  <c r="A638" i="2"/>
  <c r="B638" i="2"/>
  <c r="C638" i="2"/>
  <c r="D638" i="2"/>
  <c r="E638" i="2"/>
  <c r="F638" i="2"/>
  <c r="G638" i="2"/>
  <c r="H638" i="2"/>
  <c r="I638" i="2"/>
  <c r="A639" i="2"/>
  <c r="B639" i="2"/>
  <c r="C639" i="2"/>
  <c r="D639" i="2"/>
  <c r="E639" i="2"/>
  <c r="F639" i="2"/>
  <c r="G639" i="2"/>
  <c r="H639" i="2"/>
  <c r="I639" i="2"/>
  <c r="A640" i="2"/>
  <c r="B640" i="2"/>
  <c r="C640" i="2"/>
  <c r="D640" i="2"/>
  <c r="E640" i="2"/>
  <c r="F640" i="2"/>
  <c r="G640" i="2"/>
  <c r="H640" i="2"/>
  <c r="I640" i="2"/>
  <c r="A641" i="2"/>
  <c r="B641" i="2"/>
  <c r="C641" i="2"/>
  <c r="D641" i="2"/>
  <c r="E641" i="2"/>
  <c r="F641" i="2"/>
  <c r="G641" i="2"/>
  <c r="H641" i="2"/>
  <c r="I641" i="2"/>
  <c r="A642" i="2"/>
  <c r="B642" i="2"/>
  <c r="C642" i="2"/>
  <c r="D642" i="2"/>
  <c r="E642" i="2"/>
  <c r="F642" i="2"/>
  <c r="G642" i="2"/>
  <c r="H642" i="2"/>
  <c r="I642" i="2"/>
  <c r="A643" i="2"/>
  <c r="B643" i="2"/>
  <c r="C643" i="2"/>
  <c r="D643" i="2"/>
  <c r="E643" i="2"/>
  <c r="F643" i="2"/>
  <c r="G643" i="2"/>
  <c r="H643" i="2"/>
  <c r="I643" i="2"/>
  <c r="A644" i="2"/>
  <c r="B644" i="2"/>
  <c r="C644" i="2"/>
  <c r="D644" i="2"/>
  <c r="E644" i="2"/>
  <c r="F644" i="2"/>
  <c r="G644" i="2"/>
  <c r="H644" i="2"/>
  <c r="I644" i="2"/>
  <c r="A645" i="2"/>
  <c r="B645" i="2"/>
  <c r="C645" i="2"/>
  <c r="D645" i="2"/>
  <c r="E645" i="2"/>
  <c r="F645" i="2"/>
  <c r="G645" i="2"/>
  <c r="H645" i="2"/>
  <c r="I645" i="2"/>
  <c r="A646" i="2"/>
  <c r="B646" i="2"/>
  <c r="C646" i="2"/>
  <c r="D646" i="2"/>
  <c r="E646" i="2"/>
  <c r="F646" i="2"/>
  <c r="G646" i="2"/>
  <c r="H646" i="2"/>
  <c r="I646" i="2"/>
  <c r="A647" i="2"/>
  <c r="B647" i="2"/>
  <c r="C647" i="2"/>
  <c r="D647" i="2"/>
  <c r="E647" i="2"/>
  <c r="F647" i="2"/>
  <c r="G647" i="2"/>
  <c r="H647" i="2"/>
  <c r="I647" i="2"/>
  <c r="A648" i="2"/>
  <c r="B648" i="2"/>
  <c r="C648" i="2"/>
  <c r="D648" i="2"/>
  <c r="E648" i="2"/>
  <c r="F648" i="2"/>
  <c r="G648" i="2"/>
  <c r="H648" i="2"/>
  <c r="I648" i="2"/>
  <c r="A649" i="2"/>
  <c r="B649" i="2"/>
  <c r="C649" i="2"/>
  <c r="D649" i="2"/>
  <c r="E649" i="2"/>
  <c r="F649" i="2"/>
  <c r="G649" i="2"/>
  <c r="H649" i="2"/>
  <c r="I649" i="2"/>
  <c r="A650" i="2"/>
  <c r="B650" i="2"/>
  <c r="C650" i="2"/>
  <c r="D650" i="2"/>
  <c r="E650" i="2"/>
  <c r="F650" i="2"/>
  <c r="G650" i="2"/>
  <c r="H650" i="2"/>
  <c r="I650" i="2"/>
  <c r="A651" i="2"/>
  <c r="B651" i="2"/>
  <c r="C651" i="2"/>
  <c r="D651" i="2"/>
  <c r="E651" i="2"/>
  <c r="F651" i="2"/>
  <c r="G651" i="2"/>
  <c r="H651" i="2"/>
  <c r="I651" i="2"/>
  <c r="A652" i="2"/>
  <c r="B652" i="2"/>
  <c r="C652" i="2"/>
  <c r="D652" i="2"/>
  <c r="E652" i="2"/>
  <c r="F652" i="2"/>
  <c r="G652" i="2"/>
  <c r="H652" i="2"/>
  <c r="I652" i="2"/>
  <c r="A653" i="2"/>
  <c r="B653" i="2"/>
  <c r="C653" i="2"/>
  <c r="D653" i="2"/>
  <c r="E653" i="2"/>
  <c r="F653" i="2"/>
  <c r="G653" i="2"/>
  <c r="H653" i="2"/>
  <c r="I653" i="2"/>
  <c r="A654" i="2"/>
  <c r="B654" i="2"/>
  <c r="C654" i="2"/>
  <c r="D654" i="2"/>
  <c r="E654" i="2"/>
  <c r="F654" i="2"/>
  <c r="G654" i="2"/>
  <c r="H654" i="2"/>
  <c r="I654" i="2"/>
  <c r="A655" i="2"/>
  <c r="B655" i="2"/>
  <c r="C655" i="2"/>
  <c r="D655" i="2"/>
  <c r="E655" i="2"/>
  <c r="F655" i="2"/>
  <c r="G655" i="2"/>
  <c r="H655" i="2"/>
  <c r="I655" i="2"/>
  <c r="A656" i="2"/>
  <c r="B656" i="2"/>
  <c r="C656" i="2"/>
  <c r="D656" i="2"/>
  <c r="E656" i="2"/>
  <c r="F656" i="2"/>
  <c r="G656" i="2"/>
  <c r="H656" i="2"/>
  <c r="I656" i="2"/>
  <c r="A657" i="2"/>
  <c r="B657" i="2"/>
  <c r="C657" i="2"/>
  <c r="D657" i="2"/>
  <c r="E657" i="2"/>
  <c r="F657" i="2"/>
  <c r="G657" i="2"/>
  <c r="H657" i="2"/>
  <c r="I657" i="2"/>
  <c r="A658" i="2"/>
  <c r="B658" i="2"/>
  <c r="C658" i="2"/>
  <c r="D658" i="2"/>
  <c r="E658" i="2"/>
  <c r="F658" i="2"/>
  <c r="G658" i="2"/>
  <c r="H658" i="2"/>
  <c r="I658" i="2"/>
  <c r="A659" i="2"/>
  <c r="B659" i="2"/>
  <c r="C659" i="2"/>
  <c r="D659" i="2"/>
  <c r="E659" i="2"/>
  <c r="F659" i="2"/>
  <c r="G659" i="2"/>
  <c r="H659" i="2"/>
  <c r="I659" i="2"/>
  <c r="A660" i="2"/>
  <c r="B660" i="2"/>
  <c r="C660" i="2"/>
  <c r="D660" i="2"/>
  <c r="E660" i="2"/>
  <c r="F660" i="2"/>
  <c r="G660" i="2"/>
  <c r="H660" i="2"/>
  <c r="I660" i="2"/>
  <c r="A661" i="2"/>
  <c r="B661" i="2"/>
  <c r="C661" i="2"/>
  <c r="D661" i="2"/>
  <c r="E661" i="2"/>
  <c r="F661" i="2"/>
  <c r="G661" i="2"/>
  <c r="H661" i="2"/>
  <c r="I661" i="2"/>
  <c r="A662" i="2"/>
  <c r="B662" i="2"/>
  <c r="C662" i="2"/>
  <c r="D662" i="2"/>
  <c r="E662" i="2"/>
  <c r="F662" i="2"/>
  <c r="G662" i="2"/>
  <c r="H662" i="2"/>
  <c r="I662" i="2"/>
  <c r="A663" i="2"/>
  <c r="B663" i="2"/>
  <c r="C663" i="2"/>
  <c r="D663" i="2"/>
  <c r="E663" i="2"/>
  <c r="F663" i="2"/>
  <c r="G663" i="2"/>
  <c r="H663" i="2"/>
  <c r="I663" i="2"/>
  <c r="A664" i="2"/>
  <c r="B664" i="2"/>
  <c r="C664" i="2"/>
  <c r="D664" i="2"/>
  <c r="E664" i="2"/>
  <c r="F664" i="2"/>
  <c r="G664" i="2"/>
  <c r="H664" i="2"/>
  <c r="I664" i="2"/>
  <c r="A665" i="2"/>
  <c r="B665" i="2"/>
  <c r="C665" i="2"/>
  <c r="D665" i="2"/>
  <c r="E665" i="2"/>
  <c r="F665" i="2"/>
  <c r="G665" i="2"/>
  <c r="H665" i="2"/>
  <c r="I665" i="2"/>
  <c r="A666" i="2"/>
  <c r="B666" i="2"/>
  <c r="C666" i="2"/>
  <c r="D666" i="2"/>
  <c r="E666" i="2"/>
  <c r="F666" i="2"/>
  <c r="G666" i="2"/>
  <c r="H666" i="2"/>
  <c r="I666" i="2"/>
  <c r="A667" i="2"/>
  <c r="B667" i="2"/>
  <c r="C667" i="2"/>
  <c r="D667" i="2"/>
  <c r="E667" i="2"/>
  <c r="F667" i="2"/>
  <c r="G667" i="2"/>
  <c r="H667" i="2"/>
  <c r="I667" i="2"/>
  <c r="A668" i="2"/>
  <c r="B668" i="2"/>
  <c r="C668" i="2"/>
  <c r="D668" i="2"/>
  <c r="E668" i="2"/>
  <c r="F668" i="2"/>
  <c r="G668" i="2"/>
  <c r="H668" i="2"/>
  <c r="I668" i="2"/>
  <c r="A669" i="2"/>
  <c r="B669" i="2"/>
  <c r="C669" i="2"/>
  <c r="D669" i="2"/>
  <c r="E669" i="2"/>
  <c r="F669" i="2"/>
  <c r="G669" i="2"/>
  <c r="H669" i="2"/>
  <c r="I669" i="2"/>
  <c r="A670" i="2"/>
  <c r="B670" i="2"/>
  <c r="C670" i="2"/>
  <c r="D670" i="2"/>
  <c r="E670" i="2"/>
  <c r="F670" i="2"/>
  <c r="G670" i="2"/>
  <c r="H670" i="2"/>
  <c r="I670" i="2"/>
  <c r="A671" i="2"/>
  <c r="B671" i="2"/>
  <c r="C671" i="2"/>
  <c r="D671" i="2"/>
  <c r="E671" i="2"/>
  <c r="F671" i="2"/>
  <c r="G671" i="2"/>
  <c r="H671" i="2"/>
  <c r="I671" i="2"/>
  <c r="A672" i="2"/>
  <c r="B672" i="2"/>
  <c r="C672" i="2"/>
  <c r="D672" i="2"/>
  <c r="E672" i="2"/>
  <c r="F672" i="2"/>
  <c r="G672" i="2"/>
  <c r="H672" i="2"/>
  <c r="I672" i="2"/>
  <c r="A673" i="2"/>
  <c r="B673" i="2"/>
  <c r="C673" i="2"/>
  <c r="D673" i="2"/>
  <c r="E673" i="2"/>
  <c r="F673" i="2"/>
  <c r="G673" i="2"/>
  <c r="H673" i="2"/>
  <c r="I673" i="2"/>
  <c r="A674" i="2"/>
  <c r="B674" i="2"/>
  <c r="C674" i="2"/>
  <c r="D674" i="2"/>
  <c r="E674" i="2"/>
  <c r="F674" i="2"/>
  <c r="G674" i="2"/>
  <c r="H674" i="2"/>
  <c r="I674" i="2"/>
  <c r="A675" i="2"/>
  <c r="B675" i="2"/>
  <c r="C675" i="2"/>
  <c r="D675" i="2"/>
  <c r="E675" i="2"/>
  <c r="F675" i="2"/>
  <c r="G675" i="2"/>
  <c r="H675" i="2"/>
  <c r="I675" i="2"/>
  <c r="A676" i="2"/>
  <c r="B676" i="2"/>
  <c r="C676" i="2"/>
  <c r="D676" i="2"/>
  <c r="E676" i="2"/>
  <c r="F676" i="2"/>
  <c r="G676" i="2"/>
  <c r="H676" i="2"/>
  <c r="I676" i="2"/>
  <c r="A677" i="2"/>
  <c r="B677" i="2"/>
  <c r="C677" i="2"/>
  <c r="D677" i="2"/>
  <c r="E677" i="2"/>
  <c r="F677" i="2"/>
  <c r="G677" i="2"/>
  <c r="H677" i="2"/>
  <c r="I677" i="2"/>
  <c r="A678" i="2"/>
  <c r="B678" i="2"/>
  <c r="C678" i="2"/>
  <c r="D678" i="2"/>
  <c r="E678" i="2"/>
  <c r="F678" i="2"/>
  <c r="G678" i="2"/>
  <c r="H678" i="2"/>
  <c r="I678" i="2"/>
  <c r="A679" i="2"/>
  <c r="B679" i="2"/>
  <c r="C679" i="2"/>
  <c r="D679" i="2"/>
  <c r="E679" i="2"/>
  <c r="F679" i="2"/>
  <c r="G679" i="2"/>
  <c r="H679" i="2"/>
  <c r="I679" i="2"/>
  <c r="A680" i="2"/>
  <c r="B680" i="2"/>
  <c r="C680" i="2"/>
  <c r="D680" i="2"/>
  <c r="E680" i="2"/>
  <c r="F680" i="2"/>
  <c r="G680" i="2"/>
  <c r="H680" i="2"/>
  <c r="I680" i="2"/>
  <c r="A681" i="2"/>
  <c r="B681" i="2"/>
  <c r="C681" i="2"/>
  <c r="D681" i="2"/>
  <c r="E681" i="2"/>
  <c r="F681" i="2"/>
  <c r="G681" i="2"/>
  <c r="H681" i="2"/>
  <c r="I681" i="2"/>
  <c r="A682" i="2"/>
  <c r="B682" i="2"/>
  <c r="C682" i="2"/>
  <c r="D682" i="2"/>
  <c r="E682" i="2"/>
  <c r="F682" i="2"/>
  <c r="G682" i="2"/>
  <c r="H682" i="2"/>
  <c r="I682" i="2"/>
  <c r="A683" i="2"/>
  <c r="B683" i="2"/>
  <c r="C683" i="2"/>
  <c r="D683" i="2"/>
  <c r="E683" i="2"/>
  <c r="F683" i="2"/>
  <c r="G683" i="2"/>
  <c r="H683" i="2"/>
  <c r="I683" i="2"/>
  <c r="A684" i="2"/>
  <c r="B684" i="2"/>
  <c r="C684" i="2"/>
  <c r="D684" i="2"/>
  <c r="E684" i="2"/>
  <c r="F684" i="2"/>
  <c r="G684" i="2"/>
  <c r="H684" i="2"/>
  <c r="I684" i="2"/>
  <c r="A685" i="2"/>
  <c r="B685" i="2"/>
  <c r="C685" i="2"/>
  <c r="D685" i="2"/>
  <c r="E685" i="2"/>
  <c r="F685" i="2"/>
  <c r="G685" i="2"/>
  <c r="H685" i="2"/>
  <c r="I685" i="2"/>
  <c r="A686" i="2"/>
  <c r="B686" i="2"/>
  <c r="C686" i="2"/>
  <c r="D686" i="2"/>
  <c r="E686" i="2"/>
  <c r="F686" i="2"/>
  <c r="G686" i="2"/>
  <c r="H686" i="2"/>
  <c r="I686" i="2"/>
  <c r="A687" i="2"/>
  <c r="B687" i="2"/>
  <c r="C687" i="2"/>
  <c r="D687" i="2"/>
  <c r="E687" i="2"/>
  <c r="F687" i="2"/>
  <c r="G687" i="2"/>
  <c r="H687" i="2"/>
  <c r="I687" i="2"/>
  <c r="A688" i="2"/>
  <c r="B688" i="2"/>
  <c r="C688" i="2"/>
  <c r="D688" i="2"/>
  <c r="E688" i="2"/>
  <c r="F688" i="2"/>
  <c r="G688" i="2"/>
  <c r="H688" i="2"/>
  <c r="I688" i="2"/>
  <c r="A689" i="2"/>
  <c r="B689" i="2"/>
  <c r="C689" i="2"/>
  <c r="D689" i="2"/>
  <c r="E689" i="2"/>
  <c r="F689" i="2"/>
  <c r="G689" i="2"/>
  <c r="H689" i="2"/>
  <c r="I689" i="2"/>
  <c r="A690" i="2"/>
  <c r="B690" i="2"/>
  <c r="C690" i="2"/>
  <c r="D690" i="2"/>
  <c r="E690" i="2"/>
  <c r="F690" i="2"/>
  <c r="G690" i="2"/>
  <c r="H690" i="2"/>
  <c r="I690" i="2"/>
  <c r="A691" i="2"/>
  <c r="B691" i="2"/>
  <c r="C691" i="2"/>
  <c r="D691" i="2"/>
  <c r="E691" i="2"/>
  <c r="F691" i="2"/>
  <c r="G691" i="2"/>
  <c r="H691" i="2"/>
  <c r="I691" i="2"/>
  <c r="A692" i="2"/>
  <c r="B692" i="2"/>
  <c r="C692" i="2"/>
  <c r="D692" i="2"/>
  <c r="E692" i="2"/>
  <c r="F692" i="2"/>
  <c r="G692" i="2"/>
  <c r="H692" i="2"/>
  <c r="I692" i="2"/>
  <c r="A693" i="2"/>
  <c r="B693" i="2"/>
  <c r="C693" i="2"/>
  <c r="D693" i="2"/>
  <c r="E693" i="2"/>
  <c r="F693" i="2"/>
  <c r="G693" i="2"/>
  <c r="H693" i="2"/>
  <c r="I693" i="2"/>
  <c r="A694" i="2"/>
  <c r="B694" i="2"/>
  <c r="C694" i="2"/>
  <c r="D694" i="2"/>
  <c r="E694" i="2"/>
  <c r="F694" i="2"/>
  <c r="G694" i="2"/>
  <c r="H694" i="2"/>
  <c r="I694" i="2"/>
  <c r="A695" i="2"/>
  <c r="B695" i="2"/>
  <c r="C695" i="2"/>
  <c r="D695" i="2"/>
  <c r="E695" i="2"/>
  <c r="F695" i="2"/>
  <c r="G695" i="2"/>
  <c r="H695" i="2"/>
  <c r="I695" i="2"/>
  <c r="A696" i="2"/>
  <c r="B696" i="2"/>
  <c r="C696" i="2"/>
  <c r="D696" i="2"/>
  <c r="E696" i="2"/>
  <c r="F696" i="2"/>
  <c r="G696" i="2"/>
  <c r="H696" i="2"/>
  <c r="I696" i="2"/>
  <c r="A697" i="2"/>
  <c r="B697" i="2"/>
  <c r="C697" i="2"/>
  <c r="D697" i="2"/>
  <c r="E697" i="2"/>
  <c r="F697" i="2"/>
  <c r="G697" i="2"/>
  <c r="H697" i="2"/>
  <c r="I697" i="2"/>
  <c r="A698" i="2"/>
  <c r="B698" i="2"/>
  <c r="C698" i="2"/>
  <c r="D698" i="2"/>
  <c r="E698" i="2"/>
  <c r="F698" i="2"/>
  <c r="G698" i="2"/>
  <c r="H698" i="2"/>
  <c r="I698" i="2"/>
  <c r="A699" i="2"/>
  <c r="B699" i="2"/>
  <c r="C699" i="2"/>
  <c r="D699" i="2"/>
  <c r="E699" i="2"/>
  <c r="F699" i="2"/>
  <c r="G699" i="2"/>
  <c r="H699" i="2"/>
  <c r="I699" i="2"/>
  <c r="A700" i="2"/>
  <c r="B700" i="2"/>
  <c r="C700" i="2"/>
  <c r="D700" i="2"/>
  <c r="E700" i="2"/>
  <c r="F700" i="2"/>
  <c r="G700" i="2"/>
  <c r="H700" i="2"/>
  <c r="I700" i="2"/>
  <c r="A701" i="2"/>
  <c r="B701" i="2"/>
  <c r="C701" i="2"/>
  <c r="D701" i="2"/>
  <c r="E701" i="2"/>
  <c r="F701" i="2"/>
  <c r="G701" i="2"/>
  <c r="H701" i="2"/>
  <c r="I701" i="2"/>
  <c r="A702" i="2"/>
  <c r="B702" i="2"/>
  <c r="C702" i="2"/>
  <c r="D702" i="2"/>
  <c r="E702" i="2"/>
  <c r="F702" i="2"/>
  <c r="G702" i="2"/>
  <c r="H702" i="2"/>
  <c r="I702" i="2"/>
  <c r="A703" i="2"/>
  <c r="B703" i="2"/>
  <c r="C703" i="2"/>
  <c r="D703" i="2"/>
  <c r="E703" i="2"/>
  <c r="F703" i="2"/>
  <c r="G703" i="2"/>
  <c r="H703" i="2"/>
  <c r="I703" i="2"/>
  <c r="A704" i="2"/>
  <c r="B704" i="2"/>
  <c r="C704" i="2"/>
  <c r="D704" i="2"/>
  <c r="E704" i="2"/>
  <c r="F704" i="2"/>
  <c r="G704" i="2"/>
  <c r="H704" i="2"/>
  <c r="I704" i="2"/>
  <c r="A705" i="2"/>
  <c r="B705" i="2"/>
  <c r="C705" i="2"/>
  <c r="D705" i="2"/>
  <c r="E705" i="2"/>
  <c r="F705" i="2"/>
  <c r="G705" i="2"/>
  <c r="H705" i="2"/>
  <c r="I705" i="2"/>
  <c r="A706" i="2"/>
  <c r="B706" i="2"/>
  <c r="C706" i="2"/>
  <c r="D706" i="2"/>
  <c r="E706" i="2"/>
  <c r="F706" i="2"/>
  <c r="G706" i="2"/>
  <c r="H706" i="2"/>
  <c r="I706" i="2"/>
  <c r="A707" i="2"/>
  <c r="B707" i="2"/>
  <c r="C707" i="2"/>
  <c r="D707" i="2"/>
  <c r="E707" i="2"/>
  <c r="F707" i="2"/>
  <c r="G707" i="2"/>
  <c r="H707" i="2"/>
  <c r="I707" i="2"/>
  <c r="A708" i="2"/>
  <c r="B708" i="2"/>
  <c r="C708" i="2"/>
  <c r="D708" i="2"/>
  <c r="E708" i="2"/>
  <c r="F708" i="2"/>
  <c r="G708" i="2"/>
  <c r="H708" i="2"/>
  <c r="I708" i="2"/>
  <c r="A709" i="2"/>
  <c r="B709" i="2"/>
  <c r="C709" i="2"/>
  <c r="D709" i="2"/>
  <c r="E709" i="2"/>
  <c r="F709" i="2"/>
  <c r="G709" i="2"/>
  <c r="H709" i="2"/>
  <c r="I709" i="2"/>
  <c r="A710" i="2"/>
  <c r="B710" i="2"/>
  <c r="C710" i="2"/>
  <c r="D710" i="2"/>
  <c r="E710" i="2"/>
  <c r="F710" i="2"/>
  <c r="G710" i="2"/>
  <c r="H710" i="2"/>
  <c r="I710" i="2"/>
  <c r="A711" i="2"/>
  <c r="B711" i="2"/>
  <c r="C711" i="2"/>
  <c r="D711" i="2"/>
  <c r="E711" i="2"/>
  <c r="F711" i="2"/>
  <c r="G711" i="2"/>
  <c r="H711" i="2"/>
  <c r="I711" i="2"/>
  <c r="A712" i="2"/>
  <c r="B712" i="2"/>
  <c r="C712" i="2"/>
  <c r="D712" i="2"/>
  <c r="E712" i="2"/>
  <c r="F712" i="2"/>
  <c r="G712" i="2"/>
  <c r="H712" i="2"/>
  <c r="I712" i="2"/>
  <c r="A713" i="2"/>
  <c r="B713" i="2"/>
  <c r="C713" i="2"/>
  <c r="D713" i="2"/>
  <c r="E713" i="2"/>
  <c r="F713" i="2"/>
  <c r="G713" i="2"/>
  <c r="H713" i="2"/>
  <c r="I713" i="2"/>
  <c r="A714" i="2"/>
  <c r="B714" i="2"/>
  <c r="C714" i="2"/>
  <c r="D714" i="2"/>
  <c r="E714" i="2"/>
  <c r="F714" i="2"/>
  <c r="G714" i="2"/>
  <c r="H714" i="2"/>
  <c r="I714" i="2"/>
  <c r="A715" i="2"/>
  <c r="B715" i="2"/>
  <c r="C715" i="2"/>
  <c r="D715" i="2"/>
  <c r="E715" i="2"/>
  <c r="F715" i="2"/>
  <c r="G715" i="2"/>
  <c r="H715" i="2"/>
  <c r="I715" i="2"/>
  <c r="A716" i="2"/>
  <c r="B716" i="2"/>
  <c r="C716" i="2"/>
  <c r="D716" i="2"/>
  <c r="E716" i="2"/>
  <c r="F716" i="2"/>
  <c r="G716" i="2"/>
  <c r="H716" i="2"/>
  <c r="I716" i="2"/>
  <c r="A717" i="2"/>
  <c r="B717" i="2"/>
  <c r="C717" i="2"/>
  <c r="D717" i="2"/>
  <c r="E717" i="2"/>
  <c r="F717" i="2"/>
  <c r="G717" i="2"/>
  <c r="H717" i="2"/>
  <c r="I717" i="2"/>
  <c r="A718" i="2"/>
  <c r="B718" i="2"/>
  <c r="C718" i="2"/>
  <c r="D718" i="2"/>
  <c r="E718" i="2"/>
  <c r="F718" i="2"/>
  <c r="G718" i="2"/>
  <c r="H718" i="2"/>
  <c r="I718" i="2"/>
  <c r="A719" i="2"/>
  <c r="B719" i="2"/>
  <c r="C719" i="2"/>
  <c r="D719" i="2"/>
  <c r="E719" i="2"/>
  <c r="F719" i="2"/>
  <c r="G719" i="2"/>
  <c r="H719" i="2"/>
  <c r="I719" i="2"/>
  <c r="A720" i="2"/>
  <c r="B720" i="2"/>
  <c r="C720" i="2"/>
  <c r="D720" i="2"/>
  <c r="E720" i="2"/>
  <c r="F720" i="2"/>
  <c r="G720" i="2"/>
  <c r="H720" i="2"/>
  <c r="I720" i="2"/>
  <c r="A721" i="2"/>
  <c r="B721" i="2"/>
  <c r="C721" i="2"/>
  <c r="D721" i="2"/>
  <c r="E721" i="2"/>
  <c r="F721" i="2"/>
  <c r="G721" i="2"/>
  <c r="H721" i="2"/>
  <c r="I721" i="2"/>
  <c r="A722" i="2"/>
  <c r="B722" i="2"/>
  <c r="C722" i="2"/>
  <c r="D722" i="2"/>
  <c r="E722" i="2"/>
  <c r="F722" i="2"/>
  <c r="G722" i="2"/>
  <c r="H722" i="2"/>
  <c r="I722" i="2"/>
  <c r="A723" i="2"/>
  <c r="B723" i="2"/>
  <c r="C723" i="2"/>
  <c r="D723" i="2"/>
  <c r="E723" i="2"/>
  <c r="F723" i="2"/>
  <c r="G723" i="2"/>
  <c r="H723" i="2"/>
  <c r="I723" i="2"/>
  <c r="A724" i="2"/>
  <c r="B724" i="2"/>
  <c r="C724" i="2"/>
  <c r="D724" i="2"/>
  <c r="E724" i="2"/>
  <c r="F724" i="2"/>
  <c r="G724" i="2"/>
  <c r="H724" i="2"/>
  <c r="I724" i="2"/>
  <c r="A725" i="2"/>
  <c r="B725" i="2"/>
  <c r="C725" i="2"/>
  <c r="D725" i="2"/>
  <c r="E725" i="2"/>
  <c r="F725" i="2"/>
  <c r="G725" i="2"/>
  <c r="H725" i="2"/>
  <c r="I725" i="2"/>
  <c r="A726" i="2"/>
  <c r="B726" i="2"/>
  <c r="C726" i="2"/>
  <c r="D726" i="2"/>
  <c r="E726" i="2"/>
  <c r="F726" i="2"/>
  <c r="G726" i="2"/>
  <c r="H726" i="2"/>
  <c r="I726" i="2"/>
  <c r="A727" i="2"/>
  <c r="B727" i="2"/>
  <c r="C727" i="2"/>
  <c r="D727" i="2"/>
  <c r="E727" i="2"/>
  <c r="F727" i="2"/>
  <c r="G727" i="2"/>
  <c r="H727" i="2"/>
  <c r="I727" i="2"/>
  <c r="A728" i="2"/>
  <c r="B728" i="2"/>
  <c r="C728" i="2"/>
  <c r="D728" i="2"/>
  <c r="E728" i="2"/>
  <c r="F728" i="2"/>
  <c r="G728" i="2"/>
  <c r="H728" i="2"/>
  <c r="I728" i="2"/>
  <c r="A729" i="2"/>
  <c r="B729" i="2"/>
  <c r="C729" i="2"/>
  <c r="D729" i="2"/>
  <c r="E729" i="2"/>
  <c r="F729" i="2"/>
  <c r="G729" i="2"/>
  <c r="H729" i="2"/>
  <c r="I729" i="2"/>
  <c r="A730" i="2"/>
  <c r="B730" i="2"/>
  <c r="C730" i="2"/>
  <c r="D730" i="2"/>
  <c r="E730" i="2"/>
  <c r="F730" i="2"/>
  <c r="G730" i="2"/>
  <c r="H730" i="2"/>
  <c r="I730" i="2"/>
  <c r="A731" i="2"/>
  <c r="B731" i="2"/>
  <c r="C731" i="2"/>
  <c r="D731" i="2"/>
  <c r="E731" i="2"/>
  <c r="F731" i="2"/>
  <c r="G731" i="2"/>
  <c r="H731" i="2"/>
  <c r="I731" i="2"/>
  <c r="A732" i="2"/>
  <c r="B732" i="2"/>
  <c r="C732" i="2"/>
  <c r="D732" i="2"/>
  <c r="E732" i="2"/>
  <c r="F732" i="2"/>
  <c r="G732" i="2"/>
  <c r="H732" i="2"/>
  <c r="I732" i="2"/>
  <c r="A733" i="2"/>
  <c r="B733" i="2"/>
  <c r="C733" i="2"/>
  <c r="D733" i="2"/>
  <c r="E733" i="2"/>
  <c r="F733" i="2"/>
  <c r="G733" i="2"/>
  <c r="H733" i="2"/>
  <c r="I733" i="2"/>
  <c r="A734" i="2"/>
  <c r="B734" i="2"/>
  <c r="C734" i="2"/>
  <c r="D734" i="2"/>
  <c r="E734" i="2"/>
  <c r="F734" i="2"/>
  <c r="G734" i="2"/>
  <c r="H734" i="2"/>
  <c r="I734" i="2"/>
  <c r="A735" i="2"/>
  <c r="B735" i="2"/>
  <c r="C735" i="2"/>
  <c r="D735" i="2"/>
  <c r="E735" i="2"/>
  <c r="F735" i="2"/>
  <c r="G735" i="2"/>
  <c r="H735" i="2"/>
  <c r="I735" i="2"/>
  <c r="A736" i="2"/>
  <c r="B736" i="2"/>
  <c r="C736" i="2"/>
  <c r="D736" i="2"/>
  <c r="E736" i="2"/>
  <c r="F736" i="2"/>
  <c r="G736" i="2"/>
  <c r="H736" i="2"/>
  <c r="I736" i="2"/>
  <c r="A737" i="2"/>
  <c r="B737" i="2"/>
  <c r="C737" i="2"/>
  <c r="D737" i="2"/>
  <c r="E737" i="2"/>
  <c r="F737" i="2"/>
  <c r="G737" i="2"/>
  <c r="H737" i="2"/>
  <c r="I737" i="2"/>
  <c r="A738" i="2"/>
  <c r="B738" i="2"/>
  <c r="C738" i="2"/>
  <c r="D738" i="2"/>
  <c r="E738" i="2"/>
  <c r="F738" i="2"/>
  <c r="G738" i="2"/>
  <c r="H738" i="2"/>
  <c r="I738" i="2"/>
  <c r="A739" i="2"/>
  <c r="B739" i="2"/>
  <c r="C739" i="2"/>
  <c r="D739" i="2"/>
  <c r="E739" i="2"/>
  <c r="F739" i="2"/>
  <c r="G739" i="2"/>
  <c r="H739" i="2"/>
  <c r="I739" i="2"/>
  <c r="A740" i="2"/>
  <c r="B740" i="2"/>
  <c r="C740" i="2"/>
  <c r="D740" i="2"/>
  <c r="E740" i="2"/>
  <c r="F740" i="2"/>
  <c r="G740" i="2"/>
  <c r="H740" i="2"/>
  <c r="I740" i="2"/>
  <c r="B4" i="2"/>
  <c r="C4" i="2"/>
  <c r="D4" i="2"/>
  <c r="E4" i="2"/>
  <c r="F4" i="2"/>
  <c r="G4" i="2"/>
  <c r="H4" i="2"/>
  <c r="I4" i="2"/>
  <c r="A4" i="2"/>
  <c r="AZ511" i="1"/>
  <c r="AX512" i="1"/>
  <c r="AZ512" i="1"/>
  <c r="AX513" i="1"/>
  <c r="AZ513" i="1"/>
  <c r="AX514" i="1"/>
  <c r="AZ514" i="1"/>
  <c r="AX515" i="1"/>
  <c r="AZ515" i="1"/>
  <c r="AX516" i="1"/>
  <c r="AZ516" i="1"/>
  <c r="AZ517" i="1"/>
  <c r="AY517" i="1" s="1"/>
  <c r="AZ518" i="1"/>
  <c r="AZ519" i="1"/>
  <c r="AZ520" i="1"/>
  <c r="AZ522" i="1"/>
  <c r="AZ523" i="1"/>
  <c r="AY523" i="1" s="1"/>
  <c r="AZ524" i="1"/>
  <c r="AY524" i="1" s="1"/>
  <c r="AZ525" i="1"/>
  <c r="AY525" i="1" s="1"/>
  <c r="AZ526" i="1"/>
  <c r="AY526" i="1" s="1"/>
  <c r="AZ527" i="1"/>
  <c r="AY527" i="1" s="1"/>
  <c r="AZ528" i="1"/>
  <c r="AY528" i="1" s="1"/>
  <c r="AZ529" i="1"/>
  <c r="AZ530" i="1"/>
  <c r="AZ531" i="1"/>
  <c r="AX531" i="1"/>
  <c r="AX530" i="1"/>
  <c r="AX519" i="1" s="1"/>
  <c r="AX529" i="1"/>
  <c r="AX518" i="1" s="1"/>
  <c r="AY561" i="1" l="1"/>
  <c r="Q21" i="3"/>
  <c r="R21" i="3"/>
  <c r="EH21" i="3"/>
  <c r="EG21" i="3"/>
  <c r="S21" i="3"/>
  <c r="EI21" i="3"/>
  <c r="EW21" i="3"/>
  <c r="DR21" i="3"/>
  <c r="EX21" i="3"/>
  <c r="EV21" i="3"/>
  <c r="DS21" i="3"/>
  <c r="DT21" i="3"/>
  <c r="AY530" i="1"/>
  <c r="AY529" i="1"/>
  <c r="AX521" i="1"/>
  <c r="AY531" i="1"/>
  <c r="AX522" i="1"/>
  <c r="AY522" i="1" s="1"/>
  <c r="AX520" i="1"/>
  <c r="AY520" i="1" s="1"/>
  <c r="AY555" i="1"/>
  <c r="EX16" i="3"/>
  <c r="EW14" i="3"/>
  <c r="EW19" i="3"/>
  <c r="EI20" i="3"/>
  <c r="EV10" i="3"/>
  <c r="EI10" i="3"/>
  <c r="EG11" i="3"/>
  <c r="EH15" i="3"/>
  <c r="EX10" i="3"/>
  <c r="EV11" i="3"/>
  <c r="EW15" i="3"/>
  <c r="EH22" i="3"/>
  <c r="EV26" i="3"/>
  <c r="EV33" i="3" s="1"/>
  <c r="DD24" i="3"/>
  <c r="EV24" i="3"/>
  <c r="EH14" i="3"/>
  <c r="EI12" i="3"/>
  <c r="EI17" i="3"/>
  <c r="DS19" i="3"/>
  <c r="EV12" i="3"/>
  <c r="EV17" i="3"/>
  <c r="EY18" i="3"/>
  <c r="EH26" i="3"/>
  <c r="EH33" i="3" s="1"/>
  <c r="EV15" i="3"/>
  <c r="EG14" i="3"/>
  <c r="DT10" i="3"/>
  <c r="DR11" i="3"/>
  <c r="EX11" i="3"/>
  <c r="CP19" i="3"/>
  <c r="EH19" i="3"/>
  <c r="DT20" i="3"/>
  <c r="EV22" i="3"/>
  <c r="EW24" i="3"/>
  <c r="EG25" i="3"/>
  <c r="EX26" i="3"/>
  <c r="EX33" i="3" s="1"/>
  <c r="EI14" i="3"/>
  <c r="EX24" i="3"/>
  <c r="EH10" i="3"/>
  <c r="EH12" i="3"/>
  <c r="DD14" i="3"/>
  <c r="EV14" i="3"/>
  <c r="EW22" i="3"/>
  <c r="EW23" i="3"/>
  <c r="EX12" i="3"/>
  <c r="EG15" i="3"/>
  <c r="DS16" i="3"/>
  <c r="EH17" i="3"/>
  <c r="EX17" i="3"/>
  <c r="EV19" i="3"/>
  <c r="EH20" i="3"/>
  <c r="EX20" i="3"/>
  <c r="EX22" i="3"/>
  <c r="EX23" i="3"/>
  <c r="EV23" i="3"/>
  <c r="DS24" i="3"/>
  <c r="EI25" i="3"/>
  <c r="EX25" i="3"/>
  <c r="EX14" i="3"/>
  <c r="EX19" i="3"/>
  <c r="EV20" i="3"/>
  <c r="EW25" i="3"/>
  <c r="EW10" i="3"/>
  <c r="EW12" i="3"/>
  <c r="EW17" i="3"/>
  <c r="EW20" i="3"/>
  <c r="EH24" i="3"/>
  <c r="EW11" i="3"/>
  <c r="EX15" i="3"/>
  <c r="EV16" i="3"/>
  <c r="DS20" i="3"/>
  <c r="EI22" i="3"/>
  <c r="EV25" i="3"/>
  <c r="EW26" i="3"/>
  <c r="EW33" i="3" s="1"/>
  <c r="EW16" i="3"/>
  <c r="DT12" i="3"/>
  <c r="DT17" i="3"/>
  <c r="EG10" i="3"/>
  <c r="DS11" i="3"/>
  <c r="EG12" i="3"/>
  <c r="DT15" i="3"/>
  <c r="DR16" i="3"/>
  <c r="EG17" i="3"/>
  <c r="EI19" i="3"/>
  <c r="EG20" i="3"/>
  <c r="DR24" i="3"/>
  <c r="EH25" i="3"/>
  <c r="DS26" i="3"/>
  <c r="DS33" i="3" s="1"/>
  <c r="EJ13" i="3"/>
  <c r="BY14" i="3"/>
  <c r="DE14" i="3"/>
  <c r="DT16" i="3"/>
  <c r="EG22" i="3"/>
  <c r="EG26" i="3"/>
  <c r="EG33" i="3" s="1"/>
  <c r="EI26" i="3"/>
  <c r="EI33" i="3" s="1"/>
  <c r="EH11" i="3"/>
  <c r="EI15" i="3"/>
  <c r="EG16" i="3"/>
  <c r="EG24" i="3"/>
  <c r="EI11" i="3"/>
  <c r="DS14" i="3"/>
  <c r="EH16" i="3"/>
  <c r="EG23" i="3"/>
  <c r="DR10" i="3"/>
  <c r="DR12" i="3"/>
  <c r="EI16" i="3"/>
  <c r="DR17" i="3"/>
  <c r="DT19" i="3"/>
  <c r="DR20" i="3"/>
  <c r="EH23" i="3"/>
  <c r="EI24" i="3"/>
  <c r="DD26" i="3"/>
  <c r="DD33" i="3" s="1"/>
  <c r="DS12" i="3"/>
  <c r="EG19" i="3"/>
  <c r="EI23" i="3"/>
  <c r="EY13" i="3"/>
  <c r="EJ18" i="3"/>
  <c r="DT11" i="3"/>
  <c r="DD19" i="3"/>
  <c r="DR22" i="3"/>
  <c r="DD15" i="3"/>
  <c r="DC17" i="3"/>
  <c r="DE19" i="3"/>
  <c r="DC20" i="3"/>
  <c r="DS22" i="3"/>
  <c r="DT24" i="3"/>
  <c r="DD25" i="3"/>
  <c r="DC26" i="3"/>
  <c r="DC33" i="3" s="1"/>
  <c r="DD10" i="3"/>
  <c r="DD12" i="3"/>
  <c r="DR14" i="3"/>
  <c r="DC15" i="3"/>
  <c r="DD17" i="3"/>
  <c r="DR19" i="3"/>
  <c r="DD20" i="3"/>
  <c r="DT22" i="3"/>
  <c r="DT23" i="3"/>
  <c r="DS23" i="3"/>
  <c r="DE25" i="3"/>
  <c r="CP26" i="3"/>
  <c r="CP33" i="3" s="1"/>
  <c r="DR25" i="3"/>
  <c r="DU13" i="3"/>
  <c r="DT14" i="3"/>
  <c r="DC14" i="3"/>
  <c r="DS15" i="3"/>
  <c r="DC16" i="3"/>
  <c r="DU18" i="3"/>
  <c r="DR23" i="3"/>
  <c r="DS25" i="3"/>
  <c r="DR26" i="3"/>
  <c r="DR33" i="3" s="1"/>
  <c r="DT26" i="3"/>
  <c r="DT33" i="3" s="1"/>
  <c r="DS10" i="3"/>
  <c r="DR15" i="3"/>
  <c r="DS17" i="3"/>
  <c r="DC23" i="3"/>
  <c r="DT25" i="3"/>
  <c r="DD23" i="3"/>
  <c r="DE12" i="3"/>
  <c r="CP14" i="3"/>
  <c r="CP16" i="3"/>
  <c r="DE17" i="3"/>
  <c r="DC19" i="3"/>
  <c r="DE20" i="3"/>
  <c r="DE26" i="3"/>
  <c r="DE33" i="3" s="1"/>
  <c r="DE15" i="3"/>
  <c r="BZ20" i="3"/>
  <c r="DC24" i="3"/>
  <c r="DD16" i="3"/>
  <c r="DE16" i="3"/>
  <c r="CN17" i="3"/>
  <c r="DE24" i="3"/>
  <c r="BZ12" i="3"/>
  <c r="BY15" i="3"/>
  <c r="BZ17" i="3"/>
  <c r="CN19" i="3"/>
  <c r="BK24" i="3"/>
  <c r="BL26" i="3"/>
  <c r="BL33" i="3" s="1"/>
  <c r="DE23" i="3"/>
  <c r="DC25" i="3"/>
  <c r="DC10" i="3"/>
  <c r="CN16" i="3"/>
  <c r="CO16" i="3"/>
  <c r="CN23" i="3"/>
  <c r="CO23" i="3"/>
  <c r="CP24" i="3"/>
  <c r="DF18" i="3"/>
  <c r="BZ10" i="3"/>
  <c r="AV14" i="3"/>
  <c r="CN14" i="3"/>
  <c r="CA25" i="3"/>
  <c r="AU10" i="3"/>
  <c r="CA12" i="3"/>
  <c r="CO14" i="3"/>
  <c r="BZ15" i="3"/>
  <c r="CP15" i="3"/>
  <c r="AU17" i="3"/>
  <c r="CA17" i="3"/>
  <c r="AW19" i="3"/>
  <c r="CO19" i="3"/>
  <c r="BK19" i="3"/>
  <c r="CA20" i="3"/>
  <c r="BK23" i="3"/>
  <c r="CP23" i="3"/>
  <c r="BL24" i="3"/>
  <c r="CN25" i="3"/>
  <c r="BY26" i="3"/>
  <c r="BY33" i="3" s="1"/>
  <c r="CN10" i="3"/>
  <c r="BJ14" i="3"/>
  <c r="CQ18" i="3"/>
  <c r="CN20" i="3"/>
  <c r="CO25" i="3"/>
  <c r="CO10" i="3"/>
  <c r="CO12" i="3"/>
  <c r="BK14" i="3"/>
  <c r="CN15" i="3"/>
  <c r="BZ16" i="3"/>
  <c r="CO17" i="3"/>
  <c r="CO20" i="3"/>
  <c r="CN24" i="3"/>
  <c r="CP25" i="3"/>
  <c r="BZ25" i="3"/>
  <c r="CO26" i="3"/>
  <c r="CO33" i="3" s="1"/>
  <c r="CP12" i="3"/>
  <c r="CO15" i="3"/>
  <c r="BK15" i="3"/>
  <c r="CP17" i="3"/>
  <c r="CP20" i="3"/>
  <c r="BZ23" i="3"/>
  <c r="AU24" i="3"/>
  <c r="CA24" i="3"/>
  <c r="CO24" i="3"/>
  <c r="CN26" i="3"/>
  <c r="CN33" i="3" s="1"/>
  <c r="CA15" i="3"/>
  <c r="BY16" i="3"/>
  <c r="BY24" i="3"/>
  <c r="BZ26" i="3"/>
  <c r="BZ33" i="3" s="1"/>
  <c r="BY23" i="3"/>
  <c r="BZ24" i="3"/>
  <c r="CA26" i="3"/>
  <c r="CA33" i="3" s="1"/>
  <c r="CA16" i="3"/>
  <c r="BK10" i="3"/>
  <c r="BY19" i="3"/>
  <c r="CA23" i="3"/>
  <c r="BZ14" i="3"/>
  <c r="BZ19" i="3"/>
  <c r="BY25" i="3"/>
  <c r="BY10" i="3"/>
  <c r="CA14" i="3"/>
  <c r="BY17" i="3"/>
  <c r="CA19" i="3"/>
  <c r="BY20" i="3"/>
  <c r="BK26" i="3"/>
  <c r="BK33" i="3" s="1"/>
  <c r="BK16" i="3"/>
  <c r="CB18" i="3"/>
  <c r="BL12" i="3"/>
  <c r="AW14" i="3"/>
  <c r="AW16" i="3"/>
  <c r="BL17" i="3"/>
  <c r="BL20" i="3"/>
  <c r="BJ23" i="3"/>
  <c r="BL23" i="3"/>
  <c r="BL15" i="3"/>
  <c r="BJ16" i="3"/>
  <c r="R24" i="3"/>
  <c r="BJ24" i="3"/>
  <c r="AF16" i="3"/>
  <c r="BL16" i="3"/>
  <c r="BJ19" i="3"/>
  <c r="AG24" i="3"/>
  <c r="AW12" i="3"/>
  <c r="S14" i="3"/>
  <c r="AV15" i="3"/>
  <c r="AW17" i="3"/>
  <c r="AW20" i="3"/>
  <c r="AU26" i="3"/>
  <c r="AU33" i="3" s="1"/>
  <c r="BJ10" i="3"/>
  <c r="AF14" i="3"/>
  <c r="BL14" i="3"/>
  <c r="AW15" i="3"/>
  <c r="AU16" i="3"/>
  <c r="BJ17" i="3"/>
  <c r="BM18" i="3"/>
  <c r="BL19" i="3"/>
  <c r="BJ20" i="3"/>
  <c r="AG23" i="3"/>
  <c r="BK25" i="3"/>
  <c r="AV26" i="3"/>
  <c r="AV33" i="3" s="1"/>
  <c r="BJ26" i="3"/>
  <c r="BK12" i="3"/>
  <c r="BJ15" i="3"/>
  <c r="BK17" i="3"/>
  <c r="AG19" i="3"/>
  <c r="BK20" i="3"/>
  <c r="BL25" i="3"/>
  <c r="AG14" i="3"/>
  <c r="AV16" i="3"/>
  <c r="AU23" i="3"/>
  <c r="AV24" i="3"/>
  <c r="AF25" i="3"/>
  <c r="AF10" i="3"/>
  <c r="AF17" i="3"/>
  <c r="AH19" i="3"/>
  <c r="AV19" i="3"/>
  <c r="AV23" i="3"/>
  <c r="Q24" i="3"/>
  <c r="AW24" i="3"/>
  <c r="AG25" i="3"/>
  <c r="AG10" i="3"/>
  <c r="AG12" i="3"/>
  <c r="AU14" i="3"/>
  <c r="AF15" i="3"/>
  <c r="AG17" i="3"/>
  <c r="AU19" i="3"/>
  <c r="AG20" i="3"/>
  <c r="AW23" i="3"/>
  <c r="AH25" i="3"/>
  <c r="AW26" i="3"/>
  <c r="AW33" i="3" s="1"/>
  <c r="AG15" i="3"/>
  <c r="AV25" i="3"/>
  <c r="AV10" i="3"/>
  <c r="AV12" i="3"/>
  <c r="AU15" i="3"/>
  <c r="AG16" i="3"/>
  <c r="AV17" i="3"/>
  <c r="AV20" i="3"/>
  <c r="AW25" i="3"/>
  <c r="AH12" i="3"/>
  <c r="AH17" i="3"/>
  <c r="AH20" i="3"/>
  <c r="AF26" i="3"/>
  <c r="AF33" i="3" s="1"/>
  <c r="AH15" i="3"/>
  <c r="AF24" i="3"/>
  <c r="AG26" i="3"/>
  <c r="AG33" i="3" s="1"/>
  <c r="R19" i="3"/>
  <c r="AF19" i="3"/>
  <c r="AF20" i="3"/>
  <c r="AF23" i="3"/>
  <c r="AH26" i="3"/>
  <c r="AH33" i="3" s="1"/>
  <c r="T13" i="3"/>
  <c r="AH14" i="3"/>
  <c r="AH16" i="3"/>
  <c r="AH24" i="3"/>
  <c r="AH23" i="3"/>
  <c r="AX18" i="3"/>
  <c r="AI13" i="3"/>
  <c r="AI18" i="3"/>
  <c r="S15" i="3"/>
  <c r="R26" i="3"/>
  <c r="R33" i="3" s="1"/>
  <c r="R14" i="3"/>
  <c r="Q10" i="3"/>
  <c r="Q12" i="3"/>
  <c r="S12" i="3"/>
  <c r="S19" i="3"/>
  <c r="Q20" i="3"/>
  <c r="S20" i="3"/>
  <c r="R25" i="3"/>
  <c r="Q26" i="3"/>
  <c r="Q33" i="3" s="1"/>
  <c r="R10" i="3"/>
  <c r="R12" i="3"/>
  <c r="R20" i="3"/>
  <c r="AY512" i="1"/>
  <c r="AY552" i="1"/>
  <c r="Q16" i="3"/>
  <c r="S23" i="3"/>
  <c r="Q25" i="3"/>
  <c r="Q15" i="3"/>
  <c r="S25" i="3"/>
  <c r="S10" i="3"/>
  <c r="R15" i="3"/>
  <c r="S26" i="3"/>
  <c r="S33" i="3" s="1"/>
  <c r="Q23" i="3"/>
  <c r="S16" i="3"/>
  <c r="R23" i="3"/>
  <c r="S24" i="3"/>
  <c r="AY551" i="1"/>
  <c r="T18" i="3"/>
  <c r="AY515" i="1"/>
  <c r="AY545" i="1"/>
  <c r="AY549" i="1"/>
  <c r="AX643" i="2"/>
  <c r="AX115" i="2"/>
  <c r="AX116" i="2"/>
  <c r="AX117" i="2"/>
  <c r="AX118" i="2"/>
  <c r="AX119" i="2"/>
  <c r="AX120" i="2"/>
  <c r="AX121" i="2"/>
  <c r="AX122" i="2"/>
  <c r="AX123" i="2"/>
  <c r="AX124" i="2"/>
  <c r="AX166" i="2"/>
  <c r="AX580" i="2"/>
  <c r="AX685" i="2"/>
  <c r="AY544" i="1"/>
  <c r="AY518" i="1"/>
  <c r="AX460" i="2"/>
  <c r="AX462" i="2"/>
  <c r="AX724" i="2"/>
  <c r="AX637" i="2"/>
  <c r="AX676" i="2"/>
  <c r="AX677" i="2"/>
  <c r="AX679" i="2"/>
  <c r="AX680" i="2"/>
  <c r="AX683" i="2"/>
  <c r="AX684" i="2"/>
  <c r="AX709" i="2"/>
  <c r="AX715" i="2"/>
  <c r="AX716" i="2"/>
  <c r="AX717" i="2"/>
  <c r="AX214" i="2"/>
  <c r="AX215" i="2"/>
  <c r="AX216" i="2"/>
  <c r="AX217" i="2"/>
  <c r="AX218" i="2"/>
  <c r="AX219" i="2"/>
  <c r="AX220" i="2"/>
  <c r="AX221" i="2"/>
  <c r="AX222" i="2"/>
  <c r="AX223" i="2"/>
  <c r="AX731" i="2"/>
  <c r="AX298" i="2"/>
  <c r="AX465" i="2"/>
  <c r="AX511" i="2"/>
  <c r="AX458" i="2"/>
  <c r="AX461" i="2"/>
  <c r="AX463" i="2"/>
  <c r="AX401" i="2"/>
  <c r="AX402" i="2"/>
  <c r="AX403" i="2"/>
  <c r="AX404" i="2"/>
  <c r="AX405" i="2"/>
  <c r="AX406" i="2"/>
  <c r="AX407" i="2"/>
  <c r="AX408" i="2"/>
  <c r="AX409" i="2"/>
  <c r="AX410" i="2"/>
  <c r="AX507" i="2"/>
  <c r="AX508" i="2"/>
  <c r="AX509" i="2"/>
  <c r="AX610" i="2"/>
  <c r="AX611" i="2"/>
  <c r="AX612" i="2"/>
  <c r="AX613" i="2"/>
  <c r="AX614" i="2"/>
  <c r="AX615" i="2"/>
  <c r="AX616" i="2"/>
  <c r="AX617" i="2"/>
  <c r="AX618" i="2"/>
  <c r="AX619" i="2"/>
  <c r="AX456" i="2"/>
  <c r="AX459" i="2"/>
  <c r="AX464" i="2"/>
  <c r="AY550" i="1"/>
  <c r="AY749" i="1" s="1"/>
  <c r="AX644" i="2"/>
  <c r="AX645" i="2"/>
  <c r="AX646" i="2"/>
  <c r="AX647" i="2"/>
  <c r="AX648" i="2"/>
  <c r="AX649" i="2"/>
  <c r="AX650" i="2"/>
  <c r="AX651" i="2"/>
  <c r="AX652" i="2"/>
  <c r="AX723" i="2"/>
  <c r="AX457" i="2"/>
  <c r="AY514" i="1"/>
  <c r="AX204" i="2"/>
  <c r="AX205" i="2"/>
  <c r="AX206" i="2"/>
  <c r="AX207" i="2"/>
  <c r="AX208" i="2"/>
  <c r="AX209" i="2"/>
  <c r="AX210" i="2"/>
  <c r="AX211" i="2"/>
  <c r="AX212" i="2"/>
  <c r="AX725" i="2"/>
  <c r="AY548" i="1"/>
  <c r="AX5" i="2"/>
  <c r="AX6" i="2"/>
  <c r="AX7" i="2"/>
  <c r="AX8" i="2"/>
  <c r="AX9" i="2"/>
  <c r="AX10" i="2"/>
  <c r="AX11" i="2"/>
  <c r="AX12" i="2"/>
  <c r="AX13" i="2"/>
  <c r="AX14" i="2"/>
  <c r="AX16" i="2"/>
  <c r="AX17" i="2"/>
  <c r="AX18" i="2"/>
  <c r="AX19" i="2"/>
  <c r="AX20" i="2"/>
  <c r="AX21" i="2"/>
  <c r="AX22" i="2"/>
  <c r="AX23" i="2"/>
  <c r="AX24" i="2"/>
  <c r="AX25" i="2"/>
  <c r="AX27" i="2"/>
  <c r="AX28" i="2"/>
  <c r="AX29" i="2"/>
  <c r="AX30" i="2"/>
  <c r="AX31" i="2"/>
  <c r="AX32" i="2"/>
  <c r="AX33" i="2"/>
  <c r="AX34" i="2"/>
  <c r="AX35" i="2"/>
  <c r="AX36" i="2"/>
  <c r="AX38" i="2"/>
  <c r="AX45" i="2"/>
  <c r="AX46" i="2"/>
  <c r="AX47" i="2"/>
  <c r="AX49" i="2"/>
  <c r="AX50" i="2"/>
  <c r="AX51" i="2"/>
  <c r="AX52" i="2"/>
  <c r="AX53" i="2"/>
  <c r="AX54" i="2"/>
  <c r="AX55" i="2"/>
  <c r="AX56" i="2"/>
  <c r="AX57" i="2"/>
  <c r="AX58" i="2"/>
  <c r="AX60" i="2"/>
  <c r="AX61" i="2"/>
  <c r="AX62" i="2"/>
  <c r="AX63" i="2"/>
  <c r="AX64" i="2"/>
  <c r="AX65" i="2"/>
  <c r="AX66" i="2"/>
  <c r="AX67" i="2"/>
  <c r="AX68" i="2"/>
  <c r="AX69" i="2"/>
  <c r="AX71" i="2"/>
  <c r="AX72" i="2"/>
  <c r="AX73" i="2"/>
  <c r="AX74" i="2"/>
  <c r="AX75" i="2"/>
  <c r="AX76" i="2"/>
  <c r="AX77" i="2"/>
  <c r="AX78" i="2"/>
  <c r="AX79" i="2"/>
  <c r="AX80" i="2"/>
  <c r="AX104" i="2"/>
  <c r="AX105" i="2"/>
  <c r="AX106" i="2"/>
  <c r="AX107" i="2"/>
  <c r="AX108" i="2"/>
  <c r="AX109" i="2"/>
  <c r="AX110" i="2"/>
  <c r="AX111" i="2"/>
  <c r="AX112" i="2"/>
  <c r="AX113" i="2"/>
  <c r="AX148" i="2"/>
  <c r="AX149" i="2"/>
  <c r="AX150" i="2"/>
  <c r="AX151" i="2"/>
  <c r="AX152" i="2"/>
  <c r="AX153" i="2"/>
  <c r="AX154" i="2"/>
  <c r="AX155" i="2"/>
  <c r="AX156" i="2"/>
  <c r="AX157" i="2"/>
  <c r="AX270" i="2"/>
  <c r="AX271" i="2"/>
  <c r="AX272" i="2"/>
  <c r="AX273" i="2"/>
  <c r="AX274" i="2"/>
  <c r="AX275" i="2"/>
  <c r="AX276" i="2"/>
  <c r="AX277" i="2"/>
  <c r="AX278" i="2"/>
  <c r="AY516" i="1"/>
  <c r="AY513" i="1"/>
  <c r="AX89" i="2"/>
  <c r="AX90" i="2"/>
  <c r="AX91" i="2"/>
  <c r="AX93" i="2"/>
  <c r="AX94" i="2"/>
  <c r="AX95" i="2"/>
  <c r="AX96" i="2"/>
  <c r="AX97" i="2"/>
  <c r="AX98" i="2"/>
  <c r="AX99" i="2"/>
  <c r="AX100" i="2"/>
  <c r="AX101" i="2"/>
  <c r="AX102" i="2"/>
  <c r="AX137" i="2"/>
  <c r="AX138" i="2"/>
  <c r="AX139" i="2"/>
  <c r="AX140" i="2"/>
  <c r="AX141" i="2"/>
  <c r="AX142" i="2"/>
  <c r="AX143" i="2"/>
  <c r="AX144" i="2"/>
  <c r="AX145" i="2"/>
  <c r="AX146" i="2"/>
  <c r="AY519" i="1"/>
  <c r="AY546" i="1"/>
  <c r="AY553" i="1"/>
  <c r="AX126" i="2"/>
  <c r="AX127" i="2"/>
  <c r="AX128" i="2"/>
  <c r="AX129" i="2"/>
  <c r="AX130" i="2"/>
  <c r="AX131" i="2"/>
  <c r="AX132" i="2"/>
  <c r="AX133" i="2"/>
  <c r="AX134" i="2"/>
  <c r="AX135" i="2"/>
  <c r="AX225" i="2"/>
  <c r="AX226" i="2"/>
  <c r="AX227" i="2"/>
  <c r="AX228" i="2"/>
  <c r="AX229" i="2"/>
  <c r="AX230" i="2"/>
  <c r="AX231" i="2"/>
  <c r="AX232" i="2"/>
  <c r="AX233" i="2"/>
  <c r="AX234" i="2"/>
  <c r="AX445" i="2"/>
  <c r="AX446" i="2"/>
  <c r="AX447" i="2"/>
  <c r="AX448" i="2"/>
  <c r="AX449" i="2"/>
  <c r="AX450" i="2"/>
  <c r="AX451" i="2"/>
  <c r="AX452" i="2"/>
  <c r="AX453" i="2"/>
  <c r="AX454" i="2"/>
  <c r="AY547" i="1"/>
  <c r="AX529" i="2"/>
  <c r="AX489" i="2"/>
  <c r="AX490" i="2"/>
  <c r="AX491" i="2"/>
  <c r="AX492" i="2"/>
  <c r="AX493" i="2"/>
  <c r="AX494" i="2"/>
  <c r="AX495" i="2"/>
  <c r="AX496" i="2"/>
  <c r="AX497" i="2"/>
  <c r="AX498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346" i="2"/>
  <c r="AX347" i="2"/>
  <c r="AX348" i="2"/>
  <c r="AX349" i="2"/>
  <c r="AX350" i="2"/>
  <c r="AX351" i="2"/>
  <c r="AX352" i="2"/>
  <c r="AX353" i="2"/>
  <c r="AX354" i="2"/>
  <c r="AX355" i="2"/>
  <c r="AX357" i="2"/>
  <c r="AX358" i="2"/>
  <c r="AX359" i="2"/>
  <c r="AX360" i="2"/>
  <c r="AX361" i="2"/>
  <c r="AX362" i="2"/>
  <c r="AX363" i="2"/>
  <c r="AX364" i="2"/>
  <c r="AX365" i="2"/>
  <c r="AX366" i="2"/>
  <c r="AX159" i="2"/>
  <c r="AX160" i="2"/>
  <c r="AX161" i="2"/>
  <c r="AX162" i="2"/>
  <c r="AX163" i="2"/>
  <c r="AX164" i="2"/>
  <c r="AX165" i="2"/>
  <c r="AX167" i="2"/>
  <c r="AX168" i="2"/>
  <c r="AX170" i="2"/>
  <c r="AX177" i="2"/>
  <c r="AX178" i="2"/>
  <c r="AX179" i="2"/>
  <c r="AX181" i="2"/>
  <c r="AX182" i="2"/>
  <c r="AX188" i="2"/>
  <c r="AX189" i="2"/>
  <c r="AX190" i="2"/>
  <c r="AX192" i="2"/>
  <c r="AX193" i="2"/>
  <c r="AX194" i="2"/>
  <c r="AX195" i="2"/>
  <c r="AX196" i="2"/>
  <c r="AX197" i="2"/>
  <c r="AX198" i="2"/>
  <c r="AX199" i="2"/>
  <c r="AX200" i="2"/>
  <c r="AX201" i="2"/>
  <c r="AX236" i="2"/>
  <c r="AX237" i="2"/>
  <c r="AX238" i="2"/>
  <c r="AX239" i="2"/>
  <c r="AX240" i="2"/>
  <c r="AX241" i="2"/>
  <c r="AX242" i="2"/>
  <c r="AX243" i="2"/>
  <c r="AX244" i="2"/>
  <c r="AX245" i="2"/>
  <c r="AX280" i="2"/>
  <c r="AX281" i="2"/>
  <c r="AX282" i="2"/>
  <c r="AX283" i="2"/>
  <c r="AX284" i="2"/>
  <c r="AX285" i="2"/>
  <c r="AX286" i="2"/>
  <c r="AX287" i="2"/>
  <c r="AX288" i="2"/>
  <c r="AX289" i="2"/>
  <c r="AX333" i="2"/>
  <c r="AX412" i="2"/>
  <c r="AX413" i="2"/>
  <c r="AX415" i="2"/>
  <c r="AX416" i="2"/>
  <c r="AX417" i="2"/>
  <c r="AX418" i="2"/>
  <c r="AX419" i="2"/>
  <c r="AX420" i="2"/>
  <c r="AX421" i="2"/>
  <c r="AX530" i="2"/>
  <c r="AX292" i="2"/>
  <c r="AX293" i="2"/>
  <c r="AX294" i="2"/>
  <c r="AX295" i="2"/>
  <c r="AX296" i="2"/>
  <c r="AX297" i="2"/>
  <c r="AX299" i="2"/>
  <c r="AX300" i="2"/>
  <c r="AX303" i="2"/>
  <c r="AX304" i="2"/>
  <c r="AX305" i="2"/>
  <c r="AX306" i="2"/>
  <c r="AX307" i="2"/>
  <c r="AX308" i="2"/>
  <c r="AX309" i="2"/>
  <c r="AX310" i="2"/>
  <c r="AX311" i="2"/>
  <c r="AX313" i="2"/>
  <c r="AX314" i="2"/>
  <c r="AX315" i="2"/>
  <c r="AX316" i="2"/>
  <c r="AX317" i="2"/>
  <c r="AX318" i="2"/>
  <c r="AX319" i="2"/>
  <c r="AX320" i="2"/>
  <c r="AX321" i="2"/>
  <c r="AX322" i="2"/>
  <c r="AX325" i="2"/>
  <c r="AX326" i="2"/>
  <c r="AX327" i="2"/>
  <c r="AX328" i="2"/>
  <c r="AX329" i="2"/>
  <c r="AX330" i="2"/>
  <c r="AX331" i="2"/>
  <c r="AX332" i="2"/>
  <c r="AX336" i="2"/>
  <c r="AX337" i="2"/>
  <c r="AX338" i="2"/>
  <c r="AX339" i="2"/>
  <c r="AX340" i="2"/>
  <c r="AX341" i="2"/>
  <c r="AX342" i="2"/>
  <c r="AX343" i="2"/>
  <c r="AX344" i="2"/>
  <c r="AX390" i="2"/>
  <c r="AX391" i="2"/>
  <c r="AX392" i="2"/>
  <c r="AX393" i="2"/>
  <c r="AX394" i="2"/>
  <c r="AX395" i="2"/>
  <c r="AX396" i="2"/>
  <c r="AX397" i="2"/>
  <c r="AX398" i="2"/>
  <c r="AX399" i="2"/>
  <c r="AX434" i="2"/>
  <c r="AX435" i="2"/>
  <c r="AX436" i="2"/>
  <c r="AX437" i="2"/>
  <c r="AX438" i="2"/>
  <c r="AX439" i="2"/>
  <c r="AX440" i="2"/>
  <c r="AX441" i="2"/>
  <c r="AX442" i="2"/>
  <c r="AX443" i="2"/>
  <c r="AX467" i="2"/>
  <c r="AX474" i="2"/>
  <c r="AX475" i="2"/>
  <c r="AX476" i="2"/>
  <c r="AX654" i="2"/>
  <c r="AX655" i="2"/>
  <c r="AX656" i="2"/>
  <c r="AX658" i="2"/>
  <c r="AX659" i="2"/>
  <c r="AX660" i="2"/>
  <c r="AX661" i="2"/>
  <c r="AX662" i="2"/>
  <c r="AX663" i="2"/>
  <c r="AX380" i="2"/>
  <c r="AX381" i="2"/>
  <c r="AX382" i="2"/>
  <c r="AX383" i="2"/>
  <c r="AX384" i="2"/>
  <c r="AX385" i="2"/>
  <c r="AX386" i="2"/>
  <c r="AX387" i="2"/>
  <c r="AX388" i="2"/>
  <c r="AX423" i="2"/>
  <c r="AX424" i="2"/>
  <c r="AX425" i="2"/>
  <c r="AX426" i="2"/>
  <c r="AX427" i="2"/>
  <c r="AX428" i="2"/>
  <c r="AX429" i="2"/>
  <c r="AX430" i="2"/>
  <c r="AX431" i="2"/>
  <c r="AX432" i="2"/>
  <c r="AX544" i="2"/>
  <c r="AX545" i="2"/>
  <c r="AX546" i="2"/>
  <c r="AX547" i="2"/>
  <c r="AX548" i="2"/>
  <c r="AX549" i="2"/>
  <c r="AX550" i="2"/>
  <c r="AX551" i="2"/>
  <c r="AX552" i="2"/>
  <c r="AX553" i="2"/>
  <c r="AX701" i="2"/>
  <c r="AX579" i="2"/>
  <c r="AX577" i="2"/>
  <c r="AX578" i="2"/>
  <c r="AX581" i="2"/>
  <c r="AX582" i="2"/>
  <c r="AX583" i="2"/>
  <c r="AX584" i="2"/>
  <c r="AX585" i="2"/>
  <c r="AX586" i="2"/>
  <c r="AX621" i="2"/>
  <c r="AX622" i="2"/>
  <c r="AX623" i="2"/>
  <c r="AX624" i="2"/>
  <c r="AX625" i="2"/>
  <c r="AX626" i="2"/>
  <c r="AX627" i="2"/>
  <c r="AX628" i="2"/>
  <c r="AX629" i="2"/>
  <c r="AX630" i="2"/>
  <c r="AX555" i="2"/>
  <c r="AX556" i="2"/>
  <c r="AX557" i="2"/>
  <c r="AX558" i="2"/>
  <c r="AX559" i="2"/>
  <c r="AX560" i="2"/>
  <c r="AX561" i="2"/>
  <c r="AX562" i="2"/>
  <c r="AX563" i="2"/>
  <c r="AX564" i="2"/>
  <c r="AX588" i="2"/>
  <c r="AX589" i="2"/>
  <c r="AX590" i="2"/>
  <c r="AX591" i="2"/>
  <c r="AX592" i="2"/>
  <c r="AX593" i="2"/>
  <c r="AX594" i="2"/>
  <c r="AX595" i="2"/>
  <c r="AX596" i="2"/>
  <c r="AX597" i="2"/>
  <c r="AX632" i="2"/>
  <c r="AX633" i="2"/>
  <c r="AX634" i="2"/>
  <c r="AX635" i="2"/>
  <c r="AX636" i="2"/>
  <c r="AX638" i="2"/>
  <c r="AX639" i="2"/>
  <c r="AX640" i="2"/>
  <c r="AX641" i="2"/>
  <c r="AX665" i="2"/>
  <c r="AX666" i="2"/>
  <c r="AX667" i="2"/>
  <c r="AX668" i="2"/>
  <c r="AX669" i="2"/>
  <c r="AX670" i="2"/>
  <c r="AX671" i="2"/>
  <c r="AX672" i="2"/>
  <c r="AX673" i="2"/>
  <c r="AX674" i="2"/>
  <c r="AX536" i="2"/>
  <c r="AX566" i="2"/>
  <c r="AX567" i="2"/>
  <c r="AX568" i="2"/>
  <c r="AX569" i="2"/>
  <c r="AX570" i="2"/>
  <c r="AX571" i="2"/>
  <c r="AX572" i="2"/>
  <c r="AX573" i="2"/>
  <c r="AX574" i="2"/>
  <c r="AX575" i="2"/>
  <c r="AX512" i="2"/>
  <c r="AX513" i="2"/>
  <c r="AX514" i="2"/>
  <c r="AX515" i="2"/>
  <c r="AX516" i="2"/>
  <c r="AX517" i="2"/>
  <c r="AX518" i="2"/>
  <c r="AX599" i="2"/>
  <c r="AX600" i="2"/>
  <c r="AX601" i="2"/>
  <c r="AX602" i="2"/>
  <c r="AX603" i="2"/>
  <c r="AX604" i="2"/>
  <c r="AX605" i="2"/>
  <c r="AX606" i="2"/>
  <c r="AX607" i="2"/>
  <c r="AX608" i="2"/>
  <c r="AX707" i="2"/>
  <c r="AX681" i="2"/>
  <c r="AX682" i="2"/>
  <c r="AX686" i="2"/>
  <c r="AX687" i="2"/>
  <c r="AX688" i="2"/>
  <c r="AX689" i="2"/>
  <c r="AX690" i="2"/>
  <c r="AX691" i="2"/>
  <c r="AX692" i="2"/>
  <c r="AX693" i="2"/>
  <c r="AX694" i="2"/>
  <c r="AX519" i="2"/>
  <c r="AX520" i="2"/>
  <c r="AX522" i="2"/>
  <c r="AX523" i="2"/>
  <c r="AX524" i="2"/>
  <c r="AX525" i="2"/>
  <c r="AX526" i="2"/>
  <c r="AX527" i="2"/>
  <c r="AX528" i="2"/>
  <c r="AX531" i="2"/>
  <c r="AX533" i="2"/>
  <c r="AX534" i="2"/>
  <c r="AX535" i="2"/>
  <c r="AX537" i="2"/>
  <c r="AX538" i="2"/>
  <c r="AX539" i="2"/>
  <c r="AX540" i="2"/>
  <c r="AX541" i="2"/>
  <c r="AX542" i="2"/>
  <c r="AX732" i="2"/>
  <c r="AX733" i="2"/>
  <c r="AX739" i="2"/>
  <c r="AX740" i="2"/>
  <c r="AX699" i="2"/>
  <c r="AX700" i="2"/>
  <c r="AX695" i="2"/>
  <c r="AX696" i="2"/>
  <c r="AX698" i="2"/>
  <c r="AX702" i="2"/>
  <c r="AX703" i="2"/>
  <c r="AX704" i="2"/>
  <c r="AX705" i="2"/>
  <c r="AX706" i="2"/>
  <c r="AX710" i="2"/>
  <c r="AX711" i="2"/>
  <c r="AX712" i="2"/>
  <c r="AX713" i="2"/>
  <c r="AX714" i="2"/>
  <c r="AX718" i="2"/>
  <c r="AX720" i="2"/>
  <c r="AX721" i="2"/>
  <c r="AX722" i="2"/>
  <c r="AX726" i="2"/>
  <c r="AX727" i="2"/>
  <c r="AX728" i="2"/>
  <c r="AX729" i="2"/>
  <c r="AX734" i="2"/>
  <c r="AX735" i="2"/>
  <c r="AX736" i="2"/>
  <c r="AX737" i="2"/>
  <c r="AX738" i="2"/>
  <c r="AX509" i="1"/>
  <c r="AZ509" i="1" s="1"/>
  <c r="AX508" i="1"/>
  <c r="AZ508" i="1" s="1"/>
  <c r="AX507" i="1"/>
  <c r="AZ507" i="1" s="1"/>
  <c r="AX454" i="1"/>
  <c r="AZ454" i="1" s="1"/>
  <c r="AX453" i="1"/>
  <c r="AZ453" i="1" s="1"/>
  <c r="AX452" i="1"/>
  <c r="AZ452" i="1" s="1"/>
  <c r="AX445" i="1"/>
  <c r="AZ445" i="1" s="1"/>
  <c r="AX443" i="1"/>
  <c r="AZ443" i="1" s="1"/>
  <c r="AX442" i="1"/>
  <c r="AZ442" i="1" s="1"/>
  <c r="AX441" i="1"/>
  <c r="AZ441" i="1" s="1"/>
  <c r="AX440" i="1"/>
  <c r="AZ440" i="1" s="1"/>
  <c r="AX439" i="1"/>
  <c r="AZ439" i="1" s="1"/>
  <c r="AX438" i="1"/>
  <c r="AZ438" i="1" s="1"/>
  <c r="AX437" i="1"/>
  <c r="AZ437" i="1" s="1"/>
  <c r="AX436" i="1"/>
  <c r="AZ436" i="1" s="1"/>
  <c r="AX435" i="1"/>
  <c r="AZ435" i="1" s="1"/>
  <c r="AX434" i="1"/>
  <c r="AZ434" i="1" s="1"/>
  <c r="AX432" i="1"/>
  <c r="AZ432" i="1" s="1"/>
  <c r="AX431" i="1"/>
  <c r="AZ431" i="1" s="1"/>
  <c r="AX430" i="1"/>
  <c r="AZ430" i="1" s="1"/>
  <c r="AX429" i="1"/>
  <c r="AZ429" i="1" s="1"/>
  <c r="AX428" i="1"/>
  <c r="AZ428" i="1" s="1"/>
  <c r="AX427" i="1"/>
  <c r="AZ427" i="1" s="1"/>
  <c r="AX426" i="1"/>
  <c r="AZ426" i="1" s="1"/>
  <c r="AX425" i="1"/>
  <c r="AZ425" i="1" s="1"/>
  <c r="AX424" i="1"/>
  <c r="AZ424" i="1" s="1"/>
  <c r="AX423" i="1"/>
  <c r="AZ423" i="1" s="1"/>
  <c r="AX421" i="1"/>
  <c r="AZ421" i="1" s="1"/>
  <c r="AX420" i="1"/>
  <c r="AZ420" i="1" s="1"/>
  <c r="AX419" i="1"/>
  <c r="AZ419" i="1" s="1"/>
  <c r="AX418" i="1"/>
  <c r="AZ418" i="1" s="1"/>
  <c r="AX417" i="1"/>
  <c r="AZ417" i="1" s="1"/>
  <c r="AX416" i="1"/>
  <c r="AZ416" i="1" s="1"/>
  <c r="AX415" i="1"/>
  <c r="AZ415" i="1" s="1"/>
  <c r="AX413" i="1"/>
  <c r="AZ413" i="1" s="1"/>
  <c r="AX412" i="1"/>
  <c r="AZ412" i="1" s="1"/>
  <c r="AX392" i="1"/>
  <c r="AZ392" i="1" s="1"/>
  <c r="AX390" i="1"/>
  <c r="AZ390" i="1" s="1"/>
  <c r="AX366" i="1"/>
  <c r="AZ366" i="1" s="1"/>
  <c r="AX365" i="1"/>
  <c r="AZ365" i="1" s="1"/>
  <c r="AX364" i="1"/>
  <c r="AZ364" i="1" s="1"/>
  <c r="AX363" i="1"/>
  <c r="AZ363" i="1" s="1"/>
  <c r="AX362" i="1"/>
  <c r="AZ362" i="1" s="1"/>
  <c r="AX361" i="1"/>
  <c r="AZ361" i="1" s="1"/>
  <c r="AX360" i="1"/>
  <c r="AZ360" i="1" s="1"/>
  <c r="AX359" i="1"/>
  <c r="AZ359" i="1" s="1"/>
  <c r="AX358" i="1"/>
  <c r="AZ358" i="1" s="1"/>
  <c r="AX357" i="1"/>
  <c r="AZ357" i="1" s="1"/>
  <c r="AX346" i="1"/>
  <c r="AZ346" i="1" s="1"/>
  <c r="AX313" i="1"/>
  <c r="AZ313" i="1" s="1"/>
  <c r="AX311" i="1"/>
  <c r="AZ311" i="1" s="1"/>
  <c r="AX310" i="1"/>
  <c r="AZ310" i="1" s="1"/>
  <c r="AX309" i="1"/>
  <c r="AZ309" i="1" s="1"/>
  <c r="AX308" i="1"/>
  <c r="AZ308" i="1" s="1"/>
  <c r="AX307" i="1"/>
  <c r="AZ307" i="1" s="1"/>
  <c r="AX306" i="1"/>
  <c r="AZ306" i="1" s="1"/>
  <c r="AX305" i="1"/>
  <c r="AZ305" i="1" s="1"/>
  <c r="AX304" i="1"/>
  <c r="AZ304" i="1" s="1"/>
  <c r="AX303" i="1"/>
  <c r="AZ303" i="1" s="1"/>
  <c r="AX280" i="1"/>
  <c r="AZ280" i="1" s="1"/>
  <c r="AX267" i="1"/>
  <c r="AZ267" i="1" s="1"/>
  <c r="AX266" i="1"/>
  <c r="AZ266" i="1" s="1"/>
  <c r="AX265" i="1"/>
  <c r="AZ265" i="1" s="1"/>
  <c r="AX264" i="1"/>
  <c r="AZ264" i="1" s="1"/>
  <c r="AX263" i="1"/>
  <c r="AZ263" i="1" s="1"/>
  <c r="AX262" i="1"/>
  <c r="AZ262" i="1" s="1"/>
  <c r="AX261" i="1"/>
  <c r="AZ261" i="1" s="1"/>
  <c r="AX260" i="1"/>
  <c r="AZ260" i="1" s="1"/>
  <c r="AX259" i="1"/>
  <c r="AZ259" i="1" s="1"/>
  <c r="AX258" i="1"/>
  <c r="AZ258" i="1" s="1"/>
  <c r="AX256" i="1"/>
  <c r="AZ256" i="1" s="1"/>
  <c r="AX255" i="1"/>
  <c r="AZ255" i="1" s="1"/>
  <c r="AX254" i="1"/>
  <c r="AZ254" i="1" s="1"/>
  <c r="AX253" i="1"/>
  <c r="AZ253" i="1" s="1"/>
  <c r="AX252" i="1"/>
  <c r="AZ252" i="1" s="1"/>
  <c r="AX251" i="1"/>
  <c r="AZ251" i="1" s="1"/>
  <c r="AX250" i="1"/>
  <c r="AZ250" i="1" s="1"/>
  <c r="AX249" i="1"/>
  <c r="AZ249" i="1" s="1"/>
  <c r="AX248" i="1"/>
  <c r="AZ248" i="1" s="1"/>
  <c r="AX247" i="1"/>
  <c r="AZ247" i="1" s="1"/>
  <c r="AX242" i="1"/>
  <c r="AZ242" i="1" s="1"/>
  <c r="AX241" i="1"/>
  <c r="AZ241" i="1" s="1"/>
  <c r="AX240" i="1"/>
  <c r="AZ240" i="1" s="1"/>
  <c r="AX239" i="1"/>
  <c r="AZ239" i="1" s="1"/>
  <c r="AX238" i="1"/>
  <c r="AZ238" i="1" s="1"/>
  <c r="AX237" i="1"/>
  <c r="AZ237" i="1" s="1"/>
  <c r="AX236" i="1"/>
  <c r="AZ236" i="1" s="1"/>
  <c r="AX234" i="1"/>
  <c r="AZ234" i="1" s="1"/>
  <c r="AX233" i="1"/>
  <c r="AZ233" i="1" s="1"/>
  <c r="AX232" i="1"/>
  <c r="AZ232" i="1" s="1"/>
  <c r="AX231" i="1"/>
  <c r="AZ231" i="1" s="1"/>
  <c r="AX230" i="1"/>
  <c r="AZ230" i="1" s="1"/>
  <c r="AX229" i="1"/>
  <c r="AZ229" i="1" s="1"/>
  <c r="AX228" i="1"/>
  <c r="AZ228" i="1" s="1"/>
  <c r="AX227" i="1"/>
  <c r="AZ227" i="1" s="1"/>
  <c r="AX226" i="1"/>
  <c r="AZ226" i="1" s="1"/>
  <c r="AX225" i="1"/>
  <c r="AZ225" i="1" s="1"/>
  <c r="AX223" i="1"/>
  <c r="AZ223" i="1" s="1"/>
  <c r="AX222" i="1"/>
  <c r="AZ222" i="1" s="1"/>
  <c r="AX221" i="1"/>
  <c r="AZ221" i="1" s="1"/>
  <c r="AX214" i="1"/>
  <c r="AZ214" i="1" s="1"/>
  <c r="AX201" i="1"/>
  <c r="AZ201" i="1" s="1"/>
  <c r="AX200" i="1"/>
  <c r="AZ200" i="1" s="1"/>
  <c r="AX199" i="1"/>
  <c r="AZ199" i="1" s="1"/>
  <c r="AX192" i="1"/>
  <c r="AZ192" i="1" s="1"/>
  <c r="AX190" i="1"/>
  <c r="AZ190" i="1" s="1"/>
  <c r="AX189" i="1"/>
  <c r="AZ189" i="1" s="1"/>
  <c r="AX188" i="1"/>
  <c r="AZ188" i="1" s="1"/>
  <c r="AX179" i="1"/>
  <c r="AZ179" i="1" s="1"/>
  <c r="AX178" i="1"/>
  <c r="AZ178" i="1" s="1"/>
  <c r="AX177" i="1"/>
  <c r="AZ177" i="1" s="1"/>
  <c r="AX170" i="1"/>
  <c r="AZ170" i="1" s="1"/>
  <c r="AX168" i="1"/>
  <c r="AZ168" i="1" s="1"/>
  <c r="AX167" i="1"/>
  <c r="AZ167" i="1" s="1"/>
  <c r="AX166" i="1"/>
  <c r="AZ166" i="1" s="1"/>
  <c r="AX165" i="1"/>
  <c r="AZ165" i="1" s="1"/>
  <c r="AX164" i="1"/>
  <c r="AZ164" i="1" s="1"/>
  <c r="AX163" i="1"/>
  <c r="AZ163" i="1" s="1"/>
  <c r="AX162" i="1"/>
  <c r="AZ162" i="1" s="1"/>
  <c r="AX161" i="1"/>
  <c r="AZ161" i="1" s="1"/>
  <c r="AX160" i="1"/>
  <c r="AZ160" i="1" s="1"/>
  <c r="AX159" i="1"/>
  <c r="AZ159" i="1" s="1"/>
  <c r="AX157" i="1"/>
  <c r="AZ157" i="1" s="1"/>
  <c r="AX156" i="1"/>
  <c r="AZ156" i="1" s="1"/>
  <c r="AX155" i="1"/>
  <c r="AZ155" i="1" s="1"/>
  <c r="AX154" i="1"/>
  <c r="AZ154" i="1" s="1"/>
  <c r="AX153" i="1"/>
  <c r="AZ153" i="1" s="1"/>
  <c r="AX152" i="1"/>
  <c r="AZ152" i="1" s="1"/>
  <c r="AX151" i="1"/>
  <c r="AZ151" i="1" s="1"/>
  <c r="AX150" i="1"/>
  <c r="AZ150" i="1" s="1"/>
  <c r="AX149" i="1"/>
  <c r="AZ149" i="1" s="1"/>
  <c r="AX148" i="1"/>
  <c r="AZ148" i="1" s="1"/>
  <c r="AX146" i="1"/>
  <c r="AZ146" i="1" s="1"/>
  <c r="AX145" i="1"/>
  <c r="AZ145" i="1" s="1"/>
  <c r="AX144" i="1"/>
  <c r="AZ144" i="1" s="1"/>
  <c r="AX137" i="1"/>
  <c r="AZ137" i="1" s="1"/>
  <c r="AX132" i="1"/>
  <c r="AZ132" i="1" s="1"/>
  <c r="AX131" i="1"/>
  <c r="AZ131" i="1" s="1"/>
  <c r="AX130" i="1"/>
  <c r="AZ130" i="1" s="1"/>
  <c r="AX129" i="1"/>
  <c r="AZ129" i="1" s="1"/>
  <c r="AX128" i="1"/>
  <c r="AZ128" i="1" s="1"/>
  <c r="AX127" i="1"/>
  <c r="AZ127" i="1" s="1"/>
  <c r="AX126" i="1"/>
  <c r="AZ126" i="1" s="1"/>
  <c r="AX124" i="1"/>
  <c r="AZ124" i="1" s="1"/>
  <c r="AX123" i="1"/>
  <c r="AZ123" i="1" s="1"/>
  <c r="AX122" i="1"/>
  <c r="AZ122" i="1" s="1"/>
  <c r="AX115" i="1"/>
  <c r="AZ115" i="1" s="1"/>
  <c r="AX113" i="1"/>
  <c r="AZ113" i="1" s="1"/>
  <c r="AX112" i="1"/>
  <c r="AZ112" i="1" s="1"/>
  <c r="AX111" i="1"/>
  <c r="AZ111" i="1" s="1"/>
  <c r="AX110" i="1"/>
  <c r="AZ110" i="1" s="1"/>
  <c r="AX109" i="1"/>
  <c r="AZ109" i="1" s="1"/>
  <c r="AX108" i="1"/>
  <c r="AZ108" i="1" s="1"/>
  <c r="AX107" i="1"/>
  <c r="AZ107" i="1" s="1"/>
  <c r="AX106" i="1"/>
  <c r="AZ106" i="1" s="1"/>
  <c r="AX105" i="1"/>
  <c r="AZ105" i="1" s="1"/>
  <c r="AX104" i="1"/>
  <c r="AZ104" i="1" s="1"/>
  <c r="AX102" i="1"/>
  <c r="AZ102" i="1" s="1"/>
  <c r="AX101" i="1"/>
  <c r="AZ101" i="1" s="1"/>
  <c r="AX100" i="1"/>
  <c r="AZ100" i="1" s="1"/>
  <c r="AX99" i="1"/>
  <c r="AZ99" i="1" s="1"/>
  <c r="AX98" i="1"/>
  <c r="AZ98" i="1" s="1"/>
  <c r="AX97" i="1"/>
  <c r="AZ97" i="1" s="1"/>
  <c r="AX96" i="1"/>
  <c r="AZ96" i="1" s="1"/>
  <c r="AX95" i="1"/>
  <c r="AZ95" i="1" s="1"/>
  <c r="AX94" i="1"/>
  <c r="AZ94" i="1" s="1"/>
  <c r="AX93" i="1"/>
  <c r="AZ93" i="1" s="1"/>
  <c r="AX91" i="1"/>
  <c r="AZ91" i="1" s="1"/>
  <c r="AX90" i="1"/>
  <c r="AZ90" i="1" s="1"/>
  <c r="AX89" i="1"/>
  <c r="AZ89" i="1" s="1"/>
  <c r="AX80" i="1"/>
  <c r="AZ80" i="1" s="1"/>
  <c r="AX79" i="1"/>
  <c r="AZ79" i="1" s="1"/>
  <c r="AX78" i="1"/>
  <c r="AZ78" i="1" s="1"/>
  <c r="AX69" i="1"/>
  <c r="AZ69" i="1" s="1"/>
  <c r="AX68" i="1"/>
  <c r="AZ68" i="1" s="1"/>
  <c r="AX67" i="1"/>
  <c r="AZ67" i="1" s="1"/>
  <c r="AX58" i="1"/>
  <c r="AZ58" i="1" s="1"/>
  <c r="AX57" i="1"/>
  <c r="AZ57" i="1" s="1"/>
  <c r="AX56" i="1"/>
  <c r="AZ56" i="1" s="1"/>
  <c r="AX55" i="1"/>
  <c r="AZ55" i="1" s="1"/>
  <c r="AX54" i="1"/>
  <c r="AZ54" i="1" s="1"/>
  <c r="AX53" i="1"/>
  <c r="AZ53" i="1" s="1"/>
  <c r="AX52" i="1"/>
  <c r="AZ52" i="1" s="1"/>
  <c r="AX51" i="1"/>
  <c r="AZ51" i="1" s="1"/>
  <c r="AX50" i="1"/>
  <c r="AZ50" i="1" s="1"/>
  <c r="AX49" i="1"/>
  <c r="AZ49" i="1" s="1"/>
  <c r="AX47" i="1"/>
  <c r="AZ47" i="1" s="1"/>
  <c r="AX46" i="1"/>
  <c r="AZ46" i="1" s="1"/>
  <c r="AX45" i="1"/>
  <c r="AZ45" i="1" s="1"/>
  <c r="AX36" i="1"/>
  <c r="AZ36" i="1" s="1"/>
  <c r="AX35" i="1"/>
  <c r="AZ35" i="1" s="1"/>
  <c r="AX34" i="1"/>
  <c r="AZ34" i="1" s="1"/>
  <c r="AX33" i="1"/>
  <c r="AZ33" i="1" s="1"/>
  <c r="AX32" i="1"/>
  <c r="AZ32" i="1" s="1"/>
  <c r="AX31" i="1"/>
  <c r="AZ31" i="1" s="1"/>
  <c r="AX30" i="1"/>
  <c r="AZ30" i="1" s="1"/>
  <c r="AX29" i="1"/>
  <c r="AZ29" i="1" s="1"/>
  <c r="AX28" i="1"/>
  <c r="AZ28" i="1" s="1"/>
  <c r="AX27" i="1"/>
  <c r="AZ27" i="1" s="1"/>
  <c r="AX25" i="1"/>
  <c r="AZ25" i="1" s="1"/>
  <c r="AX24" i="1"/>
  <c r="AZ24" i="1" s="1"/>
  <c r="AX23" i="1"/>
  <c r="AZ23" i="1" s="1"/>
  <c r="AX22" i="1"/>
  <c r="AZ22" i="1" s="1"/>
  <c r="AX21" i="1"/>
  <c r="AZ21" i="1" s="1"/>
  <c r="AX20" i="1"/>
  <c r="AZ20" i="1" s="1"/>
  <c r="AX19" i="1"/>
  <c r="AZ19" i="1" s="1"/>
  <c r="AX18" i="1"/>
  <c r="AZ18" i="1" s="1"/>
  <c r="AX17" i="1"/>
  <c r="AZ17" i="1" s="1"/>
  <c r="AX16" i="1"/>
  <c r="AZ16" i="1" s="1"/>
  <c r="AX14" i="1"/>
  <c r="AX13" i="1"/>
  <c r="AX12" i="1"/>
  <c r="AX11" i="1"/>
  <c r="AX10" i="1"/>
  <c r="AX9" i="1"/>
  <c r="AX8" i="1"/>
  <c r="AX7" i="1"/>
  <c r="AX6" i="1"/>
  <c r="AX5" i="1"/>
  <c r="AF657" i="1"/>
  <c r="AF678" i="1"/>
  <c r="AF678" i="2" s="1"/>
  <c r="AE678" i="1"/>
  <c r="AE678" i="2" s="1"/>
  <c r="AD678" i="1"/>
  <c r="AE414" i="1"/>
  <c r="AF414" i="1"/>
  <c r="AD414" i="1"/>
  <c r="AD745" i="1" l="1"/>
  <c r="AF414" i="2"/>
  <c r="AF745" i="1"/>
  <c r="AE414" i="2"/>
  <c r="AE745" i="1"/>
  <c r="AF657" i="2"/>
  <c r="AF746" i="1"/>
  <c r="AY748" i="1"/>
  <c r="AY751" i="1"/>
  <c r="AY747" i="1"/>
  <c r="AY746" i="1"/>
  <c r="AY744" i="1"/>
  <c r="AY752" i="1"/>
  <c r="AZ6" i="1"/>
  <c r="AZ8" i="1"/>
  <c r="AY745" i="1"/>
  <c r="AY750" i="1"/>
  <c r="AZ7" i="1"/>
  <c r="AZ10" i="1"/>
  <c r="AZ11" i="1"/>
  <c r="AZ14" i="1"/>
  <c r="AZ752" i="1" s="1"/>
  <c r="AX752" i="1"/>
  <c r="AZ12" i="1"/>
  <c r="AZ750" i="1" s="1"/>
  <c r="AX750" i="1"/>
  <c r="AX511" i="1"/>
  <c r="AY511" i="1" s="1"/>
  <c r="AY743" i="1" s="1"/>
  <c r="AZ9" i="1"/>
  <c r="AZ5" i="1"/>
  <c r="AZ13" i="1"/>
  <c r="AZ751" i="1" s="1"/>
  <c r="AX751" i="1"/>
  <c r="AI15" i="3"/>
  <c r="BA678" i="1"/>
  <c r="AU25" i="3" s="1"/>
  <c r="AX25" i="3" s="1"/>
  <c r="AX678" i="1"/>
  <c r="AZ678" i="1" s="1"/>
  <c r="AD678" i="2"/>
  <c r="AX678" i="2" s="1"/>
  <c r="BA657" i="1"/>
  <c r="BJ25" i="3" s="1"/>
  <c r="BM25" i="3" s="1"/>
  <c r="AE657" i="2"/>
  <c r="AX657" i="1"/>
  <c r="AZ657" i="1" s="1"/>
  <c r="AX414" i="1"/>
  <c r="AZ414" i="1" s="1"/>
  <c r="BA414" i="1"/>
  <c r="AU20" i="3" s="1"/>
  <c r="AX20" i="3" s="1"/>
  <c r="AD414" i="2"/>
  <c r="EY25" i="3"/>
  <c r="EJ17" i="3"/>
  <c r="EJ12" i="3"/>
  <c r="EJ20" i="3"/>
  <c r="EY14" i="3"/>
  <c r="EJ22" i="3"/>
  <c r="EY11" i="3"/>
  <c r="EJ14" i="3"/>
  <c r="EY20" i="3"/>
  <c r="EH32" i="3"/>
  <c r="EY21" i="3"/>
  <c r="EJ21" i="3"/>
  <c r="EY26" i="3"/>
  <c r="EY33" i="3" s="1"/>
  <c r="EJ15" i="3"/>
  <c r="DU20" i="3"/>
  <c r="EJ25" i="3"/>
  <c r="EY19" i="3"/>
  <c r="EW32" i="3"/>
  <c r="DR32" i="3"/>
  <c r="DU19" i="3"/>
  <c r="EJ11" i="3"/>
  <c r="EY16" i="3"/>
  <c r="DU24" i="3"/>
  <c r="EY17" i="3"/>
  <c r="EY22" i="3"/>
  <c r="DU10" i="3"/>
  <c r="EJ24" i="3"/>
  <c r="EG32" i="3"/>
  <c r="EY15" i="3"/>
  <c r="DF19" i="3"/>
  <c r="DU11" i="3"/>
  <c r="EV32" i="3"/>
  <c r="CB24" i="3"/>
  <c r="EY24" i="3"/>
  <c r="DT32" i="3"/>
  <c r="EX32" i="3"/>
  <c r="EW27" i="3"/>
  <c r="EV4" i="3" s="1"/>
  <c r="EW4" i="3" s="1"/>
  <c r="EY4" i="3" s="1"/>
  <c r="DF14" i="3"/>
  <c r="EJ19" i="3"/>
  <c r="EX31" i="3"/>
  <c r="DU16" i="3"/>
  <c r="EY10" i="3"/>
  <c r="DU17" i="3"/>
  <c r="DF15" i="3"/>
  <c r="DS32" i="3"/>
  <c r="EH27" i="3"/>
  <c r="EG4" i="3" s="1"/>
  <c r="EH4" i="3" s="1"/>
  <c r="EJ4" i="3" s="1"/>
  <c r="EH31" i="3"/>
  <c r="EI31" i="3"/>
  <c r="DU12" i="3"/>
  <c r="EW31" i="3"/>
  <c r="DU23" i="3"/>
  <c r="CB20" i="3"/>
  <c r="CQ16" i="3"/>
  <c r="DF24" i="3"/>
  <c r="EV31" i="3"/>
  <c r="EY12" i="3"/>
  <c r="EV27" i="3"/>
  <c r="EV3" i="3" s="1"/>
  <c r="EX3" i="3" s="1"/>
  <c r="EI32" i="3"/>
  <c r="EG27" i="3"/>
  <c r="EG3" i="3" s="1"/>
  <c r="EI3" i="3" s="1"/>
  <c r="EY23" i="3"/>
  <c r="AX16" i="3"/>
  <c r="CB16" i="3"/>
  <c r="EI27" i="3"/>
  <c r="EG5" i="3" s="1"/>
  <c r="EI5" i="3" s="1"/>
  <c r="EJ16" i="3"/>
  <c r="EX27" i="3"/>
  <c r="EV5" i="3" s="1"/>
  <c r="EX5" i="3" s="1"/>
  <c r="DU25" i="3"/>
  <c r="BM14" i="3"/>
  <c r="EJ10" i="3"/>
  <c r="EJ26" i="3"/>
  <c r="EJ33" i="3" s="1"/>
  <c r="BM17" i="3"/>
  <c r="EG31" i="3"/>
  <c r="CQ25" i="3"/>
  <c r="DS31" i="3"/>
  <c r="DF20" i="3"/>
  <c r="DU21" i="3"/>
  <c r="EJ23" i="3"/>
  <c r="DU15" i="3"/>
  <c r="DF16" i="3"/>
  <c r="DR27" i="3"/>
  <c r="DR3" i="3" s="1"/>
  <c r="DS3" i="3" s="1"/>
  <c r="DU3" i="3" s="1"/>
  <c r="BM19" i="3"/>
  <c r="DS27" i="3"/>
  <c r="DR4" i="3" s="1"/>
  <c r="DS4" i="3" s="1"/>
  <c r="DU4" i="3" s="1"/>
  <c r="DT27" i="3"/>
  <c r="DR5" i="3" s="1"/>
  <c r="DR31" i="3"/>
  <c r="CQ19" i="3"/>
  <c r="DF26" i="3"/>
  <c r="DF33" i="3" s="1"/>
  <c r="DT31" i="3"/>
  <c r="DF23" i="3"/>
  <c r="DU14" i="3"/>
  <c r="DU22" i="3"/>
  <c r="CB25" i="3"/>
  <c r="BM23" i="3"/>
  <c r="DF17" i="3"/>
  <c r="DU26" i="3"/>
  <c r="DU33" i="3" s="1"/>
  <c r="CB17" i="3"/>
  <c r="CQ20" i="3"/>
  <c r="CQ17" i="3"/>
  <c r="CQ24" i="3"/>
  <c r="CB15" i="3"/>
  <c r="AX24" i="3"/>
  <c r="DF25" i="3"/>
  <c r="CQ23" i="3"/>
  <c r="AI14" i="3"/>
  <c r="BM15" i="3"/>
  <c r="CQ14" i="3"/>
  <c r="AX14" i="3"/>
  <c r="CQ26" i="3"/>
  <c r="CQ33" i="3" s="1"/>
  <c r="AX19" i="3"/>
  <c r="CQ15" i="3"/>
  <c r="BM26" i="3"/>
  <c r="BM33" i="3" s="1"/>
  <c r="BJ33" i="3"/>
  <c r="CB14" i="3"/>
  <c r="CB19" i="3"/>
  <c r="AX15" i="3"/>
  <c r="CB23" i="3"/>
  <c r="BM20" i="3"/>
  <c r="AI24" i="3"/>
  <c r="CB26" i="3"/>
  <c r="CB33" i="3" s="1"/>
  <c r="BM16" i="3"/>
  <c r="AX17" i="3"/>
  <c r="AI25" i="3"/>
  <c r="T24" i="3"/>
  <c r="BM24" i="3"/>
  <c r="T20" i="3"/>
  <c r="AI19" i="3"/>
  <c r="AX23" i="3"/>
  <c r="AI16" i="3"/>
  <c r="AI20" i="3"/>
  <c r="AI23" i="3"/>
  <c r="AX26" i="3"/>
  <c r="AX33" i="3" s="1"/>
  <c r="AI17" i="3"/>
  <c r="AI26" i="3"/>
  <c r="AI33" i="3" s="1"/>
  <c r="T26" i="3"/>
  <c r="T33" i="3" s="1"/>
  <c r="T21" i="3"/>
  <c r="T12" i="3"/>
  <c r="T23" i="3"/>
  <c r="T10" i="3"/>
  <c r="T25" i="3"/>
  <c r="T15" i="3"/>
  <c r="AE268" i="1"/>
  <c r="AF268" i="1"/>
  <c r="AF268" i="2" s="1"/>
  <c r="AG268" i="1"/>
  <c r="AG268" i="2" s="1"/>
  <c r="AH268" i="1"/>
  <c r="AH268" i="2" s="1"/>
  <c r="AI268" i="1"/>
  <c r="AJ268" i="1"/>
  <c r="AJ268" i="2" s="1"/>
  <c r="AK268" i="1"/>
  <c r="AK268" i="2" s="1"/>
  <c r="AN268" i="1"/>
  <c r="AO268" i="1"/>
  <c r="AO268" i="2" s="1"/>
  <c r="AP268" i="1"/>
  <c r="AP268" i="2" s="1"/>
  <c r="AQ268" i="1"/>
  <c r="AQ268" i="2" s="1"/>
  <c r="AR268" i="1"/>
  <c r="AR268" i="2" s="1"/>
  <c r="AS268" i="1"/>
  <c r="AS268" i="2" s="1"/>
  <c r="AT268" i="1"/>
  <c r="AT268" i="2" s="1"/>
  <c r="AU268" i="1"/>
  <c r="AU268" i="2" s="1"/>
  <c r="AV268" i="1"/>
  <c r="AV268" i="2" s="1"/>
  <c r="AW268" i="1"/>
  <c r="AW268" i="2" s="1"/>
  <c r="AL269" i="1"/>
  <c r="AL743" i="1" s="1"/>
  <c r="AM269" i="1"/>
  <c r="AX657" i="2" l="1"/>
  <c r="AX414" i="2"/>
  <c r="AM268" i="1"/>
  <c r="AM268" i="2" s="1"/>
  <c r="AM269" i="2"/>
  <c r="BB269" i="1"/>
  <c r="R16" i="3" s="1"/>
  <c r="T16" i="3" s="1"/>
  <c r="AL269" i="2"/>
  <c r="EY32" i="3"/>
  <c r="EH34" i="3"/>
  <c r="EH42" i="3" s="1"/>
  <c r="EH5" i="3"/>
  <c r="EJ5" i="3" s="1"/>
  <c r="EX4" i="3"/>
  <c r="EW3" i="3"/>
  <c r="EY3" i="3" s="1"/>
  <c r="EW34" i="3"/>
  <c r="EW40" i="3" s="1"/>
  <c r="DR34" i="3"/>
  <c r="DR40" i="3" s="1"/>
  <c r="EJ32" i="3"/>
  <c r="EV34" i="3"/>
  <c r="EV41" i="3" s="1"/>
  <c r="DT34" i="3"/>
  <c r="DT36" i="3" s="1"/>
  <c r="DU31" i="3"/>
  <c r="EI34" i="3"/>
  <c r="EI42" i="3" s="1"/>
  <c r="EG34" i="3"/>
  <c r="EV6" i="3"/>
  <c r="EX6" i="3" s="1"/>
  <c r="EI4" i="3"/>
  <c r="EY31" i="3"/>
  <c r="EX34" i="3"/>
  <c r="EX40" i="3" s="1"/>
  <c r="EY27" i="3"/>
  <c r="EZ26" i="3" s="1"/>
  <c r="EJ31" i="3"/>
  <c r="DS34" i="3"/>
  <c r="DS40" i="3" s="1"/>
  <c r="EJ27" i="3"/>
  <c r="EK20" i="3" s="1"/>
  <c r="EG6" i="3"/>
  <c r="EH3" i="3"/>
  <c r="EJ3" i="3" s="1"/>
  <c r="DU32" i="3"/>
  <c r="DR6" i="3"/>
  <c r="DT6" i="3" s="1"/>
  <c r="DU27" i="3"/>
  <c r="DV23" i="3" s="1"/>
  <c r="EW5" i="3"/>
  <c r="EY5" i="3" s="1"/>
  <c r="DT3" i="3"/>
  <c r="DT4" i="3"/>
  <c r="DS5" i="3"/>
  <c r="DU5" i="3" s="1"/>
  <c r="DT5" i="3"/>
  <c r="AE268" i="2"/>
  <c r="BA268" i="1"/>
  <c r="AN268" i="2"/>
  <c r="BC268" i="1"/>
  <c r="AI268" i="2"/>
  <c r="AX269" i="1"/>
  <c r="AZ269" i="1" s="1"/>
  <c r="AL268" i="1"/>
  <c r="AL268" i="2" s="1"/>
  <c r="EV40" i="3" l="1"/>
  <c r="EG43" i="3"/>
  <c r="EG42" i="3"/>
  <c r="EG40" i="3"/>
  <c r="EV43" i="3"/>
  <c r="EV42" i="3"/>
  <c r="DR41" i="3"/>
  <c r="DR43" i="3"/>
  <c r="DR42" i="3"/>
  <c r="EG41" i="3"/>
  <c r="AX269" i="2"/>
  <c r="EY34" i="3"/>
  <c r="EY41" i="3" s="1"/>
  <c r="EX42" i="3"/>
  <c r="EH40" i="3"/>
  <c r="EH36" i="3"/>
  <c r="EZ10" i="3"/>
  <c r="EH41" i="3"/>
  <c r="EX36" i="3"/>
  <c r="EV36" i="3"/>
  <c r="DV17" i="3"/>
  <c r="EZ13" i="3"/>
  <c r="EW36" i="3"/>
  <c r="EZ11" i="3"/>
  <c r="EK18" i="3"/>
  <c r="DT40" i="3"/>
  <c r="EZ14" i="3"/>
  <c r="DT41" i="3"/>
  <c r="EW41" i="3"/>
  <c r="EW42" i="3"/>
  <c r="DR36" i="3"/>
  <c r="EJ34" i="3"/>
  <c r="EJ42" i="3" s="1"/>
  <c r="EI36" i="3"/>
  <c r="EZ18" i="3"/>
  <c r="EZ20" i="3"/>
  <c r="DT42" i="3"/>
  <c r="DS36" i="3"/>
  <c r="EZ24" i="3"/>
  <c r="EZ21" i="3"/>
  <c r="EZ12" i="3"/>
  <c r="EZ16" i="3"/>
  <c r="EZ25" i="3"/>
  <c r="EI40" i="3"/>
  <c r="EX41" i="3"/>
  <c r="DV10" i="3"/>
  <c r="EK25" i="3"/>
  <c r="DV13" i="3"/>
  <c r="EK10" i="3"/>
  <c r="DV12" i="3"/>
  <c r="EK24" i="3"/>
  <c r="EZ22" i="3"/>
  <c r="EZ17" i="3"/>
  <c r="EW6" i="3"/>
  <c r="EY6" i="3" s="1"/>
  <c r="DV25" i="3"/>
  <c r="DS41" i="3"/>
  <c r="DV22" i="3"/>
  <c r="DV24" i="3"/>
  <c r="EK19" i="3"/>
  <c r="EK12" i="3"/>
  <c r="DS42" i="3"/>
  <c r="DV26" i="3"/>
  <c r="DV16" i="3"/>
  <c r="EK23" i="3"/>
  <c r="EK15" i="3"/>
  <c r="EK17" i="3"/>
  <c r="DV21" i="3"/>
  <c r="EK14" i="3"/>
  <c r="DV14" i="3"/>
  <c r="EK11" i="3"/>
  <c r="EK13" i="3"/>
  <c r="EK26" i="3"/>
  <c r="EG36" i="3"/>
  <c r="DV20" i="3"/>
  <c r="DV18" i="3"/>
  <c r="EK16" i="3"/>
  <c r="EK21" i="3"/>
  <c r="DV11" i="3"/>
  <c r="DV15" i="3"/>
  <c r="DV19" i="3"/>
  <c r="EK22" i="3"/>
  <c r="EI41" i="3"/>
  <c r="DU34" i="3"/>
  <c r="DU41" i="3" s="1"/>
  <c r="EZ19" i="3"/>
  <c r="EZ15" i="3"/>
  <c r="EZ23" i="3"/>
  <c r="DS6" i="3"/>
  <c r="DU6" i="3" s="1"/>
  <c r="EI6" i="3"/>
  <c r="EH6" i="3"/>
  <c r="EJ6" i="3" s="1"/>
  <c r="AX268" i="2"/>
  <c r="BB268" i="1"/>
  <c r="EX43" i="3" l="1"/>
  <c r="DS43" i="3"/>
  <c r="EW43" i="3"/>
  <c r="EY42" i="3"/>
  <c r="EH43" i="3"/>
  <c r="EI43" i="3"/>
  <c r="DT43" i="3"/>
  <c r="EY40" i="3"/>
  <c r="EJ40" i="3"/>
  <c r="EJ41" i="3"/>
  <c r="DU40" i="3"/>
  <c r="DU42" i="3"/>
  <c r="AE279" i="1"/>
  <c r="AE279" i="2" s="1"/>
  <c r="AF279" i="1"/>
  <c r="AF279" i="2" s="1"/>
  <c r="AG279" i="1"/>
  <c r="AG279" i="2" s="1"/>
  <c r="AH279" i="1"/>
  <c r="AH279" i="2" s="1"/>
  <c r="AI279" i="1"/>
  <c r="AJ279" i="1"/>
  <c r="AJ279" i="2" s="1"/>
  <c r="AK279" i="1"/>
  <c r="AK279" i="2" s="1"/>
  <c r="AL279" i="1"/>
  <c r="AL279" i="2" s="1"/>
  <c r="AM279" i="1"/>
  <c r="AM279" i="2" s="1"/>
  <c r="AN279" i="1"/>
  <c r="AO279" i="1"/>
  <c r="AO279" i="2" s="1"/>
  <c r="AP279" i="1"/>
  <c r="AP279" i="2" s="1"/>
  <c r="AQ279" i="1"/>
  <c r="AQ279" i="2" s="1"/>
  <c r="AR279" i="1"/>
  <c r="AR279" i="2" s="1"/>
  <c r="AS279" i="1"/>
  <c r="AS279" i="2" s="1"/>
  <c r="AT279" i="1"/>
  <c r="AT279" i="2" s="1"/>
  <c r="AU279" i="1"/>
  <c r="AU279" i="2" s="1"/>
  <c r="AV279" i="1"/>
  <c r="AV279" i="2" s="1"/>
  <c r="AW279" i="1"/>
  <c r="AW279" i="2" s="1"/>
  <c r="AD279" i="1"/>
  <c r="AJ246" i="1"/>
  <c r="AJ246" i="2" s="1"/>
  <c r="AK246" i="1"/>
  <c r="AK246" i="2" s="1"/>
  <c r="AL246" i="1"/>
  <c r="AL246" i="2" s="1"/>
  <c r="AM246" i="1"/>
  <c r="AM246" i="2" s="1"/>
  <c r="AN246" i="1"/>
  <c r="AO246" i="1"/>
  <c r="AO246" i="2" s="1"/>
  <c r="AP246" i="1"/>
  <c r="AP246" i="2" s="1"/>
  <c r="AQ246" i="1"/>
  <c r="AQ246" i="2" s="1"/>
  <c r="AR246" i="1"/>
  <c r="AR246" i="2" s="1"/>
  <c r="AS246" i="1"/>
  <c r="AS246" i="2" s="1"/>
  <c r="AT246" i="1"/>
  <c r="AT246" i="2" s="1"/>
  <c r="AU246" i="1"/>
  <c r="AU246" i="2" s="1"/>
  <c r="AV246" i="1"/>
  <c r="AV246" i="2" s="1"/>
  <c r="AW246" i="1"/>
  <c r="AW246" i="2" s="1"/>
  <c r="AD246" i="1"/>
  <c r="AE246" i="1"/>
  <c r="AE246" i="2" s="1"/>
  <c r="AF246" i="1"/>
  <c r="AF246" i="2" s="1"/>
  <c r="AG246" i="1"/>
  <c r="AG246" i="2" s="1"/>
  <c r="AH246" i="1"/>
  <c r="AH246" i="2" s="1"/>
  <c r="AI246" i="1"/>
  <c r="EY43" i="3" l="1"/>
  <c r="EJ43" i="3"/>
  <c r="DU43" i="3"/>
  <c r="AN246" i="2"/>
  <c r="BC246" i="1"/>
  <c r="D16" i="3" s="1"/>
  <c r="AN279" i="2"/>
  <c r="BC279" i="1"/>
  <c r="AI279" i="2"/>
  <c r="BB279" i="1"/>
  <c r="AI246" i="2"/>
  <c r="BB246" i="1"/>
  <c r="C16" i="3" s="1"/>
  <c r="AD246" i="2"/>
  <c r="BA246" i="1"/>
  <c r="B16" i="3" s="1"/>
  <c r="AD279" i="2"/>
  <c r="BA279" i="1"/>
  <c r="AE730" i="1"/>
  <c r="AE730" i="2" s="1"/>
  <c r="AF730" i="1"/>
  <c r="AF730" i="2" s="1"/>
  <c r="AG730" i="1"/>
  <c r="AG730" i="2" s="1"/>
  <c r="AH730" i="1"/>
  <c r="AH730" i="2" s="1"/>
  <c r="AI730" i="1"/>
  <c r="AJ730" i="1"/>
  <c r="AJ730" i="2" s="1"/>
  <c r="AK730" i="1"/>
  <c r="AK730" i="2" s="1"/>
  <c r="AL730" i="1"/>
  <c r="AL730" i="2" s="1"/>
  <c r="AM730" i="1"/>
  <c r="AM730" i="2" s="1"/>
  <c r="AN730" i="1"/>
  <c r="AO730" i="1"/>
  <c r="AO730" i="2" s="1"/>
  <c r="AP730" i="1"/>
  <c r="AP730" i="2" s="1"/>
  <c r="AQ730" i="1"/>
  <c r="AQ730" i="2" s="1"/>
  <c r="AR730" i="1"/>
  <c r="AR730" i="2" s="1"/>
  <c r="AS730" i="1"/>
  <c r="AS730" i="2" s="1"/>
  <c r="AT730" i="1"/>
  <c r="AT730" i="2" s="1"/>
  <c r="AU730" i="1"/>
  <c r="AU730" i="2" s="1"/>
  <c r="AV730" i="1"/>
  <c r="AV730" i="2" s="1"/>
  <c r="AW730" i="1"/>
  <c r="AW730" i="2" s="1"/>
  <c r="AD730" i="1"/>
  <c r="AE719" i="1"/>
  <c r="AE719" i="2" s="1"/>
  <c r="AF719" i="1"/>
  <c r="AF719" i="2" s="1"/>
  <c r="AG719" i="1"/>
  <c r="AG719" i="2" s="1"/>
  <c r="AH719" i="1"/>
  <c r="AH719" i="2" s="1"/>
  <c r="AI719" i="1"/>
  <c r="AJ719" i="1"/>
  <c r="AJ719" i="2" s="1"/>
  <c r="AK719" i="1"/>
  <c r="AK719" i="2" s="1"/>
  <c r="AL719" i="1"/>
  <c r="AL719" i="2" s="1"/>
  <c r="AM719" i="1"/>
  <c r="AM719" i="2" s="1"/>
  <c r="AN719" i="1"/>
  <c r="AO719" i="1"/>
  <c r="AO719" i="2" s="1"/>
  <c r="AP719" i="1"/>
  <c r="AP719" i="2" s="1"/>
  <c r="AQ719" i="1"/>
  <c r="AQ719" i="2" s="1"/>
  <c r="AR719" i="1"/>
  <c r="AR719" i="2" s="1"/>
  <c r="AS719" i="1"/>
  <c r="AS719" i="2" s="1"/>
  <c r="AT719" i="1"/>
  <c r="AT719" i="2" s="1"/>
  <c r="AU719" i="1"/>
  <c r="AU719" i="2" s="1"/>
  <c r="AV719" i="1"/>
  <c r="AV719" i="2" s="1"/>
  <c r="AW719" i="1"/>
  <c r="AW719" i="2" s="1"/>
  <c r="AD719" i="1"/>
  <c r="AW708" i="1"/>
  <c r="AW708" i="2" s="1"/>
  <c r="AV708" i="1"/>
  <c r="AV708" i="2" s="1"/>
  <c r="AU708" i="1"/>
  <c r="AU708" i="2" s="1"/>
  <c r="AT708" i="1"/>
  <c r="AT708" i="2" s="1"/>
  <c r="AS708" i="1"/>
  <c r="AS708" i="2" s="1"/>
  <c r="AR708" i="1"/>
  <c r="AR708" i="2" s="1"/>
  <c r="AQ708" i="1"/>
  <c r="AQ708" i="2" s="1"/>
  <c r="AP708" i="1"/>
  <c r="AP708" i="2" s="1"/>
  <c r="AO708" i="1"/>
  <c r="AO708" i="2" s="1"/>
  <c r="AN708" i="1"/>
  <c r="AM708" i="1"/>
  <c r="AM708" i="2" s="1"/>
  <c r="AL708" i="1"/>
  <c r="AL708" i="2" s="1"/>
  <c r="AK708" i="1"/>
  <c r="AK708" i="2" s="1"/>
  <c r="AJ708" i="1"/>
  <c r="AJ708" i="2" s="1"/>
  <c r="AI708" i="1"/>
  <c r="AH708" i="1"/>
  <c r="AH708" i="2" s="1"/>
  <c r="AG708" i="1"/>
  <c r="AG708" i="2" s="1"/>
  <c r="AF708" i="1"/>
  <c r="AF708" i="2" s="1"/>
  <c r="AE708" i="1"/>
  <c r="AE708" i="2" s="1"/>
  <c r="AD708" i="1"/>
  <c r="AE697" i="1"/>
  <c r="AE697" i="2" s="1"/>
  <c r="AF697" i="1"/>
  <c r="AF697" i="2" s="1"/>
  <c r="AG697" i="1"/>
  <c r="AG697" i="2" s="1"/>
  <c r="AH697" i="1"/>
  <c r="AH697" i="2" s="1"/>
  <c r="AI697" i="1"/>
  <c r="AJ697" i="1"/>
  <c r="AJ697" i="2" s="1"/>
  <c r="AK697" i="1"/>
  <c r="AK697" i="2" s="1"/>
  <c r="AL697" i="1"/>
  <c r="AL697" i="2" s="1"/>
  <c r="AM697" i="1"/>
  <c r="AM697" i="2" s="1"/>
  <c r="AN697" i="1"/>
  <c r="AO697" i="1"/>
  <c r="AO697" i="2" s="1"/>
  <c r="AP697" i="1"/>
  <c r="AP697" i="2" s="1"/>
  <c r="AQ697" i="1"/>
  <c r="AQ697" i="2" s="1"/>
  <c r="AR697" i="1"/>
  <c r="AR697" i="2" s="1"/>
  <c r="AS697" i="1"/>
  <c r="AS697" i="2" s="1"/>
  <c r="AT697" i="1"/>
  <c r="AT697" i="2" s="1"/>
  <c r="AU697" i="1"/>
  <c r="AU697" i="2" s="1"/>
  <c r="AV697" i="1"/>
  <c r="AV697" i="2" s="1"/>
  <c r="AW697" i="1"/>
  <c r="AW697" i="2" s="1"/>
  <c r="AD697" i="1"/>
  <c r="AE675" i="1"/>
  <c r="AE675" i="2" s="1"/>
  <c r="AF675" i="1"/>
  <c r="AF675" i="2" s="1"/>
  <c r="AG675" i="1"/>
  <c r="AG675" i="2" s="1"/>
  <c r="AH675" i="1"/>
  <c r="AH675" i="2" s="1"/>
  <c r="AI675" i="1"/>
  <c r="AJ675" i="1"/>
  <c r="AJ675" i="2" s="1"/>
  <c r="AK675" i="1"/>
  <c r="AK675" i="2" s="1"/>
  <c r="AL675" i="1"/>
  <c r="AL675" i="2" s="1"/>
  <c r="AM675" i="1"/>
  <c r="AM675" i="2" s="1"/>
  <c r="AN675" i="1"/>
  <c r="AO675" i="1"/>
  <c r="AO675" i="2" s="1"/>
  <c r="AP675" i="1"/>
  <c r="AP675" i="2" s="1"/>
  <c r="AQ675" i="1"/>
  <c r="AQ675" i="2" s="1"/>
  <c r="AR675" i="1"/>
  <c r="AR675" i="2" s="1"/>
  <c r="AS675" i="1"/>
  <c r="AS675" i="2" s="1"/>
  <c r="AT675" i="1"/>
  <c r="AT675" i="2" s="1"/>
  <c r="AU675" i="1"/>
  <c r="AU675" i="2" s="1"/>
  <c r="AV675" i="1"/>
  <c r="AV675" i="2" s="1"/>
  <c r="AW675" i="1"/>
  <c r="AW675" i="2" s="1"/>
  <c r="AD675" i="1"/>
  <c r="AE664" i="1"/>
  <c r="AE664" i="2" s="1"/>
  <c r="AF664" i="1"/>
  <c r="AF664" i="2" s="1"/>
  <c r="AG664" i="1"/>
  <c r="AG664" i="2" s="1"/>
  <c r="AH664" i="1"/>
  <c r="AH664" i="2" s="1"/>
  <c r="AI664" i="1"/>
  <c r="AJ664" i="1"/>
  <c r="AJ664" i="2" s="1"/>
  <c r="AK664" i="1"/>
  <c r="AK664" i="2" s="1"/>
  <c r="AL664" i="1"/>
  <c r="AL664" i="2" s="1"/>
  <c r="AM664" i="1"/>
  <c r="AM664" i="2" s="1"/>
  <c r="AN664" i="1"/>
  <c r="AO664" i="1"/>
  <c r="AO664" i="2" s="1"/>
  <c r="AP664" i="1"/>
  <c r="AP664" i="2" s="1"/>
  <c r="AQ664" i="1"/>
  <c r="AQ664" i="2" s="1"/>
  <c r="AR664" i="1"/>
  <c r="AR664" i="2" s="1"/>
  <c r="AS664" i="1"/>
  <c r="AS664" i="2" s="1"/>
  <c r="AT664" i="1"/>
  <c r="AT664" i="2" s="1"/>
  <c r="AU664" i="1"/>
  <c r="AU664" i="2" s="1"/>
  <c r="AV664" i="1"/>
  <c r="AV664" i="2" s="1"/>
  <c r="AW664" i="1"/>
  <c r="AW664" i="2" s="1"/>
  <c r="AD664" i="1"/>
  <c r="AE653" i="1"/>
  <c r="AE653" i="2" s="1"/>
  <c r="AF653" i="1"/>
  <c r="AF653" i="2" s="1"/>
  <c r="AG653" i="1"/>
  <c r="AG653" i="2" s="1"/>
  <c r="AH653" i="1"/>
  <c r="AH653" i="2" s="1"/>
  <c r="AI653" i="1"/>
  <c r="AJ653" i="1"/>
  <c r="AJ653" i="2" s="1"/>
  <c r="AK653" i="1"/>
  <c r="AK653" i="2" s="1"/>
  <c r="AL653" i="1"/>
  <c r="AL653" i="2" s="1"/>
  <c r="AM653" i="1"/>
  <c r="AM653" i="2" s="1"/>
  <c r="AN653" i="1"/>
  <c r="AO653" i="1"/>
  <c r="AO653" i="2" s="1"/>
  <c r="AP653" i="1"/>
  <c r="AP653" i="2" s="1"/>
  <c r="AQ653" i="1"/>
  <c r="AQ653" i="2" s="1"/>
  <c r="AR653" i="1"/>
  <c r="AR653" i="2" s="1"/>
  <c r="AS653" i="1"/>
  <c r="AS653" i="2" s="1"/>
  <c r="AT653" i="1"/>
  <c r="AT653" i="2" s="1"/>
  <c r="AU653" i="1"/>
  <c r="AU653" i="2" s="1"/>
  <c r="AV653" i="1"/>
  <c r="AV653" i="2" s="1"/>
  <c r="AW653" i="1"/>
  <c r="AW653" i="2" s="1"/>
  <c r="AD653" i="1"/>
  <c r="AE642" i="1"/>
  <c r="AE642" i="2" s="1"/>
  <c r="AF642" i="1"/>
  <c r="AF642" i="2" s="1"/>
  <c r="AG642" i="1"/>
  <c r="AG642" i="2" s="1"/>
  <c r="AH642" i="1"/>
  <c r="AH642" i="2" s="1"/>
  <c r="AI642" i="1"/>
  <c r="AJ642" i="1"/>
  <c r="AJ642" i="2" s="1"/>
  <c r="AK642" i="1"/>
  <c r="AK642" i="2" s="1"/>
  <c r="AL642" i="1"/>
  <c r="AL642" i="2" s="1"/>
  <c r="AM642" i="1"/>
  <c r="AM642" i="2" s="1"/>
  <c r="AN642" i="1"/>
  <c r="AO642" i="1"/>
  <c r="AO642" i="2" s="1"/>
  <c r="AP642" i="1"/>
  <c r="AP642" i="2" s="1"/>
  <c r="AQ642" i="1"/>
  <c r="AQ642" i="2" s="1"/>
  <c r="AR642" i="1"/>
  <c r="AR642" i="2" s="1"/>
  <c r="AS642" i="1"/>
  <c r="AS642" i="2" s="1"/>
  <c r="AT642" i="1"/>
  <c r="AT642" i="2" s="1"/>
  <c r="AU642" i="1"/>
  <c r="AU642" i="2" s="1"/>
  <c r="AV642" i="1"/>
  <c r="AV642" i="2" s="1"/>
  <c r="AW642" i="1"/>
  <c r="AW642" i="2" s="1"/>
  <c r="AD642" i="1"/>
  <c r="AE631" i="1"/>
  <c r="AE631" i="2" s="1"/>
  <c r="AF631" i="1"/>
  <c r="AF631" i="2" s="1"/>
  <c r="AG631" i="1"/>
  <c r="AG631" i="2" s="1"/>
  <c r="AH631" i="1"/>
  <c r="AH631" i="2" s="1"/>
  <c r="AI631" i="1"/>
  <c r="AJ631" i="1"/>
  <c r="AJ631" i="2" s="1"/>
  <c r="AK631" i="1"/>
  <c r="AK631" i="2" s="1"/>
  <c r="AL631" i="1"/>
  <c r="AL631" i="2" s="1"/>
  <c r="AM631" i="1"/>
  <c r="AM631" i="2" s="1"/>
  <c r="AN631" i="1"/>
  <c r="AO631" i="1"/>
  <c r="AO631" i="2" s="1"/>
  <c r="AP631" i="1"/>
  <c r="AP631" i="2" s="1"/>
  <c r="AQ631" i="1"/>
  <c r="AQ631" i="2" s="1"/>
  <c r="AR631" i="1"/>
  <c r="AR631" i="2" s="1"/>
  <c r="AS631" i="1"/>
  <c r="AS631" i="2" s="1"/>
  <c r="AT631" i="1"/>
  <c r="AT631" i="2" s="1"/>
  <c r="AU631" i="1"/>
  <c r="AU631" i="2" s="1"/>
  <c r="AV631" i="1"/>
  <c r="AV631" i="2" s="1"/>
  <c r="AW631" i="1"/>
  <c r="AW631" i="2" s="1"/>
  <c r="AD631" i="1"/>
  <c r="AW620" i="1"/>
  <c r="AW620" i="2" s="1"/>
  <c r="AV620" i="1"/>
  <c r="AV620" i="2" s="1"/>
  <c r="AU620" i="1"/>
  <c r="AU620" i="2" s="1"/>
  <c r="AT620" i="1"/>
  <c r="AT620" i="2" s="1"/>
  <c r="AS620" i="1"/>
  <c r="AS620" i="2" s="1"/>
  <c r="AR620" i="1"/>
  <c r="AR620" i="2" s="1"/>
  <c r="AQ620" i="1"/>
  <c r="AQ620" i="2" s="1"/>
  <c r="AP620" i="1"/>
  <c r="AP620" i="2" s="1"/>
  <c r="AO620" i="1"/>
  <c r="AO620" i="2" s="1"/>
  <c r="AN620" i="1"/>
  <c r="AM620" i="1"/>
  <c r="AM620" i="2" s="1"/>
  <c r="AL620" i="1"/>
  <c r="AL620" i="2" s="1"/>
  <c r="AK620" i="1"/>
  <c r="AK620" i="2" s="1"/>
  <c r="AJ620" i="1"/>
  <c r="AJ620" i="2" s="1"/>
  <c r="AI620" i="1"/>
  <c r="AW609" i="1"/>
  <c r="AW609" i="2" s="1"/>
  <c r="AV609" i="1"/>
  <c r="AV609" i="2" s="1"/>
  <c r="AU609" i="1"/>
  <c r="AU609" i="2" s="1"/>
  <c r="AT609" i="1"/>
  <c r="AT609" i="2" s="1"/>
  <c r="AS609" i="1"/>
  <c r="AS609" i="2" s="1"/>
  <c r="AR609" i="1"/>
  <c r="AR609" i="2" s="1"/>
  <c r="AQ609" i="1"/>
  <c r="AQ609" i="2" s="1"/>
  <c r="AP609" i="1"/>
  <c r="AP609" i="2" s="1"/>
  <c r="AO609" i="1"/>
  <c r="AO609" i="2" s="1"/>
  <c r="AN609" i="1"/>
  <c r="AM609" i="1"/>
  <c r="AM609" i="2" s="1"/>
  <c r="AL609" i="1"/>
  <c r="AL609" i="2" s="1"/>
  <c r="AK609" i="1"/>
  <c r="AK609" i="2" s="1"/>
  <c r="AJ609" i="1"/>
  <c r="AJ609" i="2" s="1"/>
  <c r="AI609" i="1"/>
  <c r="AH609" i="1"/>
  <c r="AH609" i="2" s="1"/>
  <c r="AG609" i="1"/>
  <c r="AG609" i="2" s="1"/>
  <c r="AF609" i="1"/>
  <c r="AF609" i="2" s="1"/>
  <c r="AE609" i="1"/>
  <c r="AE609" i="2" s="1"/>
  <c r="AD609" i="1"/>
  <c r="AW598" i="1"/>
  <c r="AW598" i="2" s="1"/>
  <c r="AV598" i="1"/>
  <c r="AV598" i="2" s="1"/>
  <c r="AU598" i="1"/>
  <c r="AU598" i="2" s="1"/>
  <c r="AT598" i="1"/>
  <c r="AT598" i="2" s="1"/>
  <c r="AS598" i="1"/>
  <c r="AS598" i="2" s="1"/>
  <c r="AR598" i="1"/>
  <c r="AR598" i="2" s="1"/>
  <c r="AQ598" i="1"/>
  <c r="AQ598" i="2" s="1"/>
  <c r="AP598" i="1"/>
  <c r="AP598" i="2" s="1"/>
  <c r="AO598" i="1"/>
  <c r="AO598" i="2" s="1"/>
  <c r="AN598" i="1"/>
  <c r="AM598" i="1"/>
  <c r="AM598" i="2" s="1"/>
  <c r="AL598" i="1"/>
  <c r="AL598" i="2" s="1"/>
  <c r="AK598" i="1"/>
  <c r="AK598" i="2" s="1"/>
  <c r="AJ598" i="1"/>
  <c r="AJ598" i="2" s="1"/>
  <c r="AI598" i="1"/>
  <c r="AH598" i="1"/>
  <c r="AH598" i="2" s="1"/>
  <c r="AG598" i="1"/>
  <c r="AG598" i="2" s="1"/>
  <c r="AF598" i="1"/>
  <c r="AF598" i="2" s="1"/>
  <c r="AE598" i="1"/>
  <c r="AE598" i="2" s="1"/>
  <c r="AD598" i="1"/>
  <c r="AE587" i="1"/>
  <c r="AE587" i="2" s="1"/>
  <c r="AF587" i="1"/>
  <c r="AF587" i="2" s="1"/>
  <c r="AG587" i="1"/>
  <c r="AG587" i="2" s="1"/>
  <c r="AH587" i="1"/>
  <c r="AH587" i="2" s="1"/>
  <c r="AI587" i="1"/>
  <c r="AJ587" i="1"/>
  <c r="AJ587" i="2" s="1"/>
  <c r="AK587" i="1"/>
  <c r="AK587" i="2" s="1"/>
  <c r="AL587" i="1"/>
  <c r="AL587" i="2" s="1"/>
  <c r="AM587" i="1"/>
  <c r="AM587" i="2" s="1"/>
  <c r="AN587" i="1"/>
  <c r="AO587" i="1"/>
  <c r="AO587" i="2" s="1"/>
  <c r="AP587" i="1"/>
  <c r="AP587" i="2" s="1"/>
  <c r="AQ587" i="1"/>
  <c r="AQ587" i="2" s="1"/>
  <c r="AR587" i="1"/>
  <c r="AR587" i="2" s="1"/>
  <c r="AS587" i="1"/>
  <c r="AS587" i="2" s="1"/>
  <c r="AT587" i="1"/>
  <c r="AT587" i="2" s="1"/>
  <c r="AU587" i="1"/>
  <c r="AU587" i="2" s="1"/>
  <c r="AV587" i="1"/>
  <c r="AV587" i="2" s="1"/>
  <c r="AW587" i="1"/>
  <c r="AW587" i="2" s="1"/>
  <c r="AD587" i="1"/>
  <c r="AW576" i="1"/>
  <c r="AW576" i="2" s="1"/>
  <c r="AV576" i="1"/>
  <c r="AV576" i="2" s="1"/>
  <c r="AU576" i="1"/>
  <c r="AU576" i="2" s="1"/>
  <c r="AT576" i="1"/>
  <c r="AT576" i="2" s="1"/>
  <c r="AS576" i="1"/>
  <c r="AS576" i="2" s="1"/>
  <c r="AR576" i="1"/>
  <c r="AR576" i="2" s="1"/>
  <c r="AQ576" i="1"/>
  <c r="AQ576" i="2" s="1"/>
  <c r="AP576" i="1"/>
  <c r="AP576" i="2" s="1"/>
  <c r="AO576" i="1"/>
  <c r="AO576" i="2" s="1"/>
  <c r="AN576" i="1"/>
  <c r="AM576" i="1"/>
  <c r="AM576" i="2" s="1"/>
  <c r="AL576" i="1"/>
  <c r="AL576" i="2" s="1"/>
  <c r="AK576" i="1"/>
  <c r="AK576" i="2" s="1"/>
  <c r="AJ576" i="1"/>
  <c r="AJ576" i="2" s="1"/>
  <c r="AI576" i="1"/>
  <c r="AH576" i="1"/>
  <c r="AH576" i="2" s="1"/>
  <c r="AG576" i="1"/>
  <c r="AG576" i="2" s="1"/>
  <c r="AF576" i="1"/>
  <c r="AF576" i="2" s="1"/>
  <c r="AE576" i="1"/>
  <c r="AE576" i="2" s="1"/>
  <c r="AD576" i="1"/>
  <c r="AE565" i="1"/>
  <c r="AE565" i="2" s="1"/>
  <c r="AF565" i="1"/>
  <c r="AF565" i="2" s="1"/>
  <c r="AG565" i="1"/>
  <c r="AG565" i="2" s="1"/>
  <c r="AH565" i="1"/>
  <c r="AH565" i="2" s="1"/>
  <c r="AI565" i="1"/>
  <c r="AJ565" i="1"/>
  <c r="AJ565" i="2" s="1"/>
  <c r="AK565" i="1"/>
  <c r="AK565" i="2" s="1"/>
  <c r="AL565" i="1"/>
  <c r="AL565" i="2" s="1"/>
  <c r="AM565" i="1"/>
  <c r="AM565" i="2" s="1"/>
  <c r="AN565" i="1"/>
  <c r="AO565" i="1"/>
  <c r="AO565" i="2" s="1"/>
  <c r="AP565" i="1"/>
  <c r="AP565" i="2" s="1"/>
  <c r="AQ565" i="1"/>
  <c r="AQ565" i="2" s="1"/>
  <c r="AR565" i="1"/>
  <c r="AR565" i="2" s="1"/>
  <c r="AS565" i="1"/>
  <c r="AS565" i="2" s="1"/>
  <c r="AT565" i="1"/>
  <c r="AT565" i="2" s="1"/>
  <c r="AU565" i="1"/>
  <c r="AU565" i="2" s="1"/>
  <c r="AV565" i="1"/>
  <c r="AV565" i="2" s="1"/>
  <c r="AW565" i="1"/>
  <c r="AW565" i="2" s="1"/>
  <c r="AD565" i="1"/>
  <c r="AE554" i="1"/>
  <c r="AE554" i="2" s="1"/>
  <c r="AF554" i="1"/>
  <c r="AF554" i="2" s="1"/>
  <c r="AG554" i="1"/>
  <c r="AG554" i="2" s="1"/>
  <c r="AH554" i="1"/>
  <c r="AH554" i="2" s="1"/>
  <c r="AI554" i="1"/>
  <c r="AJ554" i="1"/>
  <c r="AJ554" i="2" s="1"/>
  <c r="AK554" i="1"/>
  <c r="AK554" i="2" s="1"/>
  <c r="AL554" i="1"/>
  <c r="AL554" i="2" s="1"/>
  <c r="AM554" i="1"/>
  <c r="AM554" i="2" s="1"/>
  <c r="AN554" i="1"/>
  <c r="AO554" i="1"/>
  <c r="AO554" i="2" s="1"/>
  <c r="AP554" i="1"/>
  <c r="AP554" i="2" s="1"/>
  <c r="AQ554" i="1"/>
  <c r="AQ554" i="2" s="1"/>
  <c r="AR554" i="1"/>
  <c r="AR554" i="2" s="1"/>
  <c r="AS554" i="1"/>
  <c r="AS554" i="2" s="1"/>
  <c r="AT554" i="1"/>
  <c r="AT554" i="2" s="1"/>
  <c r="AU554" i="1"/>
  <c r="AU554" i="2" s="1"/>
  <c r="AV554" i="1"/>
  <c r="AV554" i="2" s="1"/>
  <c r="AW554" i="1"/>
  <c r="AW554" i="2" s="1"/>
  <c r="AD554" i="1"/>
  <c r="AE543" i="1"/>
  <c r="AE543" i="2" s="1"/>
  <c r="AF543" i="1"/>
  <c r="AF543" i="2" s="1"/>
  <c r="AG543" i="1"/>
  <c r="AG543" i="2" s="1"/>
  <c r="AH543" i="1"/>
  <c r="AH543" i="2" s="1"/>
  <c r="AI543" i="1"/>
  <c r="AJ543" i="1"/>
  <c r="AJ543" i="2" s="1"/>
  <c r="AK543" i="1"/>
  <c r="AK543" i="2" s="1"/>
  <c r="AL543" i="1"/>
  <c r="AL543" i="2" s="1"/>
  <c r="AM543" i="1"/>
  <c r="AM543" i="2" s="1"/>
  <c r="AN543" i="1"/>
  <c r="AO543" i="1"/>
  <c r="AO543" i="2" s="1"/>
  <c r="AP543" i="1"/>
  <c r="AP543" i="2" s="1"/>
  <c r="AQ543" i="1"/>
  <c r="AQ543" i="2" s="1"/>
  <c r="AR543" i="1"/>
  <c r="AR543" i="2" s="1"/>
  <c r="AS543" i="1"/>
  <c r="AS543" i="2" s="1"/>
  <c r="AT543" i="1"/>
  <c r="AT543" i="2" s="1"/>
  <c r="AU543" i="1"/>
  <c r="AU543" i="2" s="1"/>
  <c r="AV543" i="1"/>
  <c r="AV543" i="2" s="1"/>
  <c r="AW543" i="1"/>
  <c r="AW543" i="2" s="1"/>
  <c r="AD543" i="1"/>
  <c r="AX279" i="2" l="1"/>
  <c r="AX246" i="2"/>
  <c r="BA642" i="1"/>
  <c r="BA664" i="1"/>
  <c r="BA697" i="1"/>
  <c r="BA719" i="1"/>
  <c r="BA587" i="1"/>
  <c r="BA609" i="1"/>
  <c r="E16" i="3"/>
  <c r="AD543" i="2"/>
  <c r="BA543" i="1"/>
  <c r="AI609" i="2"/>
  <c r="BB609" i="1"/>
  <c r="AN631" i="2"/>
  <c r="BC631" i="1"/>
  <c r="AN653" i="2"/>
  <c r="BC653" i="1"/>
  <c r="AN675" i="2"/>
  <c r="BC675" i="1"/>
  <c r="AN708" i="2"/>
  <c r="BC708" i="1"/>
  <c r="AN730" i="2"/>
  <c r="BC730" i="1"/>
  <c r="AI708" i="2"/>
  <c r="BB708" i="1"/>
  <c r="AN554" i="2"/>
  <c r="BC554" i="1"/>
  <c r="AN576" i="2"/>
  <c r="BC576" i="1"/>
  <c r="AN598" i="2"/>
  <c r="BC598" i="1"/>
  <c r="AI642" i="2"/>
  <c r="BB642" i="1"/>
  <c r="AI664" i="2"/>
  <c r="BB664" i="1"/>
  <c r="AI697" i="2"/>
  <c r="BB697" i="1"/>
  <c r="AI719" i="2"/>
  <c r="BB719" i="1"/>
  <c r="AI576" i="2"/>
  <c r="BB576" i="1"/>
  <c r="AI598" i="2"/>
  <c r="BB598" i="1"/>
  <c r="AN620" i="2"/>
  <c r="BC620" i="1"/>
  <c r="AN642" i="2"/>
  <c r="BC642" i="1"/>
  <c r="AN664" i="2"/>
  <c r="BC664" i="1"/>
  <c r="AN697" i="2"/>
  <c r="BC697" i="1"/>
  <c r="AN719" i="2"/>
  <c r="BC719" i="1"/>
  <c r="AI587" i="2"/>
  <c r="BB587" i="1"/>
  <c r="AN543" i="2"/>
  <c r="BC543" i="1"/>
  <c r="AN565" i="2"/>
  <c r="BC565" i="1"/>
  <c r="AN587" i="2"/>
  <c r="BC587" i="1"/>
  <c r="AN609" i="2"/>
  <c r="BC609" i="1"/>
  <c r="AI631" i="2"/>
  <c r="BB631" i="1"/>
  <c r="AI653" i="2"/>
  <c r="BB653" i="1"/>
  <c r="AI675" i="2"/>
  <c r="BB675" i="1"/>
  <c r="AI730" i="2"/>
  <c r="BB730" i="1"/>
  <c r="AD565" i="2"/>
  <c r="BA565" i="1"/>
  <c r="AI554" i="2"/>
  <c r="BB554" i="1"/>
  <c r="BA631" i="1"/>
  <c r="BA653" i="1"/>
  <c r="BA675" i="1"/>
  <c r="BA708" i="1"/>
  <c r="BA730" i="1"/>
  <c r="AI543" i="2"/>
  <c r="BB543" i="1"/>
  <c r="AI565" i="2"/>
  <c r="BB565" i="1"/>
  <c r="AD554" i="2"/>
  <c r="BA554" i="1"/>
  <c r="BA576" i="1"/>
  <c r="BA598" i="1"/>
  <c r="BB620" i="1"/>
  <c r="AD587" i="2"/>
  <c r="AX587" i="1"/>
  <c r="AZ587" i="1" s="1"/>
  <c r="AD576" i="2"/>
  <c r="AX576" i="1"/>
  <c r="AZ576" i="1" s="1"/>
  <c r="AD609" i="2"/>
  <c r="AX609" i="1"/>
  <c r="AZ609" i="1" s="1"/>
  <c r="AD653" i="2"/>
  <c r="AX653" i="1"/>
  <c r="AZ653" i="1" s="1"/>
  <c r="AD631" i="2"/>
  <c r="AX631" i="1"/>
  <c r="AZ631" i="1" s="1"/>
  <c r="AD675" i="2"/>
  <c r="AX675" i="1"/>
  <c r="AZ675" i="1" s="1"/>
  <c r="AD730" i="2"/>
  <c r="AX730" i="1"/>
  <c r="AZ730" i="1" s="1"/>
  <c r="AD598" i="2"/>
  <c r="AX598" i="1"/>
  <c r="AZ598" i="1" s="1"/>
  <c r="AD642" i="2"/>
  <c r="AX642" i="1"/>
  <c r="AZ642" i="1" s="1"/>
  <c r="AD664" i="2"/>
  <c r="AX664" i="1"/>
  <c r="AZ664" i="1" s="1"/>
  <c r="AD697" i="2"/>
  <c r="AX697" i="1"/>
  <c r="AZ697" i="1" s="1"/>
  <c r="AD719" i="2"/>
  <c r="AX719" i="1"/>
  <c r="AZ719" i="1" s="1"/>
  <c r="AD708" i="2"/>
  <c r="AX708" i="1"/>
  <c r="AZ708" i="1" s="1"/>
  <c r="AI620" i="2"/>
  <c r="AX620" i="2" s="1"/>
  <c r="AX620" i="1"/>
  <c r="AZ620" i="1" s="1"/>
  <c r="AW532" i="1"/>
  <c r="AW532" i="2" s="1"/>
  <c r="AV532" i="1"/>
  <c r="AV532" i="2" s="1"/>
  <c r="AU532" i="1"/>
  <c r="AU532" i="2" s="1"/>
  <c r="AT532" i="1"/>
  <c r="AT532" i="2" s="1"/>
  <c r="AS532" i="1"/>
  <c r="AS532" i="2" s="1"/>
  <c r="AR532" i="1"/>
  <c r="AR532" i="2" s="1"/>
  <c r="AQ532" i="1"/>
  <c r="AQ532" i="2" s="1"/>
  <c r="AP532" i="1"/>
  <c r="AP532" i="2" s="1"/>
  <c r="AO532" i="1"/>
  <c r="AO532" i="2" s="1"/>
  <c r="AN532" i="1"/>
  <c r="AM532" i="1"/>
  <c r="AM532" i="2" s="1"/>
  <c r="AL532" i="1"/>
  <c r="AL532" i="2" s="1"/>
  <c r="AK532" i="1"/>
  <c r="AK532" i="2" s="1"/>
  <c r="AJ532" i="1"/>
  <c r="AJ532" i="2" s="1"/>
  <c r="AI532" i="1"/>
  <c r="AH532" i="1"/>
  <c r="AH532" i="2" s="1"/>
  <c r="AG532" i="1"/>
  <c r="AG532" i="2" s="1"/>
  <c r="AF532" i="1"/>
  <c r="AF532" i="2" s="1"/>
  <c r="AE532" i="1"/>
  <c r="AE532" i="2" s="1"/>
  <c r="AD532" i="1"/>
  <c r="AW521" i="1"/>
  <c r="AW521" i="2" s="1"/>
  <c r="AV521" i="1"/>
  <c r="AV521" i="2" s="1"/>
  <c r="AU521" i="1"/>
  <c r="AU521" i="2" s="1"/>
  <c r="AT521" i="1"/>
  <c r="AT521" i="2" s="1"/>
  <c r="AS521" i="1"/>
  <c r="AS521" i="2" s="1"/>
  <c r="AR521" i="1"/>
  <c r="AR521" i="2" s="1"/>
  <c r="AQ521" i="1"/>
  <c r="AQ521" i="2" s="1"/>
  <c r="AP521" i="1"/>
  <c r="AP521" i="2" s="1"/>
  <c r="AO521" i="1"/>
  <c r="AO521" i="2" s="1"/>
  <c r="AN521" i="1"/>
  <c r="AM521" i="1"/>
  <c r="AM521" i="2" s="1"/>
  <c r="AL521" i="1"/>
  <c r="AL521" i="2" s="1"/>
  <c r="AK521" i="1"/>
  <c r="AK521" i="2" s="1"/>
  <c r="AJ521" i="1"/>
  <c r="AJ521" i="2" s="1"/>
  <c r="AI521" i="1"/>
  <c r="AH521" i="1"/>
  <c r="AH521" i="2" s="1"/>
  <c r="AG521" i="1"/>
  <c r="AG521" i="2" s="1"/>
  <c r="AF521" i="1"/>
  <c r="AF521" i="2" s="1"/>
  <c r="AE521" i="1"/>
  <c r="AE521" i="2" s="1"/>
  <c r="AD521" i="1"/>
  <c r="AW510" i="1"/>
  <c r="AW510" i="2" s="1"/>
  <c r="AV510" i="1"/>
  <c r="AV510" i="2" s="1"/>
  <c r="AU510" i="1"/>
  <c r="AU510" i="2" s="1"/>
  <c r="AT510" i="1"/>
  <c r="AT510" i="2" s="1"/>
  <c r="AS510" i="1"/>
  <c r="AS510" i="2" s="1"/>
  <c r="AR510" i="1"/>
  <c r="AR510" i="2" s="1"/>
  <c r="AQ510" i="1"/>
  <c r="AQ510" i="2" s="1"/>
  <c r="AP510" i="1"/>
  <c r="AP510" i="2" s="1"/>
  <c r="AO510" i="1"/>
  <c r="AO510" i="2" s="1"/>
  <c r="AN510" i="1"/>
  <c r="AM510" i="1"/>
  <c r="AM510" i="2" s="1"/>
  <c r="AL510" i="1"/>
  <c r="AL510" i="2" s="1"/>
  <c r="AK510" i="1"/>
  <c r="AK510" i="2" s="1"/>
  <c r="AJ510" i="1"/>
  <c r="AJ510" i="2" s="1"/>
  <c r="AI510" i="1"/>
  <c r="AH510" i="1"/>
  <c r="AH510" i="2" s="1"/>
  <c r="AG510" i="1"/>
  <c r="AG510" i="2" s="1"/>
  <c r="AF510" i="1"/>
  <c r="AF510" i="2" s="1"/>
  <c r="AE510" i="1"/>
  <c r="AE510" i="2" s="1"/>
  <c r="AD510" i="1"/>
  <c r="AV499" i="1"/>
  <c r="AV499" i="2" s="1"/>
  <c r="AU499" i="1"/>
  <c r="AU499" i="2" s="1"/>
  <c r="AT499" i="1"/>
  <c r="AT499" i="2" s="1"/>
  <c r="AS499" i="1"/>
  <c r="AS499" i="2" s="1"/>
  <c r="AQ499" i="1"/>
  <c r="AQ499" i="2" s="1"/>
  <c r="AP499" i="1"/>
  <c r="AP499" i="2" s="1"/>
  <c r="AO499" i="1"/>
  <c r="AO499" i="2" s="1"/>
  <c r="AN499" i="1"/>
  <c r="AL499" i="1"/>
  <c r="AL499" i="2" s="1"/>
  <c r="AK499" i="1"/>
  <c r="AK499" i="2" s="1"/>
  <c r="AJ499" i="1"/>
  <c r="AJ499" i="2" s="1"/>
  <c r="AI499" i="1"/>
  <c r="AG499" i="1"/>
  <c r="AG499" i="2" s="1"/>
  <c r="AF499" i="1"/>
  <c r="AF499" i="2" s="1"/>
  <c r="AE499" i="1"/>
  <c r="AE499" i="2" s="1"/>
  <c r="AD499" i="1"/>
  <c r="AW506" i="1"/>
  <c r="AW506" i="2" s="1"/>
  <c r="AW505" i="1"/>
  <c r="AW505" i="2" s="1"/>
  <c r="AW504" i="1"/>
  <c r="AW504" i="2" s="1"/>
  <c r="AW503" i="1"/>
  <c r="AW503" i="2" s="1"/>
  <c r="AW502" i="1"/>
  <c r="AW502" i="2" s="1"/>
  <c r="AW501" i="1"/>
  <c r="AW501" i="2" s="1"/>
  <c r="AW500" i="1"/>
  <c r="AR506" i="1"/>
  <c r="AR505" i="1"/>
  <c r="AR504" i="1"/>
  <c r="AR503" i="1"/>
  <c r="AR502" i="1"/>
  <c r="AR501" i="1"/>
  <c r="AR500" i="1"/>
  <c r="AR743" i="1" s="1"/>
  <c r="AM506" i="1"/>
  <c r="AM505" i="1"/>
  <c r="AM504" i="1"/>
  <c r="AM503" i="1"/>
  <c r="AM502" i="1"/>
  <c r="AM501" i="1"/>
  <c r="AM500" i="1"/>
  <c r="AM743" i="1" s="1"/>
  <c r="AH506" i="1"/>
  <c r="AH505" i="1"/>
  <c r="AH504" i="1"/>
  <c r="AH503" i="1"/>
  <c r="AH502" i="1"/>
  <c r="AH501" i="1"/>
  <c r="AH500" i="1"/>
  <c r="AW488" i="1"/>
  <c r="AW488" i="2" s="1"/>
  <c r="AP488" i="1"/>
  <c r="AP488" i="2" s="1"/>
  <c r="AH488" i="1"/>
  <c r="AH488" i="2" s="1"/>
  <c r="AF488" i="1"/>
  <c r="AF488" i="2" s="1"/>
  <c r="AE488" i="1"/>
  <c r="AE488" i="2" s="1"/>
  <c r="AD488" i="1"/>
  <c r="AV488" i="1"/>
  <c r="AV488" i="2" s="1"/>
  <c r="AU488" i="1"/>
  <c r="AU488" i="2" s="1"/>
  <c r="AT488" i="1"/>
  <c r="AT488" i="2" s="1"/>
  <c r="AS488" i="1"/>
  <c r="AS488" i="2" s="1"/>
  <c r="AR488" i="1"/>
  <c r="AR488" i="2" s="1"/>
  <c r="AQ488" i="1"/>
  <c r="AQ488" i="2" s="1"/>
  <c r="AO488" i="1"/>
  <c r="AO488" i="2" s="1"/>
  <c r="AN488" i="1"/>
  <c r="AM488" i="1"/>
  <c r="AM488" i="2" s="1"/>
  <c r="AL488" i="1"/>
  <c r="AL488" i="2" s="1"/>
  <c r="AK488" i="1"/>
  <c r="AK488" i="2" s="1"/>
  <c r="AJ488" i="1"/>
  <c r="AJ488" i="2" s="1"/>
  <c r="AI488" i="1"/>
  <c r="AF466" i="1"/>
  <c r="AF466" i="2" s="1"/>
  <c r="AE466" i="1"/>
  <c r="AE466" i="2" s="1"/>
  <c r="AD466" i="1"/>
  <c r="AW473" i="1"/>
  <c r="AW473" i="2" s="1"/>
  <c r="AV473" i="1"/>
  <c r="AV473" i="2" s="1"/>
  <c r="AU473" i="1"/>
  <c r="AU473" i="2" s="1"/>
  <c r="AT473" i="1"/>
  <c r="AT473" i="2" s="1"/>
  <c r="AS473" i="1"/>
  <c r="AS473" i="2" s="1"/>
  <c r="AR473" i="1"/>
  <c r="AR473" i="2" s="1"/>
  <c r="AQ473" i="1"/>
  <c r="AQ473" i="2" s="1"/>
  <c r="AP473" i="1"/>
  <c r="AP473" i="2" s="1"/>
  <c r="AO473" i="1"/>
  <c r="AO473" i="2" s="1"/>
  <c r="AN473" i="1"/>
  <c r="AM473" i="1"/>
  <c r="AM473" i="2" s="1"/>
  <c r="AL473" i="1"/>
  <c r="AL473" i="2" s="1"/>
  <c r="AK473" i="1"/>
  <c r="AK473" i="2" s="1"/>
  <c r="AJ473" i="1"/>
  <c r="AJ473" i="2" s="1"/>
  <c r="AI473" i="1"/>
  <c r="AH473" i="1"/>
  <c r="AH473" i="2" s="1"/>
  <c r="AW472" i="1"/>
  <c r="AW472" i="2" s="1"/>
  <c r="AV472" i="1"/>
  <c r="AV472" i="2" s="1"/>
  <c r="AU472" i="1"/>
  <c r="AU472" i="2" s="1"/>
  <c r="AT472" i="1"/>
  <c r="AT472" i="2" s="1"/>
  <c r="AS472" i="1"/>
  <c r="AS472" i="2" s="1"/>
  <c r="AR472" i="1"/>
  <c r="AR472" i="2" s="1"/>
  <c r="AQ472" i="1"/>
  <c r="AQ472" i="2" s="1"/>
  <c r="AP472" i="1"/>
  <c r="AP472" i="2" s="1"/>
  <c r="AO472" i="1"/>
  <c r="AO472" i="2" s="1"/>
  <c r="AN472" i="1"/>
  <c r="AM472" i="1"/>
  <c r="AM472" i="2" s="1"/>
  <c r="AL472" i="1"/>
  <c r="AL472" i="2" s="1"/>
  <c r="AK472" i="1"/>
  <c r="AK472" i="2" s="1"/>
  <c r="AJ472" i="1"/>
  <c r="AJ472" i="2" s="1"/>
  <c r="AI472" i="1"/>
  <c r="AH472" i="1"/>
  <c r="AH472" i="2" s="1"/>
  <c r="AW471" i="1"/>
  <c r="AW471" i="2" s="1"/>
  <c r="AV471" i="1"/>
  <c r="AV471" i="2" s="1"/>
  <c r="AU471" i="1"/>
  <c r="AU471" i="2" s="1"/>
  <c r="AT471" i="1"/>
  <c r="AT471" i="2" s="1"/>
  <c r="AS471" i="1"/>
  <c r="AS471" i="2" s="1"/>
  <c r="AR471" i="1"/>
  <c r="AR471" i="2" s="1"/>
  <c r="AQ471" i="1"/>
  <c r="AQ471" i="2" s="1"/>
  <c r="AP471" i="1"/>
  <c r="AP471" i="2" s="1"/>
  <c r="AO471" i="1"/>
  <c r="AO471" i="2" s="1"/>
  <c r="AN471" i="1"/>
  <c r="AM471" i="1"/>
  <c r="AM471" i="2" s="1"/>
  <c r="AL471" i="1"/>
  <c r="AL471" i="2" s="1"/>
  <c r="AK471" i="1"/>
  <c r="AK471" i="2" s="1"/>
  <c r="AJ471" i="1"/>
  <c r="AJ471" i="2" s="1"/>
  <c r="AI471" i="1"/>
  <c r="AH471" i="1"/>
  <c r="AH471" i="2" s="1"/>
  <c r="AW470" i="1"/>
  <c r="AW470" i="2" s="1"/>
  <c r="AV470" i="1"/>
  <c r="AV470" i="2" s="1"/>
  <c r="AU470" i="1"/>
  <c r="AU470" i="2" s="1"/>
  <c r="AT470" i="1"/>
  <c r="AT470" i="2" s="1"/>
  <c r="AS470" i="1"/>
  <c r="AS470" i="2" s="1"/>
  <c r="AR470" i="1"/>
  <c r="AR470" i="2" s="1"/>
  <c r="AQ470" i="1"/>
  <c r="AQ470" i="2" s="1"/>
  <c r="AP470" i="1"/>
  <c r="AP470" i="2" s="1"/>
  <c r="AO470" i="1"/>
  <c r="AO470" i="2" s="1"/>
  <c r="AN470" i="1"/>
  <c r="AM470" i="1"/>
  <c r="AM470" i="2" s="1"/>
  <c r="AL470" i="1"/>
  <c r="AL470" i="2" s="1"/>
  <c r="AK470" i="1"/>
  <c r="AK470" i="2" s="1"/>
  <c r="AJ470" i="1"/>
  <c r="AJ470" i="2" s="1"/>
  <c r="AI470" i="1"/>
  <c r="AH470" i="1"/>
  <c r="AH470" i="2" s="1"/>
  <c r="AW469" i="1"/>
  <c r="AW469" i="2" s="1"/>
  <c r="AV469" i="1"/>
  <c r="AV469" i="2" s="1"/>
  <c r="AU469" i="1"/>
  <c r="AU469" i="2" s="1"/>
  <c r="AT469" i="1"/>
  <c r="AT469" i="2" s="1"/>
  <c r="AS469" i="1"/>
  <c r="AS469" i="2" s="1"/>
  <c r="AR469" i="1"/>
  <c r="AR469" i="2" s="1"/>
  <c r="AQ469" i="1"/>
  <c r="AQ469" i="2" s="1"/>
  <c r="AP469" i="1"/>
  <c r="AP469" i="2" s="1"/>
  <c r="AO469" i="1"/>
  <c r="AO469" i="2" s="1"/>
  <c r="AN469" i="1"/>
  <c r="AM469" i="1"/>
  <c r="AM469" i="2" s="1"/>
  <c r="AL469" i="1"/>
  <c r="AL469" i="2" s="1"/>
  <c r="AK469" i="1"/>
  <c r="AK469" i="2" s="1"/>
  <c r="AJ469" i="1"/>
  <c r="AJ469" i="2" s="1"/>
  <c r="AI469" i="1"/>
  <c r="AH469" i="1"/>
  <c r="AH469" i="2" s="1"/>
  <c r="AW468" i="1"/>
  <c r="AV468" i="1"/>
  <c r="AU468" i="1"/>
  <c r="AT468" i="1"/>
  <c r="AS468" i="1"/>
  <c r="AR468" i="1"/>
  <c r="AQ468" i="1"/>
  <c r="AP468" i="1"/>
  <c r="AP466" i="1" s="1"/>
  <c r="AP466" i="2" s="1"/>
  <c r="AO468" i="1"/>
  <c r="AN468" i="1"/>
  <c r="AM468" i="1"/>
  <c r="AL468" i="1"/>
  <c r="AK468" i="1"/>
  <c r="AJ468" i="1"/>
  <c r="AI468" i="1"/>
  <c r="AI744" i="1" s="1"/>
  <c r="AH468" i="1"/>
  <c r="AW466" i="1"/>
  <c r="AW466" i="2" s="1"/>
  <c r="AV466" i="1"/>
  <c r="AV466" i="2" s="1"/>
  <c r="AG473" i="1"/>
  <c r="AG472" i="1"/>
  <c r="AG471" i="1"/>
  <c r="AG470" i="1"/>
  <c r="AG469" i="1"/>
  <c r="AG468" i="1"/>
  <c r="AG744" i="1" s="1"/>
  <c r="AE455" i="1"/>
  <c r="AE455" i="2" s="1"/>
  <c r="AF455" i="1"/>
  <c r="AF455" i="2" s="1"/>
  <c r="AN455" i="1"/>
  <c r="AO455" i="1"/>
  <c r="AO455" i="2" s="1"/>
  <c r="AW455" i="1"/>
  <c r="AW455" i="2" s="1"/>
  <c r="AD455" i="1"/>
  <c r="AV455" i="1"/>
  <c r="AV455" i="2" s="1"/>
  <c r="AU455" i="1"/>
  <c r="AU455" i="2" s="1"/>
  <c r="AS455" i="1"/>
  <c r="AS455" i="2" s="1"/>
  <c r="AR455" i="1"/>
  <c r="AR455" i="2" s="1"/>
  <c r="AQ455" i="1"/>
  <c r="AQ455" i="2" s="1"/>
  <c r="AP455" i="1"/>
  <c r="AP455" i="2" s="1"/>
  <c r="AM455" i="1"/>
  <c r="AM455" i="2" s="1"/>
  <c r="AL455" i="1"/>
  <c r="AL455" i="2" s="1"/>
  <c r="AK455" i="1"/>
  <c r="AK455" i="2" s="1"/>
  <c r="AJ455" i="1"/>
  <c r="AJ455" i="2" s="1"/>
  <c r="AI455" i="1"/>
  <c r="AH455" i="1"/>
  <c r="AH455" i="2" s="1"/>
  <c r="AW444" i="1"/>
  <c r="AW444" i="2" s="1"/>
  <c r="AV444" i="1"/>
  <c r="AV444" i="2" s="1"/>
  <c r="AU444" i="1"/>
  <c r="AU444" i="2" s="1"/>
  <c r="AT444" i="1"/>
  <c r="AT444" i="2" s="1"/>
  <c r="AS444" i="1"/>
  <c r="AS444" i="2" s="1"/>
  <c r="AR444" i="1"/>
  <c r="AR444" i="2" s="1"/>
  <c r="AQ444" i="1"/>
  <c r="AQ444" i="2" s="1"/>
  <c r="AP444" i="1"/>
  <c r="AP444" i="2" s="1"/>
  <c r="AO444" i="1"/>
  <c r="AO444" i="2" s="1"/>
  <c r="AN444" i="1"/>
  <c r="AM444" i="1"/>
  <c r="AM444" i="2" s="1"/>
  <c r="AL444" i="1"/>
  <c r="AL444" i="2" s="1"/>
  <c r="AK444" i="1"/>
  <c r="AK444" i="2" s="1"/>
  <c r="AJ444" i="1"/>
  <c r="AJ444" i="2" s="1"/>
  <c r="AI444" i="1"/>
  <c r="AH444" i="1"/>
  <c r="AH444" i="2" s="1"/>
  <c r="AG444" i="1"/>
  <c r="AG444" i="2" s="1"/>
  <c r="AF444" i="1"/>
  <c r="AF444" i="2" s="1"/>
  <c r="AE444" i="1"/>
  <c r="AE444" i="2" s="1"/>
  <c r="AD444" i="1"/>
  <c r="AH433" i="1"/>
  <c r="AH433" i="2" s="1"/>
  <c r="AI433" i="1"/>
  <c r="AJ433" i="1"/>
  <c r="AJ433" i="2" s="1"/>
  <c r="AK433" i="1"/>
  <c r="AK433" i="2" s="1"/>
  <c r="AL433" i="1"/>
  <c r="AL433" i="2" s="1"/>
  <c r="AM433" i="1"/>
  <c r="AM433" i="2" s="1"/>
  <c r="AN433" i="1"/>
  <c r="AO433" i="1"/>
  <c r="AO433" i="2" s="1"/>
  <c r="AP433" i="1"/>
  <c r="AP433" i="2" s="1"/>
  <c r="AQ433" i="1"/>
  <c r="AQ433" i="2" s="1"/>
  <c r="AR433" i="1"/>
  <c r="AR433" i="2" s="1"/>
  <c r="AS433" i="1"/>
  <c r="AS433" i="2" s="1"/>
  <c r="AT433" i="1"/>
  <c r="AT433" i="2" s="1"/>
  <c r="AU433" i="1"/>
  <c r="AU433" i="2" s="1"/>
  <c r="AV433" i="1"/>
  <c r="AV433" i="2" s="1"/>
  <c r="AW433" i="1"/>
  <c r="AW433" i="2" s="1"/>
  <c r="AE433" i="1"/>
  <c r="AE433" i="2" s="1"/>
  <c r="AF433" i="1"/>
  <c r="AF433" i="2" s="1"/>
  <c r="AG433" i="1"/>
  <c r="AG433" i="2" s="1"/>
  <c r="AD433" i="1"/>
  <c r="AD422" i="1"/>
  <c r="AE422" i="1"/>
  <c r="AE422" i="2" s="1"/>
  <c r="AF422" i="1"/>
  <c r="AF422" i="2" s="1"/>
  <c r="AH422" i="1"/>
  <c r="AH422" i="2" s="1"/>
  <c r="AI422" i="1"/>
  <c r="AJ422" i="1"/>
  <c r="AJ422" i="2" s="1"/>
  <c r="AK422" i="1"/>
  <c r="AK422" i="2" s="1"/>
  <c r="AL422" i="1"/>
  <c r="AL422" i="2" s="1"/>
  <c r="AM422" i="1"/>
  <c r="AM422" i="2" s="1"/>
  <c r="AN422" i="1"/>
  <c r="AO422" i="1"/>
  <c r="AO422" i="2" s="1"/>
  <c r="AP422" i="1"/>
  <c r="AP422" i="2" s="1"/>
  <c r="AQ422" i="1"/>
  <c r="AQ422" i="2" s="1"/>
  <c r="AR422" i="1"/>
  <c r="AR422" i="2" s="1"/>
  <c r="AS422" i="1"/>
  <c r="AS422" i="2" s="1"/>
  <c r="AT422" i="1"/>
  <c r="AT422" i="2" s="1"/>
  <c r="AU422" i="1"/>
  <c r="AU422" i="2" s="1"/>
  <c r="AV422" i="1"/>
  <c r="AV422" i="2" s="1"/>
  <c r="AW422" i="1"/>
  <c r="AW422" i="2" s="1"/>
  <c r="AG422" i="1"/>
  <c r="AG422" i="2" s="1"/>
  <c r="AH468" i="2" l="1"/>
  <c r="AH744" i="1"/>
  <c r="AQ468" i="2"/>
  <c r="AQ744" i="1"/>
  <c r="AH466" i="1"/>
  <c r="AH466" i="2" s="1"/>
  <c r="AL468" i="2"/>
  <c r="AL744" i="1"/>
  <c r="AT468" i="2"/>
  <c r="AT744" i="1"/>
  <c r="AW500" i="2"/>
  <c r="AW743" i="1"/>
  <c r="AN466" i="1"/>
  <c r="AN744" i="1"/>
  <c r="AJ468" i="2"/>
  <c r="AJ744" i="1"/>
  <c r="AR468" i="2"/>
  <c r="AR744" i="1"/>
  <c r="AM468" i="2"/>
  <c r="AM744" i="1"/>
  <c r="AU468" i="2"/>
  <c r="AU744" i="1"/>
  <c r="AO468" i="2"/>
  <c r="AO744" i="1"/>
  <c r="AW468" i="2"/>
  <c r="AW744" i="1"/>
  <c r="AV468" i="2"/>
  <c r="AV744" i="1"/>
  <c r="AP468" i="2"/>
  <c r="AP744" i="1"/>
  <c r="AK468" i="2"/>
  <c r="AK744" i="1"/>
  <c r="AS468" i="2"/>
  <c r="AS744" i="1"/>
  <c r="AR466" i="1"/>
  <c r="AR466" i="2" s="1"/>
  <c r="AS466" i="1"/>
  <c r="AS466" i="2" s="1"/>
  <c r="AT466" i="1"/>
  <c r="AT466" i="2" s="1"/>
  <c r="AK466" i="1"/>
  <c r="AK466" i="2" s="1"/>
  <c r="AL466" i="1"/>
  <c r="AL466" i="2" s="1"/>
  <c r="BC470" i="1"/>
  <c r="BL21" i="3" s="1"/>
  <c r="AN470" i="2"/>
  <c r="BB506" i="1"/>
  <c r="DD22" i="3" s="1"/>
  <c r="DD32" i="3" s="1"/>
  <c r="AM506" i="2"/>
  <c r="AG471" i="2"/>
  <c r="BA471" i="1"/>
  <c r="BY21" i="3" s="1"/>
  <c r="AO466" i="1"/>
  <c r="AO466" i="2" s="1"/>
  <c r="AM499" i="1"/>
  <c r="AM499" i="2" s="1"/>
  <c r="AM500" i="2"/>
  <c r="BB500" i="1"/>
  <c r="R22" i="3" s="1"/>
  <c r="R32" i="3" s="1"/>
  <c r="BC501" i="1"/>
  <c r="AH22" i="3" s="1"/>
  <c r="AH32" i="3" s="1"/>
  <c r="AR501" i="2"/>
  <c r="AU466" i="1"/>
  <c r="AU466" i="2" s="1"/>
  <c r="AM466" i="1"/>
  <c r="AM466" i="2" s="1"/>
  <c r="BC472" i="1"/>
  <c r="CP21" i="3" s="1"/>
  <c r="AN472" i="2"/>
  <c r="BA468" i="1"/>
  <c r="AF21" i="3" s="1"/>
  <c r="AG468" i="2"/>
  <c r="BC469" i="1"/>
  <c r="AW21" i="3" s="1"/>
  <c r="AN469" i="2"/>
  <c r="BC471" i="1"/>
  <c r="CA21" i="3" s="1"/>
  <c r="AN471" i="2"/>
  <c r="AI468" i="2"/>
  <c r="BB468" i="1"/>
  <c r="AG21" i="3" s="1"/>
  <c r="BB470" i="1"/>
  <c r="BK21" i="3" s="1"/>
  <c r="AI470" i="2"/>
  <c r="AR502" i="2"/>
  <c r="BC502" i="1"/>
  <c r="AW22" i="3" s="1"/>
  <c r="AW32" i="3" s="1"/>
  <c r="AG473" i="2"/>
  <c r="BA473" i="1"/>
  <c r="DC21" i="3" s="1"/>
  <c r="AQ466" i="1"/>
  <c r="AQ466" i="2" s="1"/>
  <c r="BA501" i="1"/>
  <c r="AF22" i="3" s="1"/>
  <c r="AH501" i="2"/>
  <c r="BB502" i="1"/>
  <c r="AV22" i="3" s="1"/>
  <c r="AV32" i="3" s="1"/>
  <c r="AM502" i="2"/>
  <c r="AR503" i="2"/>
  <c r="BC503" i="1"/>
  <c r="BL22" i="3" s="1"/>
  <c r="BL32" i="3" s="1"/>
  <c r="AN473" i="2"/>
  <c r="BC473" i="1"/>
  <c r="DE21" i="3" s="1"/>
  <c r="BA505" i="1"/>
  <c r="CN22" i="3" s="1"/>
  <c r="AH505" i="2"/>
  <c r="AR500" i="2"/>
  <c r="BC500" i="1"/>
  <c r="S22" i="3" s="1"/>
  <c r="S32" i="3" s="1"/>
  <c r="AI469" i="2"/>
  <c r="BB469" i="1"/>
  <c r="AV21" i="3" s="1"/>
  <c r="BB472" i="1"/>
  <c r="CO21" i="3" s="1"/>
  <c r="AI472" i="2"/>
  <c r="BB473" i="1"/>
  <c r="DD21" i="3" s="1"/>
  <c r="AI473" i="2"/>
  <c r="BB501" i="1"/>
  <c r="AG22" i="3" s="1"/>
  <c r="AG32" i="3" s="1"/>
  <c r="AM501" i="2"/>
  <c r="AI466" i="1"/>
  <c r="AI466" i="2" s="1"/>
  <c r="AH502" i="2"/>
  <c r="BA502" i="1"/>
  <c r="AU22" i="3" s="1"/>
  <c r="AM503" i="2"/>
  <c r="BB503" i="1"/>
  <c r="BK22" i="3" s="1"/>
  <c r="BK32" i="3" s="1"/>
  <c r="AR504" i="2"/>
  <c r="BC504" i="1"/>
  <c r="CA22" i="3" s="1"/>
  <c r="CA32" i="3" s="1"/>
  <c r="BA469" i="1"/>
  <c r="AU21" i="3" s="1"/>
  <c r="AG469" i="2"/>
  <c r="AX469" i="2" s="1"/>
  <c r="BC468" i="1"/>
  <c r="AH21" i="3" s="1"/>
  <c r="AN468" i="2"/>
  <c r="AX470" i="1"/>
  <c r="AZ470" i="1" s="1"/>
  <c r="BA470" i="1"/>
  <c r="BJ21" i="3" s="1"/>
  <c r="AG470" i="2"/>
  <c r="AH506" i="2"/>
  <c r="BA506" i="1"/>
  <c r="DC22" i="3" s="1"/>
  <c r="BA472" i="1"/>
  <c r="CN21" i="3" s="1"/>
  <c r="AG472" i="2"/>
  <c r="AI471" i="2"/>
  <c r="BB471" i="1"/>
  <c r="BZ21" i="3" s="1"/>
  <c r="AH500" i="2"/>
  <c r="BA500" i="1"/>
  <c r="Q22" i="3" s="1"/>
  <c r="AJ466" i="1"/>
  <c r="AJ466" i="2" s="1"/>
  <c r="AH503" i="2"/>
  <c r="BA503" i="1"/>
  <c r="BJ22" i="3" s="1"/>
  <c r="BB504" i="1"/>
  <c r="BZ22" i="3" s="1"/>
  <c r="BZ32" i="3" s="1"/>
  <c r="AM504" i="2"/>
  <c r="AR505" i="2"/>
  <c r="BC505" i="1"/>
  <c r="CP22" i="3" s="1"/>
  <c r="CP32" i="3" s="1"/>
  <c r="AX504" i="1"/>
  <c r="AZ504" i="1" s="1"/>
  <c r="BA504" i="1"/>
  <c r="BY22" i="3" s="1"/>
  <c r="AH504" i="2"/>
  <c r="BB505" i="1"/>
  <c r="CO22" i="3" s="1"/>
  <c r="CO32" i="3" s="1"/>
  <c r="AM505" i="2"/>
  <c r="AR506" i="2"/>
  <c r="BC506" i="1"/>
  <c r="DE22" i="3" s="1"/>
  <c r="DE32" i="3" s="1"/>
  <c r="AX543" i="2"/>
  <c r="AX554" i="2"/>
  <c r="AX675" i="2"/>
  <c r="B24" i="3"/>
  <c r="B23" i="3"/>
  <c r="B37" i="3"/>
  <c r="C24" i="3"/>
  <c r="AX664" i="2"/>
  <c r="AX576" i="2"/>
  <c r="AX708" i="2"/>
  <c r="D24" i="3"/>
  <c r="B25" i="3"/>
  <c r="C26" i="3"/>
  <c r="C25" i="3"/>
  <c r="D26" i="3"/>
  <c r="B26" i="3"/>
  <c r="D37" i="3"/>
  <c r="C23" i="3"/>
  <c r="C37" i="3"/>
  <c r="D25" i="3"/>
  <c r="D23" i="3"/>
  <c r="AX565" i="2"/>
  <c r="AI510" i="2"/>
  <c r="BB510" i="1"/>
  <c r="AN521" i="2"/>
  <c r="BC521" i="1"/>
  <c r="AN510" i="2"/>
  <c r="BC510" i="1"/>
  <c r="AN422" i="2"/>
  <c r="BC422" i="1"/>
  <c r="AN444" i="2"/>
  <c r="BC444" i="1"/>
  <c r="AX697" i="2"/>
  <c r="AX730" i="2"/>
  <c r="AX609" i="2"/>
  <c r="AN433" i="2"/>
  <c r="BC433" i="1"/>
  <c r="AN532" i="2"/>
  <c r="BC532" i="1"/>
  <c r="AD422" i="2"/>
  <c r="BA422" i="1"/>
  <c r="AD455" i="2"/>
  <c r="AN488" i="2"/>
  <c r="BC488" i="1"/>
  <c r="AI499" i="2"/>
  <c r="AD521" i="2"/>
  <c r="BA521" i="1"/>
  <c r="AD433" i="2"/>
  <c r="BA433" i="1"/>
  <c r="AI455" i="2"/>
  <c r="BB455" i="1"/>
  <c r="AI433" i="2"/>
  <c r="BB433" i="1"/>
  <c r="AN466" i="2"/>
  <c r="AI488" i="2"/>
  <c r="BB488" i="1"/>
  <c r="AX642" i="2"/>
  <c r="AX631" i="2"/>
  <c r="AI422" i="2"/>
  <c r="BB422" i="1"/>
  <c r="AD499" i="2"/>
  <c r="AN499" i="2"/>
  <c r="AD510" i="2"/>
  <c r="BA510" i="1"/>
  <c r="AD532" i="2"/>
  <c r="BA532" i="1"/>
  <c r="AX587" i="2"/>
  <c r="AI532" i="2"/>
  <c r="BB532" i="1"/>
  <c r="AI444" i="2"/>
  <c r="BB444" i="1"/>
  <c r="AD488" i="2"/>
  <c r="AN455" i="2"/>
  <c r="AD444" i="2"/>
  <c r="BA444" i="1"/>
  <c r="AD466" i="2"/>
  <c r="AI521" i="2"/>
  <c r="BB521" i="1"/>
  <c r="AX719" i="2"/>
  <c r="AX598" i="2"/>
  <c r="AX653" i="2"/>
  <c r="AX471" i="1"/>
  <c r="AZ471" i="1" s="1"/>
  <c r="AH499" i="1"/>
  <c r="AH499" i="2" s="1"/>
  <c r="AX500" i="1"/>
  <c r="AZ500" i="1" s="1"/>
  <c r="AX472" i="1"/>
  <c r="AZ472" i="1" s="1"/>
  <c r="AX492" i="1"/>
  <c r="AZ492" i="1" s="1"/>
  <c r="AX501" i="1"/>
  <c r="AZ501" i="1" s="1"/>
  <c r="AX473" i="1"/>
  <c r="AZ473" i="1" s="1"/>
  <c r="AX494" i="1"/>
  <c r="AZ494" i="1" s="1"/>
  <c r="AX502" i="1"/>
  <c r="AZ502" i="1" s="1"/>
  <c r="AT455" i="1"/>
  <c r="AT455" i="2" s="1"/>
  <c r="AX491" i="1"/>
  <c r="AZ491" i="1" s="1"/>
  <c r="AX493" i="1"/>
  <c r="AZ493" i="1" s="1"/>
  <c r="AX503" i="1"/>
  <c r="AZ503" i="1" s="1"/>
  <c r="AG455" i="1"/>
  <c r="AG455" i="2" s="1"/>
  <c r="AX456" i="1"/>
  <c r="AZ456" i="1" s="1"/>
  <c r="AX468" i="1"/>
  <c r="AZ468" i="1" s="1"/>
  <c r="AX505" i="1"/>
  <c r="AZ505" i="1" s="1"/>
  <c r="AX467" i="1"/>
  <c r="AZ467" i="1" s="1"/>
  <c r="AX495" i="1"/>
  <c r="AZ495" i="1" s="1"/>
  <c r="AG466" i="1"/>
  <c r="AG466" i="2" s="1"/>
  <c r="AX469" i="1"/>
  <c r="AZ469" i="1" s="1"/>
  <c r="AX489" i="1"/>
  <c r="AZ489" i="1" s="1"/>
  <c r="AX506" i="1"/>
  <c r="AZ506" i="1" s="1"/>
  <c r="AR499" i="1"/>
  <c r="AR499" i="2" s="1"/>
  <c r="AW499" i="1"/>
  <c r="AW499" i="2" s="1"/>
  <c r="AG488" i="1"/>
  <c r="AG488" i="2" s="1"/>
  <c r="AX490" i="1"/>
  <c r="AZ490" i="1" s="1"/>
  <c r="AW411" i="1"/>
  <c r="AW411" i="2" s="1"/>
  <c r="AV411" i="1"/>
  <c r="AV411" i="2" s="1"/>
  <c r="AU411" i="1"/>
  <c r="AU411" i="2" s="1"/>
  <c r="AT411" i="1"/>
  <c r="AT411" i="2" s="1"/>
  <c r="AS411" i="1"/>
  <c r="AS411" i="2" s="1"/>
  <c r="AR411" i="1"/>
  <c r="AR411" i="2" s="1"/>
  <c r="AQ411" i="1"/>
  <c r="AQ411" i="2" s="1"/>
  <c r="AP411" i="1"/>
  <c r="AP411" i="2" s="1"/>
  <c r="AO411" i="1"/>
  <c r="AO411" i="2" s="1"/>
  <c r="AN411" i="1"/>
  <c r="AM411" i="1"/>
  <c r="AM411" i="2" s="1"/>
  <c r="AL411" i="1"/>
  <c r="AL411" i="2" s="1"/>
  <c r="AK411" i="1"/>
  <c r="AK411" i="2" s="1"/>
  <c r="AJ411" i="1"/>
  <c r="AJ411" i="2" s="1"/>
  <c r="AI411" i="1"/>
  <c r="AH411" i="1"/>
  <c r="AH411" i="2" s="1"/>
  <c r="AG411" i="1"/>
  <c r="AG411" i="2" s="1"/>
  <c r="AF411" i="1"/>
  <c r="AF411" i="2" s="1"/>
  <c r="AE411" i="1"/>
  <c r="AE411" i="2" s="1"/>
  <c r="AD411" i="1"/>
  <c r="AX470" i="2" l="1"/>
  <c r="AX502" i="2"/>
  <c r="BB466" i="1"/>
  <c r="C21" i="3" s="1"/>
  <c r="AX471" i="2"/>
  <c r="AX501" i="2"/>
  <c r="AI21" i="3"/>
  <c r="BC466" i="1"/>
  <c r="AX506" i="2"/>
  <c r="AX505" i="2"/>
  <c r="AX500" i="2"/>
  <c r="CQ22" i="3"/>
  <c r="CQ32" i="3" s="1"/>
  <c r="CN32" i="3"/>
  <c r="BB499" i="1"/>
  <c r="C22" i="3" s="1"/>
  <c r="AX22" i="3"/>
  <c r="AX32" i="3" s="1"/>
  <c r="AU32" i="3"/>
  <c r="DF21" i="3"/>
  <c r="CB21" i="3"/>
  <c r="BM22" i="3"/>
  <c r="BM32" i="3" s="1"/>
  <c r="BJ32" i="3"/>
  <c r="CQ21" i="3"/>
  <c r="T22" i="3"/>
  <c r="T32" i="3" s="1"/>
  <c r="Q32" i="3"/>
  <c r="AI22" i="3"/>
  <c r="AI32" i="3" s="1"/>
  <c r="AF32" i="3"/>
  <c r="AX472" i="2"/>
  <c r="AX504" i="2"/>
  <c r="AX503" i="2"/>
  <c r="DF22" i="3"/>
  <c r="DF32" i="3" s="1"/>
  <c r="DC32" i="3"/>
  <c r="AX21" i="3"/>
  <c r="BM21" i="3"/>
  <c r="AX473" i="2"/>
  <c r="BY32" i="3"/>
  <c r="CB22" i="3"/>
  <c r="CB32" i="3" s="1"/>
  <c r="AX468" i="2"/>
  <c r="E24" i="3"/>
  <c r="AX510" i="2"/>
  <c r="E23" i="3"/>
  <c r="E26" i="3"/>
  <c r="AX521" i="2"/>
  <c r="AX532" i="2"/>
  <c r="AX422" i="2"/>
  <c r="E25" i="3"/>
  <c r="AX433" i="2"/>
  <c r="BA466" i="1"/>
  <c r="AX444" i="2"/>
  <c r="AN411" i="2"/>
  <c r="BC411" i="1"/>
  <c r="D20" i="3" s="1"/>
  <c r="AX499" i="2"/>
  <c r="BA499" i="1"/>
  <c r="BA455" i="1"/>
  <c r="AX455" i="2"/>
  <c r="BC455" i="1"/>
  <c r="BC499" i="1"/>
  <c r="D22" i="3" s="1"/>
  <c r="AX466" i="2"/>
  <c r="AD411" i="2"/>
  <c r="BA411" i="1"/>
  <c r="B20" i="3" s="1"/>
  <c r="AI411" i="2"/>
  <c r="BB411" i="1"/>
  <c r="C20" i="3" s="1"/>
  <c r="AX488" i="2"/>
  <c r="BA488" i="1"/>
  <c r="AW400" i="1"/>
  <c r="AW400" i="2" s="1"/>
  <c r="AV400" i="1"/>
  <c r="AV400" i="2" s="1"/>
  <c r="AS400" i="1"/>
  <c r="AS400" i="2" s="1"/>
  <c r="AR400" i="1"/>
  <c r="AR400" i="2" s="1"/>
  <c r="AQ400" i="1"/>
  <c r="AQ400" i="2" s="1"/>
  <c r="AP400" i="1"/>
  <c r="AP400" i="2" s="1"/>
  <c r="AO400" i="1"/>
  <c r="AO400" i="2" s="1"/>
  <c r="AN400" i="1"/>
  <c r="AM400" i="1"/>
  <c r="AM400" i="2" s="1"/>
  <c r="AL400" i="1"/>
  <c r="AL400" i="2" s="1"/>
  <c r="AK400" i="1"/>
  <c r="AK400" i="2" s="1"/>
  <c r="AJ400" i="1"/>
  <c r="AJ400" i="2" s="1"/>
  <c r="AI400" i="1"/>
  <c r="AH400" i="1"/>
  <c r="AH400" i="2" s="1"/>
  <c r="AG400" i="1"/>
  <c r="AG400" i="2" s="1"/>
  <c r="AF400" i="1"/>
  <c r="AF400" i="2" s="1"/>
  <c r="AE400" i="1"/>
  <c r="AE400" i="2" s="1"/>
  <c r="AD400" i="1"/>
  <c r="AU400" i="1"/>
  <c r="AU400" i="2" s="1"/>
  <c r="AW389" i="1"/>
  <c r="AW389" i="2" s="1"/>
  <c r="AV389" i="1"/>
  <c r="AV389" i="2" s="1"/>
  <c r="AU389" i="1"/>
  <c r="AU389" i="2" s="1"/>
  <c r="AT389" i="1"/>
  <c r="AT389" i="2" s="1"/>
  <c r="AS389" i="1"/>
  <c r="AS389" i="2" s="1"/>
  <c r="AR389" i="1"/>
  <c r="AR389" i="2" s="1"/>
  <c r="AQ389" i="1"/>
  <c r="AQ389" i="2" s="1"/>
  <c r="AP389" i="1"/>
  <c r="AP389" i="2" s="1"/>
  <c r="AO389" i="1"/>
  <c r="AO389" i="2" s="1"/>
  <c r="AN389" i="1"/>
  <c r="AM389" i="1"/>
  <c r="AM389" i="2" s="1"/>
  <c r="AL389" i="1"/>
  <c r="AL389" i="2" s="1"/>
  <c r="AK389" i="1"/>
  <c r="AK389" i="2" s="1"/>
  <c r="AJ389" i="1"/>
  <c r="AJ389" i="2" s="1"/>
  <c r="AI389" i="1"/>
  <c r="AH389" i="1"/>
  <c r="AH389" i="2" s="1"/>
  <c r="AG389" i="1"/>
  <c r="AG389" i="2" s="1"/>
  <c r="AF389" i="1"/>
  <c r="AF389" i="2" s="1"/>
  <c r="AE389" i="1"/>
  <c r="AE389" i="2" s="1"/>
  <c r="AD389" i="1"/>
  <c r="AW378" i="1"/>
  <c r="AW378" i="2" s="1"/>
  <c r="AV378" i="1"/>
  <c r="AV378" i="2" s="1"/>
  <c r="AU378" i="1"/>
  <c r="AU378" i="2" s="1"/>
  <c r="AT378" i="1"/>
  <c r="AT378" i="2" s="1"/>
  <c r="AS378" i="1"/>
  <c r="AS378" i="2" s="1"/>
  <c r="AR378" i="1"/>
  <c r="AR378" i="2" s="1"/>
  <c r="AQ378" i="1"/>
  <c r="AQ378" i="2" s="1"/>
  <c r="AP378" i="1"/>
  <c r="AP378" i="2" s="1"/>
  <c r="AO378" i="1"/>
  <c r="AO378" i="2" s="1"/>
  <c r="AN378" i="1"/>
  <c r="AM378" i="1"/>
  <c r="AM378" i="2" s="1"/>
  <c r="AL378" i="1"/>
  <c r="AL378" i="2" s="1"/>
  <c r="AK378" i="1"/>
  <c r="AK378" i="2" s="1"/>
  <c r="AJ378" i="1"/>
  <c r="AJ378" i="2" s="1"/>
  <c r="AI378" i="1"/>
  <c r="AF378" i="1"/>
  <c r="AF378" i="2" s="1"/>
  <c r="AE378" i="1"/>
  <c r="AE378" i="2" s="1"/>
  <c r="AD378" i="1"/>
  <c r="AH379" i="1"/>
  <c r="AH379" i="2" s="1"/>
  <c r="AG379" i="1"/>
  <c r="AW356" i="1"/>
  <c r="AW356" i="2" s="1"/>
  <c r="AV356" i="1"/>
  <c r="AV356" i="2" s="1"/>
  <c r="AU356" i="1"/>
  <c r="AU356" i="2" s="1"/>
  <c r="AT356" i="1"/>
  <c r="AT356" i="2" s="1"/>
  <c r="AS356" i="1"/>
  <c r="AS356" i="2" s="1"/>
  <c r="AR356" i="1"/>
  <c r="AR356" i="2" s="1"/>
  <c r="AQ356" i="1"/>
  <c r="AQ356" i="2" s="1"/>
  <c r="AP356" i="1"/>
  <c r="AP356" i="2" s="1"/>
  <c r="AO356" i="1"/>
  <c r="AO356" i="2" s="1"/>
  <c r="AN356" i="1"/>
  <c r="AM356" i="1"/>
  <c r="AM356" i="2" s="1"/>
  <c r="AL356" i="1"/>
  <c r="AL356" i="2" s="1"/>
  <c r="AK356" i="1"/>
  <c r="AK356" i="2" s="1"/>
  <c r="AJ356" i="1"/>
  <c r="AJ356" i="2" s="1"/>
  <c r="AI356" i="1"/>
  <c r="AH356" i="1"/>
  <c r="AH356" i="2" s="1"/>
  <c r="AG356" i="1"/>
  <c r="AG356" i="2" s="1"/>
  <c r="AF356" i="1"/>
  <c r="AF356" i="2" s="1"/>
  <c r="AE356" i="1"/>
  <c r="AE356" i="2" s="1"/>
  <c r="AD356" i="1"/>
  <c r="AW345" i="1"/>
  <c r="AW345" i="2" s="1"/>
  <c r="AV345" i="1"/>
  <c r="AV345" i="2" s="1"/>
  <c r="AU345" i="1"/>
  <c r="AU345" i="2" s="1"/>
  <c r="AT345" i="1"/>
  <c r="AT345" i="2" s="1"/>
  <c r="AS345" i="1"/>
  <c r="AS345" i="2" s="1"/>
  <c r="AR345" i="1"/>
  <c r="AR345" i="2" s="1"/>
  <c r="AQ345" i="1"/>
  <c r="AQ345" i="2" s="1"/>
  <c r="AP345" i="1"/>
  <c r="AP345" i="2" s="1"/>
  <c r="AO345" i="1"/>
  <c r="AO345" i="2" s="1"/>
  <c r="AN345" i="1"/>
  <c r="AM345" i="1"/>
  <c r="AM345" i="2" s="1"/>
  <c r="AL345" i="1"/>
  <c r="AL345" i="2" s="1"/>
  <c r="AK345" i="1"/>
  <c r="AK345" i="2" s="1"/>
  <c r="AJ345" i="1"/>
  <c r="AJ345" i="2" s="1"/>
  <c r="AI345" i="1"/>
  <c r="AH345" i="1"/>
  <c r="AH345" i="2" s="1"/>
  <c r="AG345" i="1"/>
  <c r="AG345" i="2" s="1"/>
  <c r="AF345" i="1"/>
  <c r="AF345" i="2" s="1"/>
  <c r="AE345" i="1"/>
  <c r="AE345" i="2" s="1"/>
  <c r="AD345" i="1"/>
  <c r="AL334" i="1"/>
  <c r="AL334" i="2" s="1"/>
  <c r="AK334" i="1"/>
  <c r="AK334" i="2" s="1"/>
  <c r="AJ334" i="1"/>
  <c r="AJ334" i="2" s="1"/>
  <c r="AI334" i="1"/>
  <c r="AH334" i="1"/>
  <c r="AH334" i="2" s="1"/>
  <c r="AG334" i="1"/>
  <c r="AG334" i="2" s="1"/>
  <c r="AF334" i="1"/>
  <c r="AF334" i="2" s="1"/>
  <c r="AE334" i="1"/>
  <c r="AE334" i="2" s="1"/>
  <c r="AD334" i="1"/>
  <c r="AW323" i="1"/>
  <c r="AW323" i="2" s="1"/>
  <c r="AV323" i="1"/>
  <c r="AV323" i="2" s="1"/>
  <c r="AU323" i="1"/>
  <c r="AU323" i="2" s="1"/>
  <c r="AT323" i="1"/>
  <c r="AT323" i="2" s="1"/>
  <c r="AS323" i="1"/>
  <c r="AS323" i="2" s="1"/>
  <c r="AR323" i="1"/>
  <c r="AR323" i="2" s="1"/>
  <c r="AQ323" i="1"/>
  <c r="AQ323" i="2" s="1"/>
  <c r="AP323" i="1"/>
  <c r="AP323" i="2" s="1"/>
  <c r="AO323" i="1"/>
  <c r="AO323" i="2" s="1"/>
  <c r="AN323" i="1"/>
  <c r="AM323" i="1"/>
  <c r="AM323" i="2" s="1"/>
  <c r="AL323" i="1"/>
  <c r="AL323" i="2" s="1"/>
  <c r="AI323" i="1"/>
  <c r="AH323" i="1"/>
  <c r="AH323" i="2" s="1"/>
  <c r="AG323" i="1"/>
  <c r="AG323" i="2" s="1"/>
  <c r="AF323" i="1"/>
  <c r="AF323" i="2" s="1"/>
  <c r="AE323" i="1"/>
  <c r="AE323" i="2" s="1"/>
  <c r="AD323" i="1"/>
  <c r="AK324" i="1"/>
  <c r="AJ324" i="1"/>
  <c r="AW312" i="1"/>
  <c r="AW312" i="2" s="1"/>
  <c r="AV312" i="1"/>
  <c r="AV312" i="2" s="1"/>
  <c r="AU312" i="1"/>
  <c r="AU312" i="2" s="1"/>
  <c r="AT312" i="1"/>
  <c r="AT312" i="2" s="1"/>
  <c r="AS312" i="1"/>
  <c r="AS312" i="2" s="1"/>
  <c r="AR312" i="1"/>
  <c r="AR312" i="2" s="1"/>
  <c r="AQ312" i="1"/>
  <c r="AQ312" i="2" s="1"/>
  <c r="AP312" i="1"/>
  <c r="AP312" i="2" s="1"/>
  <c r="AO312" i="1"/>
  <c r="AO312" i="2" s="1"/>
  <c r="AN312" i="1"/>
  <c r="AM312" i="1"/>
  <c r="AM312" i="2" s="1"/>
  <c r="AL312" i="1"/>
  <c r="AL312" i="2" s="1"/>
  <c r="AK312" i="1"/>
  <c r="AK312" i="2" s="1"/>
  <c r="AJ312" i="1"/>
  <c r="AJ312" i="2" s="1"/>
  <c r="AI312" i="1"/>
  <c r="AH312" i="1"/>
  <c r="AH312" i="2" s="1"/>
  <c r="AG312" i="1"/>
  <c r="AG312" i="2" s="1"/>
  <c r="AF312" i="1"/>
  <c r="AF312" i="2" s="1"/>
  <c r="AE312" i="1"/>
  <c r="AE312" i="2" s="1"/>
  <c r="AD312" i="1"/>
  <c r="AL301" i="1"/>
  <c r="AL301" i="2" s="1"/>
  <c r="AM301" i="1"/>
  <c r="AM301" i="2" s="1"/>
  <c r="AN301" i="1"/>
  <c r="AO301" i="1"/>
  <c r="AO301" i="2" s="1"/>
  <c r="AP301" i="1"/>
  <c r="AP301" i="2" s="1"/>
  <c r="AQ301" i="1"/>
  <c r="AQ301" i="2" s="1"/>
  <c r="AR301" i="1"/>
  <c r="AR301" i="2" s="1"/>
  <c r="AS301" i="1"/>
  <c r="AS301" i="2" s="1"/>
  <c r="AT301" i="1"/>
  <c r="AT301" i="2" s="1"/>
  <c r="AU301" i="1"/>
  <c r="AU301" i="2" s="1"/>
  <c r="AV301" i="1"/>
  <c r="AV301" i="2" s="1"/>
  <c r="AW301" i="1"/>
  <c r="AW301" i="2" s="1"/>
  <c r="AK302" i="1"/>
  <c r="AK743" i="1" s="1"/>
  <c r="AJ302" i="1"/>
  <c r="AJ743" i="1" s="1"/>
  <c r="AI302" i="1"/>
  <c r="AI743" i="1" s="1"/>
  <c r="AH302" i="1"/>
  <c r="AH743" i="1" s="1"/>
  <c r="AF301" i="1"/>
  <c r="AF301" i="2" s="1"/>
  <c r="AE301" i="1"/>
  <c r="AE301" i="2" s="1"/>
  <c r="AD301" i="1"/>
  <c r="AG302" i="1"/>
  <c r="AW290" i="1"/>
  <c r="AW290" i="2" s="1"/>
  <c r="AV290" i="1"/>
  <c r="AV290" i="2" s="1"/>
  <c r="AU290" i="1"/>
  <c r="AU290" i="2" s="1"/>
  <c r="AT290" i="1"/>
  <c r="AT290" i="2" s="1"/>
  <c r="AS290" i="1"/>
  <c r="AS290" i="2" s="1"/>
  <c r="AR290" i="1"/>
  <c r="AR290" i="2" s="1"/>
  <c r="AQ290" i="1"/>
  <c r="AQ290" i="2" s="1"/>
  <c r="AP290" i="1"/>
  <c r="AP290" i="2" s="1"/>
  <c r="AO290" i="1"/>
  <c r="AO290" i="2" s="1"/>
  <c r="AN290" i="1"/>
  <c r="AM290" i="1"/>
  <c r="AM290" i="2" s="1"/>
  <c r="AL290" i="1"/>
  <c r="AL290" i="2" s="1"/>
  <c r="AK290" i="1"/>
  <c r="AK290" i="2" s="1"/>
  <c r="AJ290" i="1"/>
  <c r="AJ290" i="2" s="1"/>
  <c r="AI290" i="1"/>
  <c r="AH290" i="1"/>
  <c r="AH290" i="2" s="1"/>
  <c r="AG290" i="1"/>
  <c r="AG290" i="2" s="1"/>
  <c r="AF290" i="1"/>
  <c r="AF290" i="2" s="1"/>
  <c r="AE291" i="1"/>
  <c r="AE743" i="1" s="1"/>
  <c r="AD291" i="1"/>
  <c r="AD743" i="1" s="1"/>
  <c r="AW235" i="1"/>
  <c r="AW235" i="2" s="1"/>
  <c r="AV235" i="1"/>
  <c r="AV235" i="2" s="1"/>
  <c r="AU235" i="1"/>
  <c r="AU235" i="2" s="1"/>
  <c r="AT235" i="1"/>
  <c r="AT235" i="2" s="1"/>
  <c r="AS235" i="1"/>
  <c r="AS235" i="2" s="1"/>
  <c r="AR235" i="1"/>
  <c r="AR235" i="2" s="1"/>
  <c r="AQ235" i="1"/>
  <c r="AQ235" i="2" s="1"/>
  <c r="AP235" i="1"/>
  <c r="AP235" i="2" s="1"/>
  <c r="AO235" i="1"/>
  <c r="AO235" i="2" s="1"/>
  <c r="AN235" i="1"/>
  <c r="AM235" i="1"/>
  <c r="AM235" i="2" s="1"/>
  <c r="AL235" i="1"/>
  <c r="AL235" i="2" s="1"/>
  <c r="AK235" i="1"/>
  <c r="AK235" i="2" s="1"/>
  <c r="AJ235" i="1"/>
  <c r="AJ235" i="2" s="1"/>
  <c r="AI235" i="1"/>
  <c r="AH235" i="1"/>
  <c r="AH235" i="2" s="1"/>
  <c r="AG235" i="1"/>
  <c r="AG235" i="2" s="1"/>
  <c r="AF235" i="1"/>
  <c r="AF235" i="2" s="1"/>
  <c r="AE235" i="1"/>
  <c r="AE235" i="2" s="1"/>
  <c r="AD235" i="1"/>
  <c r="AW224" i="1"/>
  <c r="AW224" i="2" s="1"/>
  <c r="AV224" i="1"/>
  <c r="AV224" i="2" s="1"/>
  <c r="AU224" i="1"/>
  <c r="AU224" i="2" s="1"/>
  <c r="AT224" i="1"/>
  <c r="AT224" i="2" s="1"/>
  <c r="AS224" i="1"/>
  <c r="AS224" i="2" s="1"/>
  <c r="AR224" i="1"/>
  <c r="AR224" i="2" s="1"/>
  <c r="AQ224" i="1"/>
  <c r="AQ224" i="2" s="1"/>
  <c r="AP224" i="1"/>
  <c r="AP224" i="2" s="1"/>
  <c r="AO224" i="1"/>
  <c r="AO224" i="2" s="1"/>
  <c r="AN224" i="1"/>
  <c r="AM224" i="1"/>
  <c r="AM224" i="2" s="1"/>
  <c r="AL224" i="1"/>
  <c r="AL224" i="2" s="1"/>
  <c r="AK224" i="1"/>
  <c r="AK224" i="2" s="1"/>
  <c r="AJ224" i="1"/>
  <c r="AJ224" i="2" s="1"/>
  <c r="AI224" i="1"/>
  <c r="AH224" i="1"/>
  <c r="AH224" i="2" s="1"/>
  <c r="AG224" i="1"/>
  <c r="AG224" i="2" s="1"/>
  <c r="AF224" i="1"/>
  <c r="AF224" i="2" s="1"/>
  <c r="AE224" i="1"/>
  <c r="AE224" i="2" s="1"/>
  <c r="AD224" i="1"/>
  <c r="AW213" i="1"/>
  <c r="AW213" i="2" s="1"/>
  <c r="AV213" i="1"/>
  <c r="AV213" i="2" s="1"/>
  <c r="AU213" i="1"/>
  <c r="AU213" i="2" s="1"/>
  <c r="AT213" i="1"/>
  <c r="AT213" i="2" s="1"/>
  <c r="AS213" i="1"/>
  <c r="AS213" i="2" s="1"/>
  <c r="AR213" i="1"/>
  <c r="AR213" i="2" s="1"/>
  <c r="AQ213" i="1"/>
  <c r="AQ213" i="2" s="1"/>
  <c r="AP213" i="1"/>
  <c r="AP213" i="2" s="1"/>
  <c r="AO213" i="1"/>
  <c r="AO213" i="2" s="1"/>
  <c r="AN213" i="1"/>
  <c r="AM213" i="1"/>
  <c r="AM213" i="2" s="1"/>
  <c r="AL213" i="1"/>
  <c r="AL213" i="2" s="1"/>
  <c r="AK213" i="1"/>
  <c r="AK213" i="2" s="1"/>
  <c r="AJ213" i="1"/>
  <c r="AJ213" i="2" s="1"/>
  <c r="AI213" i="1"/>
  <c r="AH213" i="1"/>
  <c r="AH213" i="2" s="1"/>
  <c r="AG213" i="1"/>
  <c r="AG213" i="2" s="1"/>
  <c r="AF213" i="1"/>
  <c r="AF213" i="2" s="1"/>
  <c r="AE213" i="1"/>
  <c r="AE213" i="2" s="1"/>
  <c r="AD213" i="1"/>
  <c r="AW202" i="1"/>
  <c r="AW202" i="2" s="1"/>
  <c r="AV202" i="1"/>
  <c r="AV202" i="2" s="1"/>
  <c r="AU202" i="1"/>
  <c r="AU202" i="2" s="1"/>
  <c r="AT202" i="1"/>
  <c r="AT202" i="2" s="1"/>
  <c r="AS202" i="1"/>
  <c r="AS202" i="2" s="1"/>
  <c r="AR202" i="1"/>
  <c r="AR202" i="2" s="1"/>
  <c r="AQ202" i="1"/>
  <c r="AQ202" i="2" s="1"/>
  <c r="AP202" i="1"/>
  <c r="AP202" i="2" s="1"/>
  <c r="AO202" i="1"/>
  <c r="AO202" i="2" s="1"/>
  <c r="AN202" i="1"/>
  <c r="AM202" i="1"/>
  <c r="AM202" i="2" s="1"/>
  <c r="AL202" i="1"/>
  <c r="AL202" i="2" s="1"/>
  <c r="AK202" i="1"/>
  <c r="AK202" i="2" s="1"/>
  <c r="AJ202" i="1"/>
  <c r="AJ202" i="2" s="1"/>
  <c r="AI202" i="1"/>
  <c r="AH202" i="1"/>
  <c r="AH202" i="2" s="1"/>
  <c r="AF202" i="1"/>
  <c r="AF202" i="2" s="1"/>
  <c r="AE202" i="1"/>
  <c r="AE202" i="2" s="1"/>
  <c r="AD202" i="1"/>
  <c r="AG203" i="1"/>
  <c r="AG743" i="1" s="1"/>
  <c r="AW191" i="1"/>
  <c r="AW191" i="2" s="1"/>
  <c r="AV191" i="1"/>
  <c r="AV191" i="2" s="1"/>
  <c r="AU191" i="1"/>
  <c r="AU191" i="2" s="1"/>
  <c r="AT191" i="1"/>
  <c r="AT191" i="2" s="1"/>
  <c r="AS191" i="1"/>
  <c r="AS191" i="2" s="1"/>
  <c r="AR191" i="1"/>
  <c r="AR191" i="2" s="1"/>
  <c r="AQ191" i="1"/>
  <c r="AQ191" i="2" s="1"/>
  <c r="AP191" i="1"/>
  <c r="AP191" i="2" s="1"/>
  <c r="AO191" i="1"/>
  <c r="AO191" i="2" s="1"/>
  <c r="AN191" i="1"/>
  <c r="AM191" i="1"/>
  <c r="AM191" i="2" s="1"/>
  <c r="AL191" i="1"/>
  <c r="AL191" i="2" s="1"/>
  <c r="AK191" i="1"/>
  <c r="AK191" i="2" s="1"/>
  <c r="AJ191" i="1"/>
  <c r="AJ191" i="2" s="1"/>
  <c r="AI191" i="1"/>
  <c r="AH191" i="1"/>
  <c r="AH191" i="2" s="1"/>
  <c r="AG191" i="1"/>
  <c r="AG191" i="2" s="1"/>
  <c r="AF191" i="1"/>
  <c r="AF191" i="2" s="1"/>
  <c r="AE191" i="1"/>
  <c r="AE191" i="2" s="1"/>
  <c r="AD191" i="1"/>
  <c r="AF180" i="1"/>
  <c r="AF180" i="2" s="1"/>
  <c r="AE180" i="1"/>
  <c r="AE180" i="2" s="1"/>
  <c r="AD180" i="1"/>
  <c r="AW187" i="1"/>
  <c r="AW187" i="2" s="1"/>
  <c r="AV187" i="1"/>
  <c r="AU187" i="1"/>
  <c r="AT187" i="1"/>
  <c r="AS187" i="1"/>
  <c r="AR187" i="1"/>
  <c r="AR187" i="2" s="1"/>
  <c r="AQ187" i="1"/>
  <c r="AP187" i="1"/>
  <c r="AO187" i="1"/>
  <c r="AN187" i="1"/>
  <c r="AN749" i="1" s="1"/>
  <c r="AM187" i="1"/>
  <c r="AM187" i="2" s="1"/>
  <c r="AL187" i="1"/>
  <c r="AK187" i="1"/>
  <c r="AJ187" i="1"/>
  <c r="AI187" i="1"/>
  <c r="AI749" i="1" s="1"/>
  <c r="AH187" i="1"/>
  <c r="AH187" i="2" s="1"/>
  <c r="AG187" i="1"/>
  <c r="AG749" i="1" s="1"/>
  <c r="AW186" i="1"/>
  <c r="AW186" i="2" s="1"/>
  <c r="AV186" i="1"/>
  <c r="AU186" i="1"/>
  <c r="AT186" i="1"/>
  <c r="AS186" i="1"/>
  <c r="AR186" i="1"/>
  <c r="AR186" i="2" s="1"/>
  <c r="AQ186" i="1"/>
  <c r="AP186" i="1"/>
  <c r="AO186" i="1"/>
  <c r="AN186" i="1"/>
  <c r="AN748" i="1" s="1"/>
  <c r="AM186" i="1"/>
  <c r="AM186" i="2" s="1"/>
  <c r="AL186" i="1"/>
  <c r="AK186" i="1"/>
  <c r="AJ186" i="1"/>
  <c r="AI186" i="1"/>
  <c r="AI748" i="1" s="1"/>
  <c r="AH186" i="1"/>
  <c r="AH186" i="2" s="1"/>
  <c r="AG186" i="1"/>
  <c r="AG748" i="1" s="1"/>
  <c r="AW185" i="1"/>
  <c r="AW185" i="2" s="1"/>
  <c r="AV185" i="1"/>
  <c r="AU185" i="1"/>
  <c r="AT185" i="1"/>
  <c r="AS185" i="1"/>
  <c r="AR185" i="1"/>
  <c r="AR185" i="2" s="1"/>
  <c r="AQ185" i="1"/>
  <c r="AP185" i="1"/>
  <c r="AO185" i="1"/>
  <c r="AN185" i="1"/>
  <c r="AN747" i="1" s="1"/>
  <c r="AM185" i="1"/>
  <c r="AM185" i="2" s="1"/>
  <c r="AL185" i="1"/>
  <c r="AK185" i="1"/>
  <c r="AJ185" i="1"/>
  <c r="AI185" i="1"/>
  <c r="AI747" i="1" s="1"/>
  <c r="AH185" i="1"/>
  <c r="AH185" i="2" s="1"/>
  <c r="AG185" i="1"/>
  <c r="AG747" i="1" s="1"/>
  <c r="AW184" i="1"/>
  <c r="AW184" i="2" s="1"/>
  <c r="AV184" i="1"/>
  <c r="AU184" i="1"/>
  <c r="AT184" i="1"/>
  <c r="AS184" i="1"/>
  <c r="AR184" i="1"/>
  <c r="AR184" i="2" s="1"/>
  <c r="AQ184" i="1"/>
  <c r="AP184" i="1"/>
  <c r="AO184" i="1"/>
  <c r="AN184" i="1"/>
  <c r="AN746" i="1" s="1"/>
  <c r="AM184" i="1"/>
  <c r="AM184" i="2" s="1"/>
  <c r="AL184" i="1"/>
  <c r="AK184" i="1"/>
  <c r="AJ184" i="1"/>
  <c r="AI184" i="1"/>
  <c r="AI746" i="1" s="1"/>
  <c r="AH184" i="1"/>
  <c r="AH184" i="2" s="1"/>
  <c r="AG184" i="1"/>
  <c r="AG746" i="1" s="1"/>
  <c r="AW183" i="1"/>
  <c r="AW183" i="2" s="1"/>
  <c r="AV183" i="1"/>
  <c r="AU183" i="1"/>
  <c r="AT183" i="1"/>
  <c r="AS183" i="1"/>
  <c r="AR183" i="1"/>
  <c r="AR183" i="2" s="1"/>
  <c r="AQ183" i="1"/>
  <c r="AP183" i="1"/>
  <c r="AO183" i="1"/>
  <c r="AN183" i="1"/>
  <c r="AN745" i="1" s="1"/>
  <c r="AM183" i="1"/>
  <c r="AM183" i="2" s="1"/>
  <c r="AL183" i="1"/>
  <c r="AK183" i="1"/>
  <c r="AJ183" i="1"/>
  <c r="AI183" i="1"/>
  <c r="AI745" i="1" s="1"/>
  <c r="AH183" i="1"/>
  <c r="AH183" i="2" s="1"/>
  <c r="AG183" i="1"/>
  <c r="AG745" i="1" s="1"/>
  <c r="AW169" i="1"/>
  <c r="AW169" i="2" s="1"/>
  <c r="AV169" i="1"/>
  <c r="AV169" i="2" s="1"/>
  <c r="AU169" i="1"/>
  <c r="AU169" i="2" s="1"/>
  <c r="AT169" i="1"/>
  <c r="AT169" i="2" s="1"/>
  <c r="AS169" i="1"/>
  <c r="AS169" i="2" s="1"/>
  <c r="AR169" i="1"/>
  <c r="AR169" i="2" s="1"/>
  <c r="AQ169" i="1"/>
  <c r="AQ169" i="2" s="1"/>
  <c r="AP169" i="1"/>
  <c r="AP169" i="2" s="1"/>
  <c r="AO169" i="1"/>
  <c r="AO169" i="2" s="1"/>
  <c r="AN169" i="1"/>
  <c r="AM169" i="1"/>
  <c r="AM169" i="2" s="1"/>
  <c r="AL169" i="1"/>
  <c r="AL169" i="2" s="1"/>
  <c r="AK169" i="1"/>
  <c r="AK169" i="2" s="1"/>
  <c r="AJ169" i="1"/>
  <c r="AJ169" i="2" s="1"/>
  <c r="AI169" i="1"/>
  <c r="AH169" i="1"/>
  <c r="AH169" i="2" s="1"/>
  <c r="AF169" i="1"/>
  <c r="AF169" i="2" s="1"/>
  <c r="AE169" i="1"/>
  <c r="AE169" i="2" s="1"/>
  <c r="AD169" i="1"/>
  <c r="AW158" i="1"/>
  <c r="AW158" i="2" s="1"/>
  <c r="AV158" i="1"/>
  <c r="AV158" i="2" s="1"/>
  <c r="AU158" i="1"/>
  <c r="AU158" i="2" s="1"/>
  <c r="AT158" i="1"/>
  <c r="AT158" i="2" s="1"/>
  <c r="AS158" i="1"/>
  <c r="AS158" i="2" s="1"/>
  <c r="AR158" i="1"/>
  <c r="AR158" i="2" s="1"/>
  <c r="AQ158" i="1"/>
  <c r="AQ158" i="2" s="1"/>
  <c r="AP158" i="1"/>
  <c r="AP158" i="2" s="1"/>
  <c r="AO158" i="1"/>
  <c r="AO158" i="2" s="1"/>
  <c r="AN158" i="1"/>
  <c r="AM158" i="1"/>
  <c r="AM158" i="2" s="1"/>
  <c r="AL158" i="1"/>
  <c r="AL158" i="2" s="1"/>
  <c r="AK158" i="1"/>
  <c r="AK158" i="2" s="1"/>
  <c r="AJ158" i="1"/>
  <c r="AJ158" i="2" s="1"/>
  <c r="AI158" i="1"/>
  <c r="AH158" i="1"/>
  <c r="AH158" i="2" s="1"/>
  <c r="AG158" i="1"/>
  <c r="AG158" i="2" s="1"/>
  <c r="AF158" i="1"/>
  <c r="AF158" i="2" s="1"/>
  <c r="AE158" i="1"/>
  <c r="AE158" i="2" s="1"/>
  <c r="AD158" i="1"/>
  <c r="AW147" i="1"/>
  <c r="AW147" i="2" s="1"/>
  <c r="AV147" i="1"/>
  <c r="AV147" i="2" s="1"/>
  <c r="AU147" i="1"/>
  <c r="AU147" i="2" s="1"/>
  <c r="AT147" i="1"/>
  <c r="AT147" i="2" s="1"/>
  <c r="AS147" i="1"/>
  <c r="AS147" i="2" s="1"/>
  <c r="AR147" i="1"/>
  <c r="AR147" i="2" s="1"/>
  <c r="AQ147" i="1"/>
  <c r="AQ147" i="2" s="1"/>
  <c r="AP147" i="1"/>
  <c r="AP147" i="2" s="1"/>
  <c r="AO147" i="1"/>
  <c r="AO147" i="2" s="1"/>
  <c r="AN147" i="1"/>
  <c r="AM147" i="1"/>
  <c r="AM147" i="2" s="1"/>
  <c r="AL147" i="1"/>
  <c r="AL147" i="2" s="1"/>
  <c r="AK147" i="1"/>
  <c r="AK147" i="2" s="1"/>
  <c r="AJ147" i="1"/>
  <c r="AJ147" i="2" s="1"/>
  <c r="AI147" i="1"/>
  <c r="AH147" i="1"/>
  <c r="AH147" i="2" s="1"/>
  <c r="AG147" i="1"/>
  <c r="AG147" i="2" s="1"/>
  <c r="AF147" i="1"/>
  <c r="AF147" i="2" s="1"/>
  <c r="AE147" i="1"/>
  <c r="AE147" i="2" s="1"/>
  <c r="AD147" i="1"/>
  <c r="AE125" i="1"/>
  <c r="AE125" i="2" s="1"/>
  <c r="AF125" i="1"/>
  <c r="AF125" i="2" s="1"/>
  <c r="AG125" i="1"/>
  <c r="AG125" i="2" s="1"/>
  <c r="AH125" i="1"/>
  <c r="AH125" i="2" s="1"/>
  <c r="AI125" i="1"/>
  <c r="AJ125" i="1"/>
  <c r="AJ125" i="2" s="1"/>
  <c r="AK125" i="1"/>
  <c r="AK125" i="2" s="1"/>
  <c r="AL125" i="1"/>
  <c r="AL125" i="2" s="1"/>
  <c r="AM125" i="1"/>
  <c r="AM125" i="2" s="1"/>
  <c r="AN125" i="1"/>
  <c r="AO125" i="1"/>
  <c r="AO125" i="2" s="1"/>
  <c r="AP125" i="1"/>
  <c r="AP125" i="2" s="1"/>
  <c r="AQ125" i="1"/>
  <c r="AQ125" i="2" s="1"/>
  <c r="AR125" i="1"/>
  <c r="AR125" i="2" s="1"/>
  <c r="AS125" i="1"/>
  <c r="AS125" i="2" s="1"/>
  <c r="AT125" i="1"/>
  <c r="AT125" i="2" s="1"/>
  <c r="AU125" i="1"/>
  <c r="AU125" i="2" s="1"/>
  <c r="AV125" i="1"/>
  <c r="AV125" i="2" s="1"/>
  <c r="AW125" i="1"/>
  <c r="AW125" i="2" s="1"/>
  <c r="AD125" i="1"/>
  <c r="AW136" i="1"/>
  <c r="AW136" i="2" s="1"/>
  <c r="AV136" i="1"/>
  <c r="AV136" i="2" s="1"/>
  <c r="AU136" i="1"/>
  <c r="AU136" i="2" s="1"/>
  <c r="AT136" i="1"/>
  <c r="AT136" i="2" s="1"/>
  <c r="AS136" i="1"/>
  <c r="AS136" i="2" s="1"/>
  <c r="AR136" i="1"/>
  <c r="AR136" i="2" s="1"/>
  <c r="AQ136" i="1"/>
  <c r="AQ136" i="2" s="1"/>
  <c r="AP136" i="1"/>
  <c r="AP136" i="2" s="1"/>
  <c r="AO136" i="1"/>
  <c r="AO136" i="2" s="1"/>
  <c r="AN136" i="1"/>
  <c r="AM136" i="1"/>
  <c r="AM136" i="2" s="1"/>
  <c r="AL136" i="1"/>
  <c r="AL136" i="2" s="1"/>
  <c r="AK136" i="1"/>
  <c r="AK136" i="2" s="1"/>
  <c r="AJ136" i="1"/>
  <c r="AJ136" i="2" s="1"/>
  <c r="AI136" i="1"/>
  <c r="AH136" i="1"/>
  <c r="AH136" i="2" s="1"/>
  <c r="AG136" i="1"/>
  <c r="AG136" i="2" s="1"/>
  <c r="AF136" i="1"/>
  <c r="AF136" i="2" s="1"/>
  <c r="AE136" i="1"/>
  <c r="AE136" i="2" s="1"/>
  <c r="AD136" i="1"/>
  <c r="AW114" i="1"/>
  <c r="AW114" i="2" s="1"/>
  <c r="AV114" i="1"/>
  <c r="AV114" i="2" s="1"/>
  <c r="AU114" i="1"/>
  <c r="AU114" i="2" s="1"/>
  <c r="AT114" i="1"/>
  <c r="AT114" i="2" s="1"/>
  <c r="AS114" i="1"/>
  <c r="AS114" i="2" s="1"/>
  <c r="AR114" i="1"/>
  <c r="AR114" i="2" s="1"/>
  <c r="AQ114" i="1"/>
  <c r="AQ114" i="2" s="1"/>
  <c r="AP114" i="1"/>
  <c r="AP114" i="2" s="1"/>
  <c r="AO114" i="1"/>
  <c r="AO114" i="2" s="1"/>
  <c r="AN114" i="1"/>
  <c r="AM114" i="1"/>
  <c r="AM114" i="2" s="1"/>
  <c r="AL114" i="1"/>
  <c r="AL114" i="2" s="1"/>
  <c r="AK114" i="1"/>
  <c r="AK114" i="2" s="1"/>
  <c r="AJ114" i="1"/>
  <c r="AJ114" i="2" s="1"/>
  <c r="AI114" i="1"/>
  <c r="AH114" i="1"/>
  <c r="AH114" i="2" s="1"/>
  <c r="AG114" i="1"/>
  <c r="AG114" i="2" s="1"/>
  <c r="AF114" i="1"/>
  <c r="AF114" i="2" s="1"/>
  <c r="AE114" i="1"/>
  <c r="AE114" i="2" s="1"/>
  <c r="AD114" i="1"/>
  <c r="AW103" i="1"/>
  <c r="AW103" i="2" s="1"/>
  <c r="AV103" i="1"/>
  <c r="AV103" i="2" s="1"/>
  <c r="AU103" i="1"/>
  <c r="AU103" i="2" s="1"/>
  <c r="AT103" i="1"/>
  <c r="AT103" i="2" s="1"/>
  <c r="AS103" i="1"/>
  <c r="AS103" i="2" s="1"/>
  <c r="AR103" i="1"/>
  <c r="AR103" i="2" s="1"/>
  <c r="AQ103" i="1"/>
  <c r="AQ103" i="2" s="1"/>
  <c r="AP103" i="1"/>
  <c r="AP103" i="2" s="1"/>
  <c r="AO103" i="1"/>
  <c r="AO103" i="2" s="1"/>
  <c r="AN103" i="1"/>
  <c r="AM103" i="1"/>
  <c r="AM103" i="2" s="1"/>
  <c r="AL103" i="1"/>
  <c r="AL103" i="2" s="1"/>
  <c r="AK103" i="1"/>
  <c r="AK103" i="2" s="1"/>
  <c r="AJ103" i="1"/>
  <c r="AJ103" i="2" s="1"/>
  <c r="AI103" i="1"/>
  <c r="AH103" i="1"/>
  <c r="AH103" i="2" s="1"/>
  <c r="AG103" i="1"/>
  <c r="AG103" i="2" s="1"/>
  <c r="AF103" i="1"/>
  <c r="AF103" i="2" s="1"/>
  <c r="AE103" i="1"/>
  <c r="AE103" i="2" s="1"/>
  <c r="AD103" i="1"/>
  <c r="AE92" i="1"/>
  <c r="AE92" i="2" s="1"/>
  <c r="AF92" i="1"/>
  <c r="AF92" i="2" s="1"/>
  <c r="AG92" i="1"/>
  <c r="AG92" i="2" s="1"/>
  <c r="AH92" i="1"/>
  <c r="AH92" i="2" s="1"/>
  <c r="AJ92" i="1"/>
  <c r="AJ92" i="2" s="1"/>
  <c r="AK92" i="1"/>
  <c r="AK92" i="2" s="1"/>
  <c r="AL92" i="1"/>
  <c r="AL92" i="2" s="1"/>
  <c r="AM92" i="1"/>
  <c r="AM92" i="2" s="1"/>
  <c r="AN92" i="1"/>
  <c r="AO92" i="1"/>
  <c r="AO92" i="2" s="1"/>
  <c r="AP92" i="1"/>
  <c r="AP92" i="2" s="1"/>
  <c r="AQ92" i="1"/>
  <c r="AQ92" i="2" s="1"/>
  <c r="AR92" i="1"/>
  <c r="AR92" i="2" s="1"/>
  <c r="AS92" i="1"/>
  <c r="AS92" i="2" s="1"/>
  <c r="AT92" i="1"/>
  <c r="AT92" i="2" s="1"/>
  <c r="AU92" i="1"/>
  <c r="AU92" i="2" s="1"/>
  <c r="AV92" i="1"/>
  <c r="AV92" i="2" s="1"/>
  <c r="AW92" i="1"/>
  <c r="AW92" i="2" s="1"/>
  <c r="AD92" i="1"/>
  <c r="AI81" i="1"/>
  <c r="AJ81" i="1"/>
  <c r="AJ81" i="2" s="1"/>
  <c r="AK81" i="1"/>
  <c r="AK81" i="2" s="1"/>
  <c r="AL81" i="1"/>
  <c r="AL81" i="2" s="1"/>
  <c r="AN81" i="1"/>
  <c r="AO81" i="1"/>
  <c r="AO81" i="2" s="1"/>
  <c r="AP81" i="1"/>
  <c r="AP81" i="2" s="1"/>
  <c r="AQ81" i="1"/>
  <c r="AQ81" i="2" s="1"/>
  <c r="AS81" i="1"/>
  <c r="AS81" i="2" s="1"/>
  <c r="AT81" i="1"/>
  <c r="AT81" i="2" s="1"/>
  <c r="AU81" i="1"/>
  <c r="AU81" i="2" s="1"/>
  <c r="AV81" i="1"/>
  <c r="AV81" i="2" s="1"/>
  <c r="AE81" i="1"/>
  <c r="AE81" i="2" s="1"/>
  <c r="AF81" i="1"/>
  <c r="AF81" i="2" s="1"/>
  <c r="AG81" i="1"/>
  <c r="AG81" i="2" s="1"/>
  <c r="AD81" i="1"/>
  <c r="AW70" i="1"/>
  <c r="AW70" i="2" s="1"/>
  <c r="AH70" i="1"/>
  <c r="AH70" i="2" s="1"/>
  <c r="AJ70" i="1"/>
  <c r="AJ70" i="2" s="1"/>
  <c r="AL70" i="1"/>
  <c r="AL70" i="2" s="1"/>
  <c r="AN70" i="1"/>
  <c r="AP70" i="1"/>
  <c r="AP70" i="2" s="1"/>
  <c r="AR70" i="1"/>
  <c r="AR70" i="2" s="1"/>
  <c r="AT70" i="1"/>
  <c r="AT70" i="2" s="1"/>
  <c r="AV70" i="1"/>
  <c r="AV70" i="2" s="1"/>
  <c r="AX77" i="1"/>
  <c r="AZ77" i="1" s="1"/>
  <c r="AG59" i="1"/>
  <c r="AG59" i="2" s="1"/>
  <c r="AH59" i="1"/>
  <c r="AH59" i="2" s="1"/>
  <c r="AI59" i="1"/>
  <c r="AJ59" i="1"/>
  <c r="AJ59" i="2" s="1"/>
  <c r="AK59" i="1"/>
  <c r="AK59" i="2" s="1"/>
  <c r="AL59" i="1"/>
  <c r="AL59" i="2" s="1"/>
  <c r="AM59" i="1"/>
  <c r="AM59" i="2" s="1"/>
  <c r="AN59" i="1"/>
  <c r="AO59" i="1"/>
  <c r="AO59" i="2" s="1"/>
  <c r="AP59" i="1"/>
  <c r="AP59" i="2" s="1"/>
  <c r="AQ59" i="1"/>
  <c r="AQ59" i="2" s="1"/>
  <c r="AR59" i="1"/>
  <c r="AR59" i="2" s="1"/>
  <c r="AS59" i="1"/>
  <c r="AS59" i="2" s="1"/>
  <c r="AT59" i="1"/>
  <c r="AT59" i="2" s="1"/>
  <c r="AU59" i="1"/>
  <c r="AU59" i="2" s="1"/>
  <c r="AV59" i="1"/>
  <c r="AV59" i="2" s="1"/>
  <c r="AW59" i="1"/>
  <c r="AW59" i="2" s="1"/>
  <c r="AF59" i="1"/>
  <c r="AF59" i="2" s="1"/>
  <c r="AD59" i="1"/>
  <c r="AX66" i="1"/>
  <c r="AZ66" i="1" s="1"/>
  <c r="AX65" i="1"/>
  <c r="AZ65" i="1" s="1"/>
  <c r="AX64" i="1"/>
  <c r="AZ64" i="1" s="1"/>
  <c r="AX63" i="1"/>
  <c r="AZ63" i="1" s="1"/>
  <c r="AX62" i="1"/>
  <c r="AZ62" i="1" s="1"/>
  <c r="AX60" i="1"/>
  <c r="AZ60" i="1" s="1"/>
  <c r="AW48" i="1"/>
  <c r="AW48" i="2" s="1"/>
  <c r="AV48" i="1"/>
  <c r="AV48" i="2" s="1"/>
  <c r="AU48" i="1"/>
  <c r="AU48" i="2" s="1"/>
  <c r="AT48" i="1"/>
  <c r="AT48" i="2" s="1"/>
  <c r="AS48" i="1"/>
  <c r="AS48" i="2" s="1"/>
  <c r="AR48" i="1"/>
  <c r="AR48" i="2" s="1"/>
  <c r="AQ48" i="1"/>
  <c r="AQ48" i="2" s="1"/>
  <c r="AP48" i="1"/>
  <c r="AP48" i="2" s="1"/>
  <c r="AO48" i="1"/>
  <c r="AO48" i="2" s="1"/>
  <c r="AN48" i="1"/>
  <c r="AM48" i="1"/>
  <c r="AM48" i="2" s="1"/>
  <c r="AL48" i="1"/>
  <c r="AL48" i="2" s="1"/>
  <c r="AK48" i="1"/>
  <c r="AK48" i="2" s="1"/>
  <c r="AJ48" i="1"/>
  <c r="AJ48" i="2" s="1"/>
  <c r="AI48" i="1"/>
  <c r="AH48" i="1"/>
  <c r="AH48" i="2" s="1"/>
  <c r="AG48" i="1"/>
  <c r="AG48" i="2" s="1"/>
  <c r="AF48" i="1"/>
  <c r="AF48" i="2" s="1"/>
  <c r="AE48" i="1"/>
  <c r="AE48" i="2" s="1"/>
  <c r="AD48" i="1"/>
  <c r="AS37" i="1"/>
  <c r="AS37" i="2" s="1"/>
  <c r="AT37" i="1"/>
  <c r="AT37" i="2" s="1"/>
  <c r="AU37" i="1"/>
  <c r="AU37" i="2" s="1"/>
  <c r="AV37" i="1"/>
  <c r="AV37" i="2" s="1"/>
  <c r="AR37" i="1"/>
  <c r="AR37" i="2" s="1"/>
  <c r="AQ37" i="1"/>
  <c r="AQ37" i="2" s="1"/>
  <c r="AP37" i="1"/>
  <c r="AP37" i="2" s="1"/>
  <c r="AO37" i="1"/>
  <c r="AO37" i="2" s="1"/>
  <c r="AN37" i="1"/>
  <c r="AM37" i="1"/>
  <c r="AM37" i="2" s="1"/>
  <c r="AL37" i="1"/>
  <c r="AL37" i="2" s="1"/>
  <c r="AK37" i="1"/>
  <c r="AK37" i="2" s="1"/>
  <c r="AJ37" i="1"/>
  <c r="AJ37" i="2" s="1"/>
  <c r="AI37" i="1"/>
  <c r="AW26" i="1"/>
  <c r="AW26" i="2" s="1"/>
  <c r="AV26" i="1"/>
  <c r="AV26" i="2" s="1"/>
  <c r="AU26" i="1"/>
  <c r="AU26" i="2" s="1"/>
  <c r="AT26" i="1"/>
  <c r="AT26" i="2" s="1"/>
  <c r="AS26" i="1"/>
  <c r="AS26" i="2" s="1"/>
  <c r="AR26" i="1"/>
  <c r="AR26" i="2" s="1"/>
  <c r="AQ26" i="1"/>
  <c r="AQ26" i="2" s="1"/>
  <c r="AP26" i="1"/>
  <c r="AP26" i="2" s="1"/>
  <c r="AO26" i="1"/>
  <c r="AO26" i="2" s="1"/>
  <c r="AN26" i="1"/>
  <c r="AM26" i="1"/>
  <c r="AM26" i="2" s="1"/>
  <c r="AL26" i="1"/>
  <c r="AL26" i="2" s="1"/>
  <c r="AK26" i="1"/>
  <c r="AK26" i="2" s="1"/>
  <c r="AJ26" i="1"/>
  <c r="AJ26" i="2" s="1"/>
  <c r="AI26" i="1"/>
  <c r="AH37" i="1"/>
  <c r="AH37" i="2" s="1"/>
  <c r="AF37" i="1"/>
  <c r="AG37" i="1"/>
  <c r="AE37" i="1"/>
  <c r="AD37" i="1"/>
  <c r="AH26" i="1"/>
  <c r="AH26" i="2" s="1"/>
  <c r="AF15" i="1"/>
  <c r="AF15" i="2" s="1"/>
  <c r="AG15" i="1"/>
  <c r="AG15" i="2" s="1"/>
  <c r="AH15" i="1"/>
  <c r="AH15" i="2" s="1"/>
  <c r="AI15" i="1"/>
  <c r="AJ15" i="1"/>
  <c r="AJ15" i="2" s="1"/>
  <c r="AK15" i="1"/>
  <c r="AK15" i="2" s="1"/>
  <c r="AL15" i="1"/>
  <c r="AL15" i="2" s="1"/>
  <c r="AM15" i="1"/>
  <c r="AM15" i="2" s="1"/>
  <c r="AN15" i="1"/>
  <c r="AO15" i="1"/>
  <c r="AO15" i="2" s="1"/>
  <c r="AP15" i="1"/>
  <c r="AP15" i="2" s="1"/>
  <c r="AQ15" i="1"/>
  <c r="AQ15" i="2" s="1"/>
  <c r="AR15" i="1"/>
  <c r="AR15" i="2" s="1"/>
  <c r="AS15" i="1"/>
  <c r="AS15" i="2" s="1"/>
  <c r="AT15" i="1"/>
  <c r="AT15" i="2" s="1"/>
  <c r="AU15" i="1"/>
  <c r="AU15" i="2" s="1"/>
  <c r="AV15" i="1"/>
  <c r="AV15" i="2" s="1"/>
  <c r="AW15" i="1"/>
  <c r="AW15" i="2" s="1"/>
  <c r="AE15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D4" i="1"/>
  <c r="AQ184" i="2" l="1"/>
  <c r="AQ746" i="1"/>
  <c r="AP185" i="2"/>
  <c r="AP747" i="1"/>
  <c r="AO186" i="2"/>
  <c r="AO748" i="1"/>
  <c r="AV187" i="2"/>
  <c r="AV749" i="1"/>
  <c r="AL183" i="2"/>
  <c r="AL745" i="1"/>
  <c r="AT183" i="2"/>
  <c r="AT745" i="1"/>
  <c r="AK184" i="2"/>
  <c r="AK746" i="1"/>
  <c r="AS184" i="2"/>
  <c r="AS746" i="1"/>
  <c r="AJ185" i="2"/>
  <c r="AJ747" i="1"/>
  <c r="AQ186" i="2"/>
  <c r="AQ748" i="1"/>
  <c r="AP187" i="2"/>
  <c r="AP749" i="1"/>
  <c r="AJ183" i="2"/>
  <c r="AJ745" i="1"/>
  <c r="AU183" i="2"/>
  <c r="AU745" i="1"/>
  <c r="AL184" i="2"/>
  <c r="AL746" i="1"/>
  <c r="AT184" i="2"/>
  <c r="AT746" i="1"/>
  <c r="AK185" i="2"/>
  <c r="AK747" i="1"/>
  <c r="AS185" i="2"/>
  <c r="AS747" i="1"/>
  <c r="AJ186" i="2"/>
  <c r="AJ748" i="1"/>
  <c r="AQ187" i="2"/>
  <c r="AQ749" i="1"/>
  <c r="AL185" i="2"/>
  <c r="AL747" i="1"/>
  <c r="AK186" i="2"/>
  <c r="AK748" i="1"/>
  <c r="AJ187" i="2"/>
  <c r="AJ749" i="1"/>
  <c r="AV183" i="2"/>
  <c r="AV745" i="1"/>
  <c r="AU184" i="2"/>
  <c r="AU746" i="1"/>
  <c r="AT185" i="2"/>
  <c r="AT747" i="1"/>
  <c r="AS186" i="2"/>
  <c r="AS748" i="1"/>
  <c r="AO183" i="2"/>
  <c r="AO745" i="1"/>
  <c r="AV184" i="2"/>
  <c r="AV746" i="1"/>
  <c r="AU185" i="2"/>
  <c r="AU747" i="1"/>
  <c r="AL186" i="2"/>
  <c r="AL748" i="1"/>
  <c r="AT186" i="2"/>
  <c r="AT748" i="1"/>
  <c r="AK187" i="2"/>
  <c r="AK749" i="1"/>
  <c r="AS187" i="2"/>
  <c r="AS749" i="1"/>
  <c r="AP183" i="2"/>
  <c r="AP745" i="1"/>
  <c r="AO184" i="2"/>
  <c r="AO746" i="1"/>
  <c r="AV185" i="2"/>
  <c r="AV747" i="1"/>
  <c r="AU186" i="2"/>
  <c r="AU748" i="1"/>
  <c r="AL187" i="2"/>
  <c r="AL749" i="1"/>
  <c r="AT187" i="2"/>
  <c r="AT749" i="1"/>
  <c r="AQ183" i="2"/>
  <c r="AQ745" i="1"/>
  <c r="AP184" i="2"/>
  <c r="AP746" i="1"/>
  <c r="AO185" i="2"/>
  <c r="AO747" i="1"/>
  <c r="AV186" i="2"/>
  <c r="AV748" i="1"/>
  <c r="AU187" i="2"/>
  <c r="AU749" i="1"/>
  <c r="AK183" i="2"/>
  <c r="AK745" i="1"/>
  <c r="AS183" i="2"/>
  <c r="AS745" i="1"/>
  <c r="AJ184" i="2"/>
  <c r="AJ746" i="1"/>
  <c r="AQ185" i="2"/>
  <c r="AQ747" i="1"/>
  <c r="AP186" i="2"/>
  <c r="AP748" i="1"/>
  <c r="AO187" i="2"/>
  <c r="AO749" i="1"/>
  <c r="B21" i="3"/>
  <c r="D21" i="3"/>
  <c r="AN184" i="2"/>
  <c r="BC184" i="1"/>
  <c r="BL13" i="3" s="1"/>
  <c r="BB83" i="1"/>
  <c r="AG11" i="3" s="1"/>
  <c r="AG27" i="3" s="1"/>
  <c r="AF4" i="3" s="1"/>
  <c r="AM82" i="2"/>
  <c r="BB82" i="1"/>
  <c r="R11" i="3" s="1"/>
  <c r="AX173" i="1"/>
  <c r="AZ173" i="1" s="1"/>
  <c r="BA173" i="1"/>
  <c r="BJ12" i="3" s="1"/>
  <c r="BM12" i="3" s="1"/>
  <c r="AG173" i="2"/>
  <c r="AX173" i="2" s="1"/>
  <c r="BA184" i="1"/>
  <c r="BJ13" i="3" s="1"/>
  <c r="AG184" i="2"/>
  <c r="BC185" i="1"/>
  <c r="CA13" i="3" s="1"/>
  <c r="AN185" i="2"/>
  <c r="AK323" i="1"/>
  <c r="AK323" i="2" s="1"/>
  <c r="AK324" i="2"/>
  <c r="AX172" i="1"/>
  <c r="AZ172" i="1" s="1"/>
  <c r="BA172" i="1"/>
  <c r="AU12" i="3" s="1"/>
  <c r="AX12" i="3" s="1"/>
  <c r="AG172" i="2"/>
  <c r="AX172" i="2" s="1"/>
  <c r="BC82" i="1"/>
  <c r="S11" i="3" s="1"/>
  <c r="AR82" i="2"/>
  <c r="AX174" i="1"/>
  <c r="AZ174" i="1" s="1"/>
  <c r="BA174" i="1"/>
  <c r="BY12" i="3" s="1"/>
  <c r="CB12" i="3" s="1"/>
  <c r="AG174" i="2"/>
  <c r="AX174" i="2" s="1"/>
  <c r="AI183" i="2"/>
  <c r="BB183" i="1"/>
  <c r="AV13" i="3" s="1"/>
  <c r="AG185" i="2"/>
  <c r="BA185" i="1"/>
  <c r="BY13" i="3" s="1"/>
  <c r="BC186" i="1"/>
  <c r="CP13" i="3" s="1"/>
  <c r="AN186" i="2"/>
  <c r="AH378" i="1"/>
  <c r="AH378" i="2" s="1"/>
  <c r="AK301" i="1"/>
  <c r="AK301" i="2" s="1"/>
  <c r="AK302" i="2"/>
  <c r="BA82" i="1"/>
  <c r="Q11" i="3" s="1"/>
  <c r="AH82" i="2"/>
  <c r="AG183" i="2"/>
  <c r="BA183" i="1"/>
  <c r="AU13" i="3" s="1"/>
  <c r="AX175" i="1"/>
  <c r="AZ175" i="1" s="1"/>
  <c r="BA175" i="1"/>
  <c r="CN12" i="3" s="1"/>
  <c r="CQ12" i="3" s="1"/>
  <c r="AG175" i="2"/>
  <c r="AX175" i="2" s="1"/>
  <c r="AI184" i="2"/>
  <c r="BB184" i="1"/>
  <c r="BK13" i="3" s="1"/>
  <c r="AX186" i="1"/>
  <c r="AZ186" i="1" s="1"/>
  <c r="BA186" i="1"/>
  <c r="CN13" i="3" s="1"/>
  <c r="AG186" i="2"/>
  <c r="AN187" i="2"/>
  <c r="BC187" i="1"/>
  <c r="DE13" i="3" s="1"/>
  <c r="BC183" i="1"/>
  <c r="AW13" i="3" s="1"/>
  <c r="AN183" i="2"/>
  <c r="AG302" i="2"/>
  <c r="BA302" i="1"/>
  <c r="BB324" i="1"/>
  <c r="AJ324" i="2"/>
  <c r="AX176" i="1"/>
  <c r="AZ176" i="1" s="1"/>
  <c r="BA176" i="1"/>
  <c r="DC12" i="3" s="1"/>
  <c r="DF12" i="3" s="1"/>
  <c r="AG176" i="2"/>
  <c r="AX176" i="2" s="1"/>
  <c r="AI185" i="2"/>
  <c r="BB185" i="1"/>
  <c r="BZ13" i="3" s="1"/>
  <c r="AG187" i="2"/>
  <c r="BA187" i="1"/>
  <c r="DC13" i="3" s="1"/>
  <c r="BA291" i="1"/>
  <c r="AD291" i="2"/>
  <c r="AH301" i="1"/>
  <c r="AH301" i="2" s="1"/>
  <c r="AH302" i="2"/>
  <c r="AX171" i="1"/>
  <c r="AZ171" i="1" s="1"/>
  <c r="BA171" i="1"/>
  <c r="AF12" i="3" s="1"/>
  <c r="AI12" i="3" s="1"/>
  <c r="AG171" i="2"/>
  <c r="AX171" i="2" s="1"/>
  <c r="AI186" i="2"/>
  <c r="BB186" i="1"/>
  <c r="CO13" i="3" s="1"/>
  <c r="AE290" i="1"/>
  <c r="AE290" i="2" s="1"/>
  <c r="AE291" i="2"/>
  <c r="AI301" i="1"/>
  <c r="AI302" i="2"/>
  <c r="BB302" i="1"/>
  <c r="BA379" i="1"/>
  <c r="Q19" i="3" s="1"/>
  <c r="T19" i="3" s="1"/>
  <c r="AG379" i="2"/>
  <c r="AX379" i="2" s="1"/>
  <c r="AI187" i="2"/>
  <c r="BB187" i="1"/>
  <c r="DD13" i="3" s="1"/>
  <c r="AJ301" i="1"/>
  <c r="AJ301" i="2" s="1"/>
  <c r="AJ302" i="2"/>
  <c r="BA4" i="1"/>
  <c r="AX411" i="2"/>
  <c r="BC83" i="1"/>
  <c r="AH11" i="3" s="1"/>
  <c r="E20" i="3"/>
  <c r="B22" i="3"/>
  <c r="E22" i="3" s="1"/>
  <c r="AN37" i="2"/>
  <c r="AN59" i="2"/>
  <c r="BC59" i="1"/>
  <c r="AI378" i="2"/>
  <c r="BB378" i="1"/>
  <c r="BC4" i="1"/>
  <c r="AN26" i="2"/>
  <c r="BC26" i="1"/>
  <c r="AD180" i="2"/>
  <c r="AN389" i="2"/>
  <c r="BC389" i="1"/>
  <c r="AI15" i="2"/>
  <c r="BB15" i="1"/>
  <c r="AD48" i="2"/>
  <c r="BA48" i="1"/>
  <c r="AN70" i="2"/>
  <c r="AI114" i="2"/>
  <c r="BB114" i="1"/>
  <c r="AI158" i="2"/>
  <c r="BB158" i="1"/>
  <c r="AN202" i="2"/>
  <c r="BC202" i="1"/>
  <c r="AN224" i="2"/>
  <c r="BC224" i="1"/>
  <c r="AN290" i="2"/>
  <c r="BC290" i="1"/>
  <c r="AN312" i="2"/>
  <c r="BC312" i="1"/>
  <c r="AD345" i="2"/>
  <c r="BA345" i="1"/>
  <c r="AD37" i="2"/>
  <c r="BA37" i="1"/>
  <c r="AD389" i="2"/>
  <c r="BA389" i="1"/>
  <c r="AN169" i="2"/>
  <c r="BC169" i="1"/>
  <c r="AI213" i="2"/>
  <c r="BB213" i="1"/>
  <c r="AE15" i="2"/>
  <c r="BA15" i="1"/>
  <c r="AI37" i="2"/>
  <c r="BB37" i="1"/>
  <c r="AN103" i="2"/>
  <c r="BC103" i="1"/>
  <c r="AN136" i="2"/>
  <c r="BC136" i="1"/>
  <c r="AN147" i="2"/>
  <c r="BC147" i="1"/>
  <c r="AI169" i="2"/>
  <c r="BB169" i="1"/>
  <c r="AI323" i="2"/>
  <c r="AI356" i="2"/>
  <c r="BB356" i="1"/>
  <c r="C18" i="3" s="1"/>
  <c r="AI400" i="2"/>
  <c r="BB400" i="1"/>
  <c r="AD169" i="2"/>
  <c r="AD312" i="2"/>
  <c r="BA312" i="1"/>
  <c r="AM335" i="2"/>
  <c r="BB335" i="1"/>
  <c r="AN356" i="2"/>
  <c r="BC356" i="1"/>
  <c r="D18" i="3" s="1"/>
  <c r="AI26" i="2"/>
  <c r="BB26" i="1"/>
  <c r="AN48" i="2"/>
  <c r="BC48" i="1"/>
  <c r="AI81" i="2"/>
  <c r="AI92" i="2"/>
  <c r="BB92" i="1"/>
  <c r="AI125" i="2"/>
  <c r="BB125" i="1"/>
  <c r="AD191" i="2"/>
  <c r="BA191" i="1"/>
  <c r="AD213" i="2"/>
  <c r="BA213" i="1"/>
  <c r="AD235" i="2"/>
  <c r="BA235" i="1"/>
  <c r="AN345" i="2"/>
  <c r="BC345" i="1"/>
  <c r="AD378" i="2"/>
  <c r="AI389" i="2"/>
  <c r="BB389" i="1"/>
  <c r="AI48" i="2"/>
  <c r="BB48" i="1"/>
  <c r="AN92" i="2"/>
  <c r="BC92" i="1"/>
  <c r="AN114" i="2"/>
  <c r="BC114" i="1"/>
  <c r="AN125" i="2"/>
  <c r="BC125" i="1"/>
  <c r="AN158" i="2"/>
  <c r="BC158" i="1"/>
  <c r="AN81" i="2"/>
  <c r="AG203" i="2"/>
  <c r="AX203" i="2" s="1"/>
  <c r="BA203" i="1"/>
  <c r="Q14" i="3" s="1"/>
  <c r="AD224" i="2"/>
  <c r="BA224" i="1"/>
  <c r="AN400" i="2"/>
  <c r="AD103" i="2"/>
  <c r="BA103" i="1"/>
  <c r="AD136" i="2"/>
  <c r="BA136" i="1"/>
  <c r="AD202" i="2"/>
  <c r="AN15" i="2"/>
  <c r="BC15" i="1"/>
  <c r="AD59" i="2"/>
  <c r="AI59" i="2"/>
  <c r="BB59" i="1"/>
  <c r="AD81" i="2"/>
  <c r="AD92" i="2"/>
  <c r="BA92" i="1"/>
  <c r="AD114" i="2"/>
  <c r="BA114" i="1"/>
  <c r="AD125" i="2"/>
  <c r="BA125" i="1"/>
  <c r="AD158" i="2"/>
  <c r="BA158" i="1"/>
  <c r="AI202" i="2"/>
  <c r="BB202" i="1"/>
  <c r="AI224" i="2"/>
  <c r="BB224" i="1"/>
  <c r="AI290" i="2"/>
  <c r="BB290" i="1"/>
  <c r="AD301" i="2"/>
  <c r="AN301" i="2"/>
  <c r="BC301" i="1"/>
  <c r="AI312" i="2"/>
  <c r="BB312" i="1"/>
  <c r="AN378" i="2"/>
  <c r="BC378" i="1"/>
  <c r="AI345" i="2"/>
  <c r="BB345" i="1"/>
  <c r="AD147" i="2"/>
  <c r="BA147" i="1"/>
  <c r="AI191" i="2"/>
  <c r="BB191" i="1"/>
  <c r="AI235" i="2"/>
  <c r="BB235" i="1"/>
  <c r="AD334" i="2"/>
  <c r="BA334" i="1"/>
  <c r="BB4" i="1"/>
  <c r="AI103" i="2"/>
  <c r="BB103" i="1"/>
  <c r="AI136" i="2"/>
  <c r="BB136" i="1"/>
  <c r="AI147" i="2"/>
  <c r="BB147" i="1"/>
  <c r="AN191" i="2"/>
  <c r="BC191" i="1"/>
  <c r="AN213" i="2"/>
  <c r="BC213" i="1"/>
  <c r="AN235" i="2"/>
  <c r="BC235" i="1"/>
  <c r="AD323" i="2"/>
  <c r="BA323" i="1"/>
  <c r="AN323" i="2"/>
  <c r="BC323" i="1"/>
  <c r="AI334" i="2"/>
  <c r="AD356" i="2"/>
  <c r="BA356" i="1"/>
  <c r="B18" i="3" s="1"/>
  <c r="AD400" i="2"/>
  <c r="BA400" i="1"/>
  <c r="AG26" i="1"/>
  <c r="AG26" i="2" s="1"/>
  <c r="AG37" i="2"/>
  <c r="AF26" i="1"/>
  <c r="AF26" i="2" s="1"/>
  <c r="AF37" i="2"/>
  <c r="AM83" i="2"/>
  <c r="AR745" i="1"/>
  <c r="AR83" i="2"/>
  <c r="AE26" i="1"/>
  <c r="AE26" i="2" s="1"/>
  <c r="AE37" i="2"/>
  <c r="AW84" i="1"/>
  <c r="AW745" i="1" s="1"/>
  <c r="AW83" i="2"/>
  <c r="AX71" i="1"/>
  <c r="AZ71" i="1" s="1"/>
  <c r="AX187" i="1"/>
  <c r="AZ187" i="1" s="1"/>
  <c r="AG202" i="1"/>
  <c r="AG202" i="2" s="1"/>
  <c r="AX203" i="1"/>
  <c r="AZ203" i="1" s="1"/>
  <c r="AD290" i="1"/>
  <c r="AX291" i="1"/>
  <c r="AZ291" i="1" s="1"/>
  <c r="AN334" i="1"/>
  <c r="AX61" i="1"/>
  <c r="AZ61" i="1" s="1"/>
  <c r="AX72" i="1"/>
  <c r="AZ72" i="1" s="1"/>
  <c r="BA83" i="1"/>
  <c r="AF11" i="3" s="1"/>
  <c r="AX82" i="1"/>
  <c r="AZ82" i="1" s="1"/>
  <c r="AN180" i="1"/>
  <c r="AV180" i="1"/>
  <c r="AV180" i="2" s="1"/>
  <c r="AM180" i="1"/>
  <c r="AM180" i="2" s="1"/>
  <c r="AU180" i="1"/>
  <c r="AU180" i="2" s="1"/>
  <c r="AL180" i="1"/>
  <c r="AL180" i="2" s="1"/>
  <c r="AT180" i="1"/>
  <c r="AT180" i="2" s="1"/>
  <c r="AD26" i="1"/>
  <c r="AX73" i="1"/>
  <c r="AZ73" i="1" s="1"/>
  <c r="AI70" i="1"/>
  <c r="AG180" i="1"/>
  <c r="AG180" i="2" s="1"/>
  <c r="AX181" i="1"/>
  <c r="AZ181" i="1" s="1"/>
  <c r="AO180" i="1"/>
  <c r="AO180" i="2" s="1"/>
  <c r="AW180" i="1"/>
  <c r="AW180" i="2" s="1"/>
  <c r="AG378" i="1"/>
  <c r="AG378" i="2" s="1"/>
  <c r="AX379" i="1"/>
  <c r="AZ379" i="1" s="1"/>
  <c r="AX74" i="1"/>
  <c r="AZ74" i="1" s="1"/>
  <c r="AX182" i="1"/>
  <c r="AZ182" i="1" s="1"/>
  <c r="AT400" i="1"/>
  <c r="AT400" i="2" s="1"/>
  <c r="AX401" i="1"/>
  <c r="AZ401" i="1" s="1"/>
  <c r="AX15" i="1"/>
  <c r="AZ15" i="1" s="1"/>
  <c r="AX75" i="1"/>
  <c r="AZ75" i="1" s="1"/>
  <c r="AX183" i="1"/>
  <c r="AZ183" i="1" s="1"/>
  <c r="AG301" i="1"/>
  <c r="AG301" i="2" s="1"/>
  <c r="AX302" i="1"/>
  <c r="AZ302" i="1" s="1"/>
  <c r="AJ323" i="1"/>
  <c r="AJ323" i="2" s="1"/>
  <c r="AX324" i="1"/>
  <c r="AZ324" i="1" s="1"/>
  <c r="BC39" i="1"/>
  <c r="AH10" i="3" s="1"/>
  <c r="AX38" i="1"/>
  <c r="AX76" i="1"/>
  <c r="AZ76" i="1" s="1"/>
  <c r="AX125" i="1"/>
  <c r="AZ125" i="1" s="1"/>
  <c r="AX184" i="1"/>
  <c r="AZ184" i="1" s="1"/>
  <c r="AX185" i="1"/>
  <c r="AZ185" i="1" s="1"/>
  <c r="AE59" i="1"/>
  <c r="BA59" i="1" s="1"/>
  <c r="AK180" i="1"/>
  <c r="AK180" i="2" s="1"/>
  <c r="AS180" i="1"/>
  <c r="AS180" i="2" s="1"/>
  <c r="AG169" i="1"/>
  <c r="AG169" i="2" s="1"/>
  <c r="AP180" i="1"/>
  <c r="AP180" i="2" s="1"/>
  <c r="AQ180" i="1"/>
  <c r="AQ180" i="2" s="1"/>
  <c r="AM70" i="1"/>
  <c r="AM70" i="2" s="1"/>
  <c r="AJ180" i="1"/>
  <c r="AJ180" i="2" s="1"/>
  <c r="AI180" i="1"/>
  <c r="AO70" i="1"/>
  <c r="AO70" i="2" s="1"/>
  <c r="AG70" i="1"/>
  <c r="AR180" i="1"/>
  <c r="AR180" i="2" s="1"/>
  <c r="AH180" i="1"/>
  <c r="AH180" i="2" s="1"/>
  <c r="AK70" i="1"/>
  <c r="AK70" i="2" s="1"/>
  <c r="AU70" i="1"/>
  <c r="AU70" i="2" s="1"/>
  <c r="AS70" i="1"/>
  <c r="AS70" i="2" s="1"/>
  <c r="AQ70" i="1"/>
  <c r="AQ70" i="2" s="1"/>
  <c r="AM334" i="1"/>
  <c r="AM334" i="2" s="1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J4" i="2"/>
  <c r="E21" i="3" l="1"/>
  <c r="AN742" i="1"/>
  <c r="AG31" i="3"/>
  <c r="AG34" i="3" s="1"/>
  <c r="AG40" i="3" s="1"/>
  <c r="AD742" i="1"/>
  <c r="T11" i="3"/>
  <c r="AG742" i="1"/>
  <c r="AI742" i="1"/>
  <c r="AE742" i="1"/>
  <c r="Q17" i="3"/>
  <c r="Q27" i="3" s="1"/>
  <c r="Q3" i="3" s="1"/>
  <c r="AK742" i="1"/>
  <c r="AX82" i="2"/>
  <c r="AF742" i="1"/>
  <c r="AZ38" i="1"/>
  <c r="AL742" i="1"/>
  <c r="AJ742" i="1"/>
  <c r="BB84" i="1"/>
  <c r="AV11" i="3" s="1"/>
  <c r="AV27" i="3" s="1"/>
  <c r="AU4" i="3" s="1"/>
  <c r="AM745" i="1"/>
  <c r="BB301" i="1"/>
  <c r="R17" i="3"/>
  <c r="R27" i="3" s="1"/>
  <c r="Q4" i="3" s="1"/>
  <c r="AI301" i="2"/>
  <c r="AX301" i="2" s="1"/>
  <c r="AX302" i="2"/>
  <c r="AX291" i="2"/>
  <c r="AX324" i="2"/>
  <c r="AX186" i="2"/>
  <c r="AX13" i="3"/>
  <c r="DF13" i="3"/>
  <c r="CQ13" i="3"/>
  <c r="AX183" i="2"/>
  <c r="CB13" i="3"/>
  <c r="AX184" i="2"/>
  <c r="AX187" i="2"/>
  <c r="AX185" i="2"/>
  <c r="BM13" i="3"/>
  <c r="AW40" i="2"/>
  <c r="AX40" i="2" s="1"/>
  <c r="C14" i="3"/>
  <c r="AX224" i="2"/>
  <c r="AH27" i="3"/>
  <c r="AF5" i="3" s="1"/>
  <c r="AH31" i="3"/>
  <c r="AI10" i="3"/>
  <c r="D14" i="3"/>
  <c r="AX92" i="2"/>
  <c r="AI11" i="3"/>
  <c r="AF27" i="3"/>
  <c r="AF3" i="3" s="1"/>
  <c r="AF31" i="3"/>
  <c r="AX400" i="2"/>
  <c r="AX48" i="2"/>
  <c r="AG4" i="3"/>
  <c r="AI4" i="3" s="1"/>
  <c r="AH4" i="3"/>
  <c r="AX235" i="2"/>
  <c r="AX312" i="2"/>
  <c r="AX103" i="2"/>
  <c r="E18" i="3"/>
  <c r="AX389" i="2"/>
  <c r="T14" i="3"/>
  <c r="AX158" i="2"/>
  <c r="AX147" i="2"/>
  <c r="AX213" i="2"/>
  <c r="AX202" i="2"/>
  <c r="AX356" i="2"/>
  <c r="D15" i="3"/>
  <c r="AX191" i="2"/>
  <c r="AX114" i="2"/>
  <c r="C10" i="3"/>
  <c r="D12" i="3"/>
  <c r="AX345" i="2"/>
  <c r="C15" i="3"/>
  <c r="AX169" i="2"/>
  <c r="AX136" i="2"/>
  <c r="C12" i="3"/>
  <c r="BA752" i="1"/>
  <c r="BA743" i="1"/>
  <c r="BB751" i="1"/>
  <c r="BC84" i="1"/>
  <c r="AW11" i="3" s="1"/>
  <c r="AX15" i="2"/>
  <c r="BA751" i="1"/>
  <c r="AX125" i="2"/>
  <c r="B15" i="3"/>
  <c r="C19" i="3"/>
  <c r="AN334" i="2"/>
  <c r="AG70" i="2"/>
  <c r="BA70" i="1"/>
  <c r="BB752" i="1"/>
  <c r="BC751" i="1"/>
  <c r="BB744" i="1"/>
  <c r="BB743" i="1"/>
  <c r="AI180" i="2"/>
  <c r="BB180" i="1"/>
  <c r="C13" i="3" s="1"/>
  <c r="AX323" i="2"/>
  <c r="AI70" i="2"/>
  <c r="BB70" i="1"/>
  <c r="AN180" i="2"/>
  <c r="BC180" i="1"/>
  <c r="D13" i="3" s="1"/>
  <c r="AD290" i="2"/>
  <c r="AX290" i="2" s="1"/>
  <c r="BA290" i="1"/>
  <c r="BC400" i="1"/>
  <c r="D19" i="3" s="1"/>
  <c r="BC70" i="1"/>
  <c r="BA750" i="1"/>
  <c r="BB334" i="1"/>
  <c r="BA169" i="1"/>
  <c r="B12" i="3" s="1"/>
  <c r="BC752" i="1"/>
  <c r="BA26" i="1"/>
  <c r="B10" i="3" s="1"/>
  <c r="BA301" i="1"/>
  <c r="BA202" i="1"/>
  <c r="B14" i="3" s="1"/>
  <c r="BA180" i="1"/>
  <c r="B13" i="3" s="1"/>
  <c r="BB750" i="1"/>
  <c r="AX378" i="2"/>
  <c r="BC750" i="1"/>
  <c r="BA378" i="1"/>
  <c r="B19" i="3" s="1"/>
  <c r="BB323" i="1"/>
  <c r="AX39" i="1"/>
  <c r="AW39" i="2"/>
  <c r="AX39" i="2" s="1"/>
  <c r="AE59" i="2"/>
  <c r="AX59" i="2" s="1"/>
  <c r="AN335" i="2"/>
  <c r="AM84" i="2"/>
  <c r="AX26" i="1"/>
  <c r="AZ26" i="1" s="1"/>
  <c r="AD26" i="2"/>
  <c r="AX26" i="2" s="1"/>
  <c r="BA744" i="1"/>
  <c r="AH83" i="2"/>
  <c r="AX83" i="2" s="1"/>
  <c r="AR746" i="1"/>
  <c r="AR84" i="2"/>
  <c r="AW85" i="1"/>
  <c r="AW746" i="1" s="1"/>
  <c r="AW84" i="2"/>
  <c r="BC744" i="1"/>
  <c r="AH745" i="1"/>
  <c r="AX83" i="1"/>
  <c r="AZ83" i="1" s="1"/>
  <c r="AZ521" i="1"/>
  <c r="AY521" i="1" s="1"/>
  <c r="Q31" i="3" l="1"/>
  <c r="Q34" i="3" s="1"/>
  <c r="Q42" i="3" s="1"/>
  <c r="AV31" i="3"/>
  <c r="AV34" i="3" s="1"/>
  <c r="AV40" i="3" s="1"/>
  <c r="AZ39" i="1"/>
  <c r="AZ744" i="1" s="1"/>
  <c r="AX744" i="1"/>
  <c r="BB85" i="1"/>
  <c r="BK11" i="3" s="1"/>
  <c r="BK27" i="3" s="1"/>
  <c r="BJ4" i="3" s="1"/>
  <c r="AM746" i="1"/>
  <c r="R31" i="3"/>
  <c r="R34" i="3" s="1"/>
  <c r="R36" i="3" s="1"/>
  <c r="BC745" i="1"/>
  <c r="BC40" i="1"/>
  <c r="AW10" i="3" s="1"/>
  <c r="AW27" i="3" s="1"/>
  <c r="AU5" i="3" s="1"/>
  <c r="AX40" i="1"/>
  <c r="BB745" i="1"/>
  <c r="E14" i="3"/>
  <c r="AW4" i="3"/>
  <c r="AV4" i="3"/>
  <c r="AX4" i="3" s="1"/>
  <c r="AF6" i="3"/>
  <c r="AG3" i="3"/>
  <c r="AI3" i="3" s="1"/>
  <c r="AH3" i="3"/>
  <c r="AF34" i="3"/>
  <c r="AF40" i="3" s="1"/>
  <c r="AG36" i="3"/>
  <c r="AG41" i="3"/>
  <c r="AG42" i="3"/>
  <c r="AI31" i="3"/>
  <c r="AI34" i="3" s="1"/>
  <c r="AI27" i="3"/>
  <c r="AJ11" i="3" s="1"/>
  <c r="AH34" i="3"/>
  <c r="AH40" i="3" s="1"/>
  <c r="AG5" i="3"/>
  <c r="AI5" i="3" s="1"/>
  <c r="AH5" i="3"/>
  <c r="C17" i="3"/>
  <c r="B17" i="3"/>
  <c r="S4" i="3"/>
  <c r="R4" i="3"/>
  <c r="T4" i="3" s="1"/>
  <c r="BC85" i="1"/>
  <c r="BL11" i="3" s="1"/>
  <c r="AX180" i="2"/>
  <c r="E12" i="3"/>
  <c r="E15" i="3"/>
  <c r="S3" i="3"/>
  <c r="R3" i="3"/>
  <c r="T3" i="3" s="1"/>
  <c r="E13" i="3"/>
  <c r="E19" i="3"/>
  <c r="AX70" i="2"/>
  <c r="AH84" i="2"/>
  <c r="AX84" i="2" s="1"/>
  <c r="BA84" i="1"/>
  <c r="AU11" i="3" s="1"/>
  <c r="AW41" i="2"/>
  <c r="AX41" i="2" s="1"/>
  <c r="BC41" i="1"/>
  <c r="BL10" i="3" s="1"/>
  <c r="AO334" i="1"/>
  <c r="AO742" i="1" s="1"/>
  <c r="AW747" i="1"/>
  <c r="AW85" i="2"/>
  <c r="AM85" i="2"/>
  <c r="AR747" i="1"/>
  <c r="AR85" i="2"/>
  <c r="AO335" i="2"/>
  <c r="AX41" i="1"/>
  <c r="AH746" i="1"/>
  <c r="AX84" i="1"/>
  <c r="AZ84" i="1" s="1"/>
  <c r="AZ554" i="1"/>
  <c r="AY554" i="1" s="1"/>
  <c r="BK31" i="3" l="1"/>
  <c r="BK34" i="3" s="1"/>
  <c r="BK36" i="3" s="1"/>
  <c r="Q36" i="3"/>
  <c r="Q41" i="3"/>
  <c r="Q40" i="3"/>
  <c r="BB86" i="1"/>
  <c r="BZ11" i="3" s="1"/>
  <c r="BZ27" i="3" s="1"/>
  <c r="BY4" i="3" s="1"/>
  <c r="AM747" i="1"/>
  <c r="BB747" i="1" s="1"/>
  <c r="AZ40" i="1"/>
  <c r="AZ745" i="1" s="1"/>
  <c r="AX745" i="1"/>
  <c r="R40" i="3"/>
  <c r="R41" i="3"/>
  <c r="R42" i="3"/>
  <c r="BB746" i="1"/>
  <c r="AW31" i="3"/>
  <c r="AW34" i="3" s="1"/>
  <c r="AW40" i="3" s="1"/>
  <c r="AX10" i="3"/>
  <c r="BZ31" i="3"/>
  <c r="BL31" i="3"/>
  <c r="BM10" i="3"/>
  <c r="BL27" i="3"/>
  <c r="BJ5" i="3" s="1"/>
  <c r="AJ10" i="3"/>
  <c r="BK4" i="3"/>
  <c r="BM4" i="3" s="1"/>
  <c r="BL4" i="3"/>
  <c r="AG43" i="3"/>
  <c r="AV42" i="3"/>
  <c r="AV36" i="3"/>
  <c r="AV41" i="3"/>
  <c r="AU27" i="3"/>
  <c r="AU3" i="3" s="1"/>
  <c r="AX11" i="3"/>
  <c r="AU31" i="3"/>
  <c r="AU34" i="3" s="1"/>
  <c r="AW5" i="3"/>
  <c r="AV5" i="3"/>
  <c r="AX5" i="3" s="1"/>
  <c r="AH36" i="3"/>
  <c r="AH41" i="3"/>
  <c r="AH42" i="3"/>
  <c r="AF36" i="3"/>
  <c r="AF42" i="3"/>
  <c r="AF41" i="3"/>
  <c r="AJ23" i="3"/>
  <c r="AJ21" i="3"/>
  <c r="AJ25" i="3"/>
  <c r="AJ24" i="3"/>
  <c r="AJ16" i="3"/>
  <c r="AJ15" i="3"/>
  <c r="AJ17" i="3"/>
  <c r="AJ19" i="3"/>
  <c r="AJ13" i="3"/>
  <c r="AJ18" i="3"/>
  <c r="AJ22" i="3"/>
  <c r="AJ26" i="3"/>
  <c r="AJ12" i="3"/>
  <c r="AJ20" i="3"/>
  <c r="AJ14" i="3"/>
  <c r="AI40" i="3"/>
  <c r="AI41" i="3"/>
  <c r="AI42" i="3"/>
  <c r="BC86" i="1"/>
  <c r="CA11" i="3" s="1"/>
  <c r="AG6" i="3"/>
  <c r="AI6" i="3" s="1"/>
  <c r="AH6" i="3"/>
  <c r="BC746" i="1"/>
  <c r="BA745" i="1"/>
  <c r="AH85" i="2"/>
  <c r="AX85" i="2" s="1"/>
  <c r="BA85" i="1"/>
  <c r="BJ11" i="3" s="1"/>
  <c r="AW42" i="2"/>
  <c r="AX42" i="2" s="1"/>
  <c r="BC42" i="1"/>
  <c r="CA10" i="3" s="1"/>
  <c r="AO334" i="2"/>
  <c r="AR748" i="1"/>
  <c r="AR86" i="2"/>
  <c r="AP335" i="2"/>
  <c r="AP334" i="1"/>
  <c r="AM86" i="2"/>
  <c r="AW748" i="1"/>
  <c r="AW86" i="2"/>
  <c r="AX42" i="1"/>
  <c r="AH747" i="1"/>
  <c r="AX85" i="1"/>
  <c r="AZ85" i="1" s="1"/>
  <c r="AZ41" i="1"/>
  <c r="AX510" i="1"/>
  <c r="AX746" i="1" l="1"/>
  <c r="BK41" i="3"/>
  <c r="BK42" i="3"/>
  <c r="BK40" i="3"/>
  <c r="Q43" i="3"/>
  <c r="AZ746" i="1"/>
  <c r="BB87" i="1"/>
  <c r="CO11" i="3" s="1"/>
  <c r="CO27" i="3" s="1"/>
  <c r="CN4" i="3" s="1"/>
  <c r="AM748" i="1"/>
  <c r="AP334" i="2"/>
  <c r="AP742" i="1"/>
  <c r="R43" i="3"/>
  <c r="AX31" i="3"/>
  <c r="AX34" i="3" s="1"/>
  <c r="AX41" i="3" s="1"/>
  <c r="AF43" i="3"/>
  <c r="AH43" i="3"/>
  <c r="AV43" i="3"/>
  <c r="CA31" i="3"/>
  <c r="CA27" i="3"/>
  <c r="BY5" i="3" s="1"/>
  <c r="CB10" i="3"/>
  <c r="CA4" i="3"/>
  <c r="BZ4" i="3"/>
  <c r="CB4" i="3" s="1"/>
  <c r="BZ34" i="3"/>
  <c r="BL34" i="3"/>
  <c r="BJ27" i="3"/>
  <c r="BJ3" i="3" s="1"/>
  <c r="BM11" i="3"/>
  <c r="BM31" i="3" s="1"/>
  <c r="BJ31" i="3"/>
  <c r="BL5" i="3"/>
  <c r="BK5" i="3"/>
  <c r="BM5" i="3" s="1"/>
  <c r="AU6" i="3"/>
  <c r="AW3" i="3"/>
  <c r="AV3" i="3"/>
  <c r="AX3" i="3" s="1"/>
  <c r="AU40" i="3"/>
  <c r="AU41" i="3"/>
  <c r="AU42" i="3"/>
  <c r="AU36" i="3"/>
  <c r="AX27" i="3"/>
  <c r="AW36" i="3"/>
  <c r="AW41" i="3"/>
  <c r="AW42" i="3"/>
  <c r="AI43" i="3"/>
  <c r="BC747" i="1"/>
  <c r="BA746" i="1"/>
  <c r="BC87" i="1"/>
  <c r="CP11" i="3" s="1"/>
  <c r="AH86" i="2"/>
  <c r="AX86" i="2" s="1"/>
  <c r="BA86" i="1"/>
  <c r="BY11" i="3" s="1"/>
  <c r="AW43" i="2"/>
  <c r="AX43" i="2" s="1"/>
  <c r="BC43" i="1"/>
  <c r="CP10" i="3" s="1"/>
  <c r="AR749" i="1"/>
  <c r="AR87" i="2"/>
  <c r="AM87" i="2"/>
  <c r="AW87" i="2"/>
  <c r="AQ335" i="2"/>
  <c r="AQ334" i="1"/>
  <c r="AH748" i="1"/>
  <c r="AX86" i="1"/>
  <c r="AZ42" i="1"/>
  <c r="AX43" i="1"/>
  <c r="AZ543" i="1"/>
  <c r="AZ86" i="1" l="1"/>
  <c r="AX747" i="1"/>
  <c r="BK43" i="3"/>
  <c r="CO31" i="3"/>
  <c r="CO34" i="3" s="1"/>
  <c r="CO41" i="3" s="1"/>
  <c r="AQ334" i="2"/>
  <c r="AQ742" i="1"/>
  <c r="AW88" i="2"/>
  <c r="AW749" i="1"/>
  <c r="AZ747" i="1"/>
  <c r="BB88" i="1"/>
  <c r="DD11" i="3" s="1"/>
  <c r="DD27" i="3" s="1"/>
  <c r="DC4" i="3" s="1"/>
  <c r="AM749" i="1"/>
  <c r="BB749" i="1" s="1"/>
  <c r="BB748" i="1"/>
  <c r="AX42" i="3"/>
  <c r="AX40" i="3"/>
  <c r="AW43" i="3"/>
  <c r="CP27" i="3"/>
  <c r="CN5" i="3" s="1"/>
  <c r="CP31" i="3"/>
  <c r="CQ10" i="3"/>
  <c r="BM27" i="3"/>
  <c r="BN12" i="3" s="1"/>
  <c r="CO4" i="3"/>
  <c r="CQ4" i="3" s="1"/>
  <c r="CP4" i="3"/>
  <c r="BZ41" i="3"/>
  <c r="BZ42" i="3"/>
  <c r="BZ36" i="3"/>
  <c r="BZ40" i="3"/>
  <c r="BY27" i="3"/>
  <c r="BY3" i="3" s="1"/>
  <c r="CB11" i="3"/>
  <c r="CB31" i="3" s="1"/>
  <c r="BY31" i="3"/>
  <c r="BY34" i="3" s="1"/>
  <c r="CA5" i="3"/>
  <c r="BZ5" i="3"/>
  <c r="CB5" i="3" s="1"/>
  <c r="CA34" i="3"/>
  <c r="CA40" i="3" s="1"/>
  <c r="BL36" i="3"/>
  <c r="BL41" i="3"/>
  <c r="BL42" i="3"/>
  <c r="BM34" i="3"/>
  <c r="BM40" i="3" s="1"/>
  <c r="BL3" i="3"/>
  <c r="BK3" i="3"/>
  <c r="BM3" i="3" s="1"/>
  <c r="BJ6" i="3"/>
  <c r="BJ34" i="3"/>
  <c r="BL40" i="3"/>
  <c r="AU43" i="3"/>
  <c r="AV6" i="3"/>
  <c r="AX6" i="3" s="1"/>
  <c r="AW6" i="3"/>
  <c r="AY23" i="3"/>
  <c r="AY24" i="3"/>
  <c r="AY26" i="3"/>
  <c r="AY25" i="3"/>
  <c r="AY13" i="3"/>
  <c r="AY14" i="3"/>
  <c r="AY17" i="3"/>
  <c r="AY22" i="3"/>
  <c r="AY15" i="3"/>
  <c r="AY20" i="3"/>
  <c r="AY12" i="3"/>
  <c r="AY19" i="3"/>
  <c r="AY16" i="3"/>
  <c r="AY18" i="3"/>
  <c r="AY21" i="3"/>
  <c r="AY10" i="3"/>
  <c r="AY11" i="3"/>
  <c r="BC748" i="1"/>
  <c r="AH87" i="2"/>
  <c r="AX87" i="2" s="1"/>
  <c r="BA87" i="1"/>
  <c r="CN11" i="3" s="1"/>
  <c r="AW44" i="2"/>
  <c r="AX44" i="2" s="1"/>
  <c r="BC44" i="1"/>
  <c r="DE10" i="3" s="1"/>
  <c r="BC88" i="1"/>
  <c r="DE11" i="3" s="1"/>
  <c r="BA747" i="1"/>
  <c r="AW81" i="1"/>
  <c r="AW81" i="2" s="1"/>
  <c r="AR88" i="2"/>
  <c r="AR81" i="1"/>
  <c r="AM88" i="2"/>
  <c r="AM81" i="1"/>
  <c r="AM742" i="1" s="1"/>
  <c r="AR335" i="2"/>
  <c r="AR334" i="1"/>
  <c r="AX44" i="1"/>
  <c r="AW37" i="1"/>
  <c r="AZ43" i="1"/>
  <c r="AH749" i="1"/>
  <c r="AX87" i="1"/>
  <c r="AZ87" i="1" s="1"/>
  <c r="B32" i="3"/>
  <c r="B33" i="3"/>
  <c r="CO40" i="3" l="1"/>
  <c r="AX748" i="1"/>
  <c r="CO36" i="3"/>
  <c r="CO42" i="3"/>
  <c r="AZ748" i="1"/>
  <c r="DD31" i="3"/>
  <c r="DD34" i="3" s="1"/>
  <c r="DD40" i="3" s="1"/>
  <c r="AR742" i="1"/>
  <c r="AX43" i="3"/>
  <c r="BN19" i="3"/>
  <c r="BN16" i="3"/>
  <c r="BN22" i="3"/>
  <c r="BN21" i="3"/>
  <c r="BN10" i="3"/>
  <c r="BN11" i="3"/>
  <c r="BN17" i="3"/>
  <c r="BN24" i="3"/>
  <c r="DE27" i="3"/>
  <c r="DC5" i="3" s="1"/>
  <c r="DE31" i="3"/>
  <c r="DF10" i="3"/>
  <c r="BN14" i="3"/>
  <c r="DE4" i="3"/>
  <c r="DD4" i="3"/>
  <c r="DF4" i="3" s="1"/>
  <c r="CP5" i="3"/>
  <c r="CO5" i="3"/>
  <c r="CQ5" i="3" s="1"/>
  <c r="BN25" i="3"/>
  <c r="BN13" i="3"/>
  <c r="BN23" i="3"/>
  <c r="BN18" i="3"/>
  <c r="BZ43" i="3"/>
  <c r="CP34" i="3"/>
  <c r="BN15" i="3"/>
  <c r="BN26" i="3"/>
  <c r="CQ11" i="3"/>
  <c r="CQ27" i="3" s="1"/>
  <c r="CR10" i="3" s="1"/>
  <c r="CN27" i="3"/>
  <c r="CN3" i="3" s="1"/>
  <c r="CN31" i="3"/>
  <c r="CN34" i="3" s="1"/>
  <c r="BN20" i="3"/>
  <c r="CB34" i="3"/>
  <c r="CB40" i="3" s="1"/>
  <c r="BY40" i="3"/>
  <c r="BY36" i="3"/>
  <c r="BY42" i="3"/>
  <c r="BY41" i="3"/>
  <c r="CA36" i="3"/>
  <c r="CA41" i="3"/>
  <c r="CA42" i="3"/>
  <c r="BY6" i="3"/>
  <c r="BZ3" i="3"/>
  <c r="CB3" i="3" s="1"/>
  <c r="CA3" i="3"/>
  <c r="CB27" i="3"/>
  <c r="CC11" i="3" s="1"/>
  <c r="BJ36" i="3"/>
  <c r="BJ41" i="3"/>
  <c r="BJ42" i="3"/>
  <c r="BL6" i="3"/>
  <c r="BK6" i="3"/>
  <c r="BM6" i="3" s="1"/>
  <c r="BL43" i="3"/>
  <c r="BM41" i="3"/>
  <c r="BM42" i="3"/>
  <c r="BJ40" i="3"/>
  <c r="AH88" i="2"/>
  <c r="AX88" i="2" s="1"/>
  <c r="BA88" i="1"/>
  <c r="DC11" i="3" s="1"/>
  <c r="AR334" i="2"/>
  <c r="AW37" i="2"/>
  <c r="AX37" i="2" s="1"/>
  <c r="BC37" i="1"/>
  <c r="D10" i="3" s="1"/>
  <c r="AM81" i="2"/>
  <c r="BB81" i="1"/>
  <c r="C11" i="3" s="1"/>
  <c r="C27" i="3" s="1"/>
  <c r="B4" i="3" s="1"/>
  <c r="BA748" i="1"/>
  <c r="BC81" i="1"/>
  <c r="D11" i="3" s="1"/>
  <c r="BC749" i="1"/>
  <c r="AR81" i="2"/>
  <c r="AS335" i="2"/>
  <c r="AS334" i="1"/>
  <c r="AX88" i="1"/>
  <c r="AZ88" i="1" s="1"/>
  <c r="AX37" i="1"/>
  <c r="AZ37" i="1" s="1"/>
  <c r="AZ44" i="1"/>
  <c r="CO43" i="3" l="1"/>
  <c r="AX749" i="1"/>
  <c r="AZ749" i="1"/>
  <c r="AS334" i="2"/>
  <c r="AS742" i="1"/>
  <c r="BA81" i="1"/>
  <c r="B11" i="3" s="1"/>
  <c r="B31" i="3" s="1"/>
  <c r="AH742" i="1"/>
  <c r="BA742" i="1" s="1"/>
  <c r="CQ31" i="3"/>
  <c r="CQ34" i="3" s="1"/>
  <c r="CQ40" i="3" s="1"/>
  <c r="DD41" i="3"/>
  <c r="DD36" i="3"/>
  <c r="DD42" i="3"/>
  <c r="DE34" i="3"/>
  <c r="DE40" i="3" s="1"/>
  <c r="BY43" i="3"/>
  <c r="DE5" i="3"/>
  <c r="DD5" i="3"/>
  <c r="DF5" i="3" s="1"/>
  <c r="DC27" i="3"/>
  <c r="DC3" i="3" s="1"/>
  <c r="DC31" i="3"/>
  <c r="DF11" i="3"/>
  <c r="DF27" i="3" s="1"/>
  <c r="CA43" i="3"/>
  <c r="CN40" i="3"/>
  <c r="CN41" i="3"/>
  <c r="CN36" i="3"/>
  <c r="CN42" i="3"/>
  <c r="CN6" i="3"/>
  <c r="CO3" i="3"/>
  <c r="CQ3" i="3" s="1"/>
  <c r="CP3" i="3"/>
  <c r="CR11" i="3"/>
  <c r="CR18" i="3"/>
  <c r="CR12" i="3"/>
  <c r="CR20" i="3"/>
  <c r="CR19" i="3"/>
  <c r="CR23" i="3"/>
  <c r="CR21" i="3"/>
  <c r="CR24" i="3"/>
  <c r="CR16" i="3"/>
  <c r="CR26" i="3"/>
  <c r="CR14" i="3"/>
  <c r="CR17" i="3"/>
  <c r="CR13" i="3"/>
  <c r="CR22" i="3"/>
  <c r="CR25" i="3"/>
  <c r="CR15" i="3"/>
  <c r="CP41" i="3"/>
  <c r="CP36" i="3"/>
  <c r="CP42" i="3"/>
  <c r="CP40" i="3"/>
  <c r="BJ43" i="3"/>
  <c r="BM43" i="3"/>
  <c r="BZ6" i="3"/>
  <c r="CB6" i="3" s="1"/>
  <c r="CA6" i="3"/>
  <c r="CC23" i="3"/>
  <c r="CC25" i="3"/>
  <c r="CC19" i="3"/>
  <c r="CC26" i="3"/>
  <c r="CC14" i="3"/>
  <c r="CC22" i="3"/>
  <c r="CC21" i="3"/>
  <c r="CC17" i="3"/>
  <c r="CC13" i="3"/>
  <c r="CC12" i="3"/>
  <c r="CC20" i="3"/>
  <c r="CC15" i="3"/>
  <c r="CC16" i="3"/>
  <c r="CC24" i="3"/>
  <c r="CC18" i="3"/>
  <c r="CC10" i="3"/>
  <c r="CB42" i="3"/>
  <c r="CB41" i="3"/>
  <c r="E10" i="3"/>
  <c r="BA749" i="1"/>
  <c r="AT335" i="2"/>
  <c r="AT334" i="1"/>
  <c r="AH81" i="2"/>
  <c r="AX81" i="2" s="1"/>
  <c r="C33" i="3"/>
  <c r="E11" i="3" l="1"/>
  <c r="AT334" i="2"/>
  <c r="AT742" i="1"/>
  <c r="CB43" i="3"/>
  <c r="DD43" i="3"/>
  <c r="CN43" i="3"/>
  <c r="DG10" i="3"/>
  <c r="DG13" i="3"/>
  <c r="DG20" i="3"/>
  <c r="DG23" i="3"/>
  <c r="DG17" i="3"/>
  <c r="DG16" i="3"/>
  <c r="DG15" i="3"/>
  <c r="DG18" i="3"/>
  <c r="DG19" i="3"/>
  <c r="DG14" i="3"/>
  <c r="DG26" i="3"/>
  <c r="DG24" i="3"/>
  <c r="DG12" i="3"/>
  <c r="DG22" i="3"/>
  <c r="DG21" i="3"/>
  <c r="DG25" i="3"/>
  <c r="DE36" i="3"/>
  <c r="DE42" i="3"/>
  <c r="DE41" i="3"/>
  <c r="DG11" i="3"/>
  <c r="DF31" i="3"/>
  <c r="DC34" i="3"/>
  <c r="DC40" i="3" s="1"/>
  <c r="DC6" i="3"/>
  <c r="DD3" i="3"/>
  <c r="DF3" i="3" s="1"/>
  <c r="DE3" i="3"/>
  <c r="CQ41" i="3"/>
  <c r="CQ42" i="3"/>
  <c r="CP6" i="3"/>
  <c r="CO6" i="3"/>
  <c r="CQ6" i="3" s="1"/>
  <c r="CP43" i="3"/>
  <c r="AU335" i="2"/>
  <c r="AU334" i="1"/>
  <c r="AU334" i="2" l="1"/>
  <c r="AU742" i="1"/>
  <c r="DE43" i="3"/>
  <c r="CQ43" i="3"/>
  <c r="DC42" i="3"/>
  <c r="DC36" i="3"/>
  <c r="DC41" i="3"/>
  <c r="DF34" i="3"/>
  <c r="DF40" i="3" s="1"/>
  <c r="DD6" i="3"/>
  <c r="DF6" i="3" s="1"/>
  <c r="DE6" i="3"/>
  <c r="BC335" i="1"/>
  <c r="S17" i="3" s="1"/>
  <c r="AV335" i="2"/>
  <c r="AV334" i="1"/>
  <c r="AV334" i="2" l="1"/>
  <c r="AV742" i="1"/>
  <c r="BB742" i="1"/>
  <c r="DC43" i="3"/>
  <c r="DF42" i="3"/>
  <c r="DF41" i="3"/>
  <c r="S27" i="3"/>
  <c r="Q5" i="3" s="1"/>
  <c r="S31" i="3"/>
  <c r="T17" i="3"/>
  <c r="AW334" i="1"/>
  <c r="AW742" i="1" s="1"/>
  <c r="AW335" i="2"/>
  <c r="AX335" i="2" s="1"/>
  <c r="AX335" i="1"/>
  <c r="AX743" i="1" s="1"/>
  <c r="C32" i="3"/>
  <c r="DF43" i="3" l="1"/>
  <c r="T27" i="3"/>
  <c r="T31" i="3"/>
  <c r="T34" i="3" s="1"/>
  <c r="S34" i="3"/>
  <c r="S40" i="3" s="1"/>
  <c r="R5" i="3"/>
  <c r="T5" i="3" s="1"/>
  <c r="S5" i="3"/>
  <c r="Q6" i="3"/>
  <c r="BC743" i="1"/>
  <c r="AW334" i="2"/>
  <c r="AX334" i="2" s="1"/>
  <c r="BC334" i="1"/>
  <c r="D17" i="3" s="1"/>
  <c r="AZ335" i="1"/>
  <c r="AZ743" i="1" s="1"/>
  <c r="S6" i="3" l="1"/>
  <c r="R6" i="3"/>
  <c r="T6" i="3" s="1"/>
  <c r="S36" i="3"/>
  <c r="S41" i="3"/>
  <c r="S42" i="3"/>
  <c r="T40" i="3"/>
  <c r="T41" i="3"/>
  <c r="T42" i="3"/>
  <c r="U13" i="3"/>
  <c r="U15" i="3"/>
  <c r="U11" i="3"/>
  <c r="U16" i="3"/>
  <c r="U19" i="3"/>
  <c r="U23" i="3"/>
  <c r="U24" i="3"/>
  <c r="U12" i="3"/>
  <c r="U22" i="3"/>
  <c r="U21" i="3"/>
  <c r="U20" i="3"/>
  <c r="U25" i="3"/>
  <c r="U26" i="3"/>
  <c r="U18" i="3"/>
  <c r="U10" i="3"/>
  <c r="U14" i="3"/>
  <c r="U17" i="3"/>
  <c r="E17" i="3"/>
  <c r="E27" i="3" s="1"/>
  <c r="D27" i="3"/>
  <c r="B5" i="3" s="1"/>
  <c r="S43" i="3" l="1"/>
  <c r="T43" i="3"/>
  <c r="D33" i="3" l="1"/>
  <c r="AX543" i="1"/>
  <c r="AY543" i="1" l="1"/>
  <c r="E33" i="3"/>
  <c r="D32" i="3"/>
  <c r="AZ510" i="1"/>
  <c r="AY510" i="1" s="1"/>
  <c r="AY742" i="1" l="1"/>
  <c r="BC742" i="1"/>
  <c r="C5" i="3"/>
  <c r="E5" i="3" s="1"/>
  <c r="E32" i="3"/>
  <c r="D5" i="3" l="1"/>
  <c r="D31" i="3"/>
  <c r="D34" i="3" s="1"/>
  <c r="D36" i="3" s="1"/>
  <c r="AX92" i="1"/>
  <c r="AZ92" i="1" s="1"/>
  <c r="D41" i="3" l="1"/>
  <c r="D42" i="3"/>
  <c r="D40" i="3"/>
  <c r="BS730" i="2"/>
  <c r="BT730" i="2" s="1"/>
  <c r="BU730" i="2" s="1"/>
  <c r="BV730" i="2" s="1"/>
  <c r="BN730" i="2"/>
  <c r="BO730" i="2" s="1"/>
  <c r="BP730" i="2" s="1"/>
  <c r="BQ730" i="2" s="1"/>
  <c r="BI730" i="2"/>
  <c r="BJ730" i="2" s="1"/>
  <c r="BK730" i="2" s="1"/>
  <c r="BL730" i="2" s="1"/>
  <c r="BE730" i="2"/>
  <c r="BF730" i="2" s="1"/>
  <c r="BG730" i="2" s="1"/>
  <c r="BS719" i="2"/>
  <c r="BT719" i="2" s="1"/>
  <c r="BU719" i="2" s="1"/>
  <c r="BV719" i="2" s="1"/>
  <c r="BN719" i="2"/>
  <c r="BO719" i="2" s="1"/>
  <c r="BP719" i="2" s="1"/>
  <c r="BQ719" i="2" s="1"/>
  <c r="BI719" i="2"/>
  <c r="BJ719" i="2" s="1"/>
  <c r="BK719" i="2" s="1"/>
  <c r="BL719" i="2" s="1"/>
  <c r="BE719" i="2"/>
  <c r="BF719" i="2" s="1"/>
  <c r="BG719" i="2" s="1"/>
  <c r="BS708" i="2"/>
  <c r="BT708" i="2" s="1"/>
  <c r="BU708" i="2" s="1"/>
  <c r="BV708" i="2" s="1"/>
  <c r="BN708" i="2"/>
  <c r="BO708" i="2" s="1"/>
  <c r="BP708" i="2" s="1"/>
  <c r="BQ708" i="2" s="1"/>
  <c r="BI708" i="2"/>
  <c r="BJ708" i="2" s="1"/>
  <c r="BK708" i="2" s="1"/>
  <c r="BL708" i="2" s="1"/>
  <c r="BE708" i="2"/>
  <c r="BF708" i="2" s="1"/>
  <c r="BG708" i="2" s="1"/>
  <c r="BS37" i="2"/>
  <c r="BT37" i="2" s="1"/>
  <c r="BU37" i="2" s="1"/>
  <c r="BV37" i="2" s="1"/>
  <c r="BN37" i="2"/>
  <c r="BO37" i="2" s="1"/>
  <c r="BP37" i="2" s="1"/>
  <c r="BQ37" i="2" s="1"/>
  <c r="BI37" i="2"/>
  <c r="BJ37" i="2" s="1"/>
  <c r="BK37" i="2" s="1"/>
  <c r="BL37" i="2" s="1"/>
  <c r="BE37" i="2"/>
  <c r="BF37" i="2" s="1"/>
  <c r="BG37" i="2" s="1"/>
  <c r="BS26" i="2"/>
  <c r="BT26" i="2" s="1"/>
  <c r="BU26" i="2" s="1"/>
  <c r="BV26" i="2" s="1"/>
  <c r="BN26" i="2"/>
  <c r="BO26" i="2" s="1"/>
  <c r="BP26" i="2" s="1"/>
  <c r="BQ26" i="2" s="1"/>
  <c r="BI26" i="2"/>
  <c r="BJ26" i="2" s="1"/>
  <c r="BK26" i="2" s="1"/>
  <c r="BL26" i="2" s="1"/>
  <c r="BE26" i="2"/>
  <c r="BF26" i="2" s="1"/>
  <c r="BG26" i="2" s="1"/>
  <c r="BE697" i="2"/>
  <c r="BF697" i="2" s="1"/>
  <c r="BG697" i="2" s="1"/>
  <c r="BI697" i="2" s="1"/>
  <c r="BJ697" i="2" s="1"/>
  <c r="BK697" i="2" s="1"/>
  <c r="BL697" i="2" s="1"/>
  <c r="BN697" i="2" s="1"/>
  <c r="BO697" i="2" s="1"/>
  <c r="BP697" i="2" s="1"/>
  <c r="BQ697" i="2" s="1"/>
  <c r="BS697" i="2" s="1"/>
  <c r="BT697" i="2" s="1"/>
  <c r="BU697" i="2" s="1"/>
  <c r="BV697" i="2" s="1"/>
  <c r="BE686" i="2"/>
  <c r="BF686" i="2" s="1"/>
  <c r="BG686" i="2" s="1"/>
  <c r="BI686" i="2" s="1"/>
  <c r="BJ686" i="2" s="1"/>
  <c r="BK686" i="2" s="1"/>
  <c r="BL686" i="2" s="1"/>
  <c r="BN686" i="2" s="1"/>
  <c r="BO686" i="2" s="1"/>
  <c r="BP686" i="2" s="1"/>
  <c r="BQ686" i="2" s="1"/>
  <c r="BS686" i="2" s="1"/>
  <c r="BT686" i="2" s="1"/>
  <c r="BU686" i="2" s="1"/>
  <c r="BV686" i="2" s="1"/>
  <c r="BE675" i="2"/>
  <c r="BF675" i="2" s="1"/>
  <c r="BG675" i="2" s="1"/>
  <c r="BI675" i="2" s="1"/>
  <c r="BJ675" i="2" s="1"/>
  <c r="BK675" i="2" s="1"/>
  <c r="BL675" i="2" s="1"/>
  <c r="BN675" i="2" s="1"/>
  <c r="BO675" i="2" s="1"/>
  <c r="BP675" i="2" s="1"/>
  <c r="BQ675" i="2" s="1"/>
  <c r="BR675" i="2" s="1"/>
  <c r="BS675" i="2" s="1"/>
  <c r="BT675" i="2" s="1"/>
  <c r="BU675" i="2" s="1"/>
  <c r="BV675" i="2" s="1"/>
  <c r="BE664" i="2"/>
  <c r="BF664" i="2" s="1"/>
  <c r="BG664" i="2" s="1"/>
  <c r="BI664" i="2" s="1"/>
  <c r="BJ664" i="2" s="1"/>
  <c r="BK664" i="2" s="1"/>
  <c r="BL664" i="2" s="1"/>
  <c r="BN664" i="2" s="1"/>
  <c r="BO664" i="2" s="1"/>
  <c r="BP664" i="2" s="1"/>
  <c r="BQ664" i="2" s="1"/>
  <c r="BS664" i="2" s="1"/>
  <c r="BT664" i="2" s="1"/>
  <c r="BU664" i="2" s="1"/>
  <c r="BV664" i="2" s="1"/>
  <c r="BF653" i="2"/>
  <c r="BG653" i="2" s="1"/>
  <c r="BI653" i="2" s="1"/>
  <c r="BJ653" i="2" s="1"/>
  <c r="BK653" i="2" s="1"/>
  <c r="BL653" i="2" s="1"/>
  <c r="BN653" i="2" s="1"/>
  <c r="BO653" i="2" s="1"/>
  <c r="BP653" i="2" s="1"/>
  <c r="BQ653" i="2" s="1"/>
  <c r="BR653" i="2" s="1"/>
  <c r="BS653" i="2" s="1"/>
  <c r="BT653" i="2" s="1"/>
  <c r="BU653" i="2" s="1"/>
  <c r="BV653" i="2" s="1"/>
  <c r="BE642" i="2"/>
  <c r="BF642" i="2" s="1"/>
  <c r="BI642" i="2" s="1"/>
  <c r="BJ642" i="2" s="1"/>
  <c r="BK642" i="2" s="1"/>
  <c r="BL642" i="2" s="1"/>
  <c r="BM642" i="2" s="1"/>
  <c r="BN642" i="2" s="1"/>
  <c r="BO642" i="2" s="1"/>
  <c r="BP642" i="2" s="1"/>
  <c r="BQ642" i="2" s="1"/>
  <c r="BR642" i="2" s="1"/>
  <c r="BS642" i="2" s="1"/>
  <c r="BT642" i="2" s="1"/>
  <c r="BU642" i="2" s="1"/>
  <c r="BV642" i="2" s="1"/>
  <c r="BW642" i="2" s="1"/>
  <c r="BE620" i="2"/>
  <c r="BF620" i="2" s="1"/>
  <c r="BG620" i="2" s="1"/>
  <c r="BH620" i="2" s="1"/>
  <c r="BK620" i="2" s="1"/>
  <c r="BL620" i="2" s="1"/>
  <c r="BM620" i="2" s="1"/>
  <c r="BN620" i="2" s="1"/>
  <c r="BO620" i="2" s="1"/>
  <c r="BQ620" i="2" s="1"/>
  <c r="BR620" i="2" s="1"/>
  <c r="BS620" i="2" s="1"/>
  <c r="BT620" i="2" s="1"/>
  <c r="BU620" i="2" s="1"/>
  <c r="BV620" i="2" s="1"/>
  <c r="BH609" i="2"/>
  <c r="BI609" i="2" s="1"/>
  <c r="BJ609" i="2" s="1"/>
  <c r="BL609" i="2" s="1"/>
  <c r="BM609" i="2" s="1"/>
  <c r="BN609" i="2" s="1"/>
  <c r="BO609" i="2" s="1"/>
  <c r="BQ609" i="2" s="1"/>
  <c r="BR609" i="2" s="1"/>
  <c r="BS609" i="2" s="1"/>
  <c r="BT609" i="2" s="1"/>
  <c r="BU609" i="2" s="1"/>
  <c r="BV609" i="2" s="1"/>
  <c r="BW609" i="2" s="1"/>
  <c r="BE609" i="2"/>
  <c r="BF609" i="2" s="1"/>
  <c r="BI598" i="2"/>
  <c r="BJ598" i="2" s="1"/>
  <c r="BK598" i="2" s="1"/>
  <c r="BL598" i="2" s="1"/>
  <c r="BM598" i="2" s="1"/>
  <c r="BN598" i="2" s="1"/>
  <c r="BO598" i="2" s="1"/>
  <c r="BP598" i="2" s="1"/>
  <c r="BQ598" i="2" s="1"/>
  <c r="BR598" i="2" s="1"/>
  <c r="BS598" i="2" s="1"/>
  <c r="BT598" i="2" s="1"/>
  <c r="BU598" i="2" s="1"/>
  <c r="BV598" i="2" s="1"/>
  <c r="BW598" i="2" s="1"/>
  <c r="BE598" i="2"/>
  <c r="BF598" i="2" s="1"/>
  <c r="BE587" i="2"/>
  <c r="BF587" i="2" s="1"/>
  <c r="BI587" i="2" s="1"/>
  <c r="BJ587" i="2" s="1"/>
  <c r="BK587" i="2" s="1"/>
  <c r="BL587" i="2" s="1"/>
  <c r="BN587" i="2" s="1"/>
  <c r="BO587" i="2" s="1"/>
  <c r="BP587" i="2" s="1"/>
  <c r="BQ587" i="2" s="1"/>
  <c r="BR587" i="2" s="1"/>
  <c r="BS587" i="2" s="1"/>
  <c r="BT587" i="2" s="1"/>
  <c r="BU587" i="2" s="1"/>
  <c r="BV587" i="2" s="1"/>
  <c r="BI576" i="2"/>
  <c r="BJ576" i="2" s="1"/>
  <c r="BK576" i="2" s="1"/>
  <c r="BL576" i="2" s="1"/>
  <c r="BN576" i="2" s="1"/>
  <c r="BO576" i="2" s="1"/>
  <c r="BP576" i="2" s="1"/>
  <c r="BQ576" i="2" s="1"/>
  <c r="BR576" i="2" s="1"/>
  <c r="BS576" i="2" s="1"/>
  <c r="BT576" i="2" s="1"/>
  <c r="BU576" i="2" s="1"/>
  <c r="BV576" i="2" s="1"/>
  <c r="BE576" i="2"/>
  <c r="BF576" i="2" s="1"/>
  <c r="BG576" i="2" s="1"/>
  <c r="BE565" i="2"/>
  <c r="BF565" i="2" s="1"/>
  <c r="BG565" i="2" s="1"/>
  <c r="BI565" i="2" s="1"/>
  <c r="BK565" i="2" s="1"/>
  <c r="BL565" i="2" s="1"/>
  <c r="BN565" i="2" s="1"/>
  <c r="BO565" i="2" s="1"/>
  <c r="BP565" i="2" s="1"/>
  <c r="BQ565" i="2" s="1"/>
  <c r="BR565" i="2" s="1"/>
  <c r="BS565" i="2" s="1"/>
  <c r="BT565" i="2" s="1"/>
  <c r="BU565" i="2" s="1"/>
  <c r="BV565" i="2" s="1"/>
  <c r="BI554" i="2"/>
  <c r="BK554" i="2" s="1"/>
  <c r="BL554" i="2" s="1"/>
  <c r="BN554" i="2" s="1"/>
  <c r="BO554" i="2" s="1"/>
  <c r="BP554" i="2" s="1"/>
  <c r="BQ554" i="2" s="1"/>
  <c r="BR554" i="2" s="1"/>
  <c r="BS554" i="2" s="1"/>
  <c r="BT554" i="2" s="1"/>
  <c r="BU554" i="2" s="1"/>
  <c r="BV554" i="2" s="1"/>
  <c r="BE554" i="2"/>
  <c r="BF554" i="2" s="1"/>
  <c r="BG554" i="2" s="1"/>
  <c r="BE543" i="2"/>
  <c r="BG543" i="2" s="1"/>
  <c r="BI543" i="2" s="1"/>
  <c r="BJ543" i="2" s="1"/>
  <c r="BK543" i="2" s="1"/>
  <c r="BL543" i="2" s="1"/>
  <c r="BN543" i="2" s="1"/>
  <c r="BO543" i="2" s="1"/>
  <c r="BP543" i="2" s="1"/>
  <c r="BQ543" i="2" s="1"/>
  <c r="BR543" i="2" s="1"/>
  <c r="BS543" i="2" s="1"/>
  <c r="BT543" i="2" s="1"/>
  <c r="BU543" i="2" s="1"/>
  <c r="BV543" i="2" s="1"/>
  <c r="BG532" i="2"/>
  <c r="BH532" i="2" s="1"/>
  <c r="BI532" i="2" s="1"/>
  <c r="BJ532" i="2" s="1"/>
  <c r="BK532" i="2" s="1"/>
  <c r="BL532" i="2" s="1"/>
  <c r="BM532" i="2" s="1"/>
  <c r="BN532" i="2" s="1"/>
  <c r="BO532" i="2" s="1"/>
  <c r="BP532" i="2" s="1"/>
  <c r="BQ532" i="2" s="1"/>
  <c r="BR532" i="2" s="1"/>
  <c r="BS532" i="2" s="1"/>
  <c r="BT532" i="2" s="1"/>
  <c r="BU532" i="2" s="1"/>
  <c r="BV532" i="2" s="1"/>
  <c r="BW532" i="2" s="1"/>
  <c r="BG521" i="2"/>
  <c r="BI521" i="2" s="1"/>
  <c r="BJ521" i="2" s="1"/>
  <c r="BK521" i="2" s="1"/>
  <c r="BL521" i="2" s="1"/>
  <c r="BN521" i="2" s="1"/>
  <c r="BO521" i="2" s="1"/>
  <c r="BP521" i="2" s="1"/>
  <c r="BQ521" i="2" s="1"/>
  <c r="BR521" i="2" s="1"/>
  <c r="BS521" i="2" s="1"/>
  <c r="BT521" i="2" s="1"/>
  <c r="BU521" i="2" s="1"/>
  <c r="BV521" i="2" s="1"/>
  <c r="BE521" i="2"/>
  <c r="BG510" i="2"/>
  <c r="BI510" i="2" s="1"/>
  <c r="BJ510" i="2" s="1"/>
  <c r="BK510" i="2" s="1"/>
  <c r="BL510" i="2" s="1"/>
  <c r="BN510" i="2" s="1"/>
  <c r="BO510" i="2" s="1"/>
  <c r="BP510" i="2" s="1"/>
  <c r="BQ510" i="2" s="1"/>
  <c r="BR510" i="2" s="1"/>
  <c r="BS510" i="2" s="1"/>
  <c r="BT510" i="2" s="1"/>
  <c r="BU510" i="2" s="1"/>
  <c r="BV510" i="2" s="1"/>
  <c r="BE510" i="2"/>
  <c r="BI499" i="2"/>
  <c r="BJ499" i="2" s="1"/>
  <c r="BK499" i="2" s="1"/>
  <c r="BL499" i="2" s="1"/>
  <c r="BN499" i="2" s="1"/>
  <c r="BO499" i="2" s="1"/>
  <c r="BP499" i="2" s="1"/>
  <c r="BQ499" i="2" s="1"/>
  <c r="BS499" i="2" s="1"/>
  <c r="BT499" i="2" s="1"/>
  <c r="BU499" i="2" s="1"/>
  <c r="BV499" i="2" s="1"/>
  <c r="BE499" i="2"/>
  <c r="BF499" i="2" s="1"/>
  <c r="BG499" i="2" s="1"/>
  <c r="BF488" i="2"/>
  <c r="BG488" i="2" s="1"/>
  <c r="BH488" i="2" s="1"/>
  <c r="BI488" i="2" s="1"/>
  <c r="BJ488" i="2" s="1"/>
  <c r="BK488" i="2" s="1"/>
  <c r="BL488" i="2" s="1"/>
  <c r="BN488" i="2" s="1"/>
  <c r="BO488" i="2" s="1"/>
  <c r="BP488" i="2" s="1"/>
  <c r="BQ488" i="2" s="1"/>
  <c r="BR488" i="2" s="1"/>
  <c r="BS488" i="2" s="1"/>
  <c r="BT488" i="2" s="1"/>
  <c r="BU488" i="2" s="1"/>
  <c r="BV488" i="2" s="1"/>
  <c r="BE466" i="2"/>
  <c r="BG466" i="2" s="1"/>
  <c r="BH466" i="2" s="1"/>
  <c r="BI466" i="2" s="1"/>
  <c r="BJ466" i="2" s="1"/>
  <c r="BL466" i="2" s="1"/>
  <c r="BM466" i="2" s="1"/>
  <c r="BN466" i="2" s="1"/>
  <c r="BO466" i="2" s="1"/>
  <c r="BP466" i="2" s="1"/>
  <c r="BQ466" i="2" s="1"/>
  <c r="BR466" i="2" s="1"/>
  <c r="BS466" i="2" s="1"/>
  <c r="BT466" i="2" s="1"/>
  <c r="BU466" i="2" s="1"/>
  <c r="BV466" i="2" s="1"/>
  <c r="BE455" i="2"/>
  <c r="BG455" i="2" s="1"/>
  <c r="BH455" i="2" s="1"/>
  <c r="BI455" i="2" s="1"/>
  <c r="BJ455" i="2" s="1"/>
  <c r="BL455" i="2" s="1"/>
  <c r="BM455" i="2" s="1"/>
  <c r="BN455" i="2" s="1"/>
  <c r="BO455" i="2" s="1"/>
  <c r="BP455" i="2" s="1"/>
  <c r="BQ455" i="2" s="1"/>
  <c r="BR455" i="2" s="1"/>
  <c r="BS455" i="2" s="1"/>
  <c r="BT455" i="2" s="1"/>
  <c r="BU455" i="2" s="1"/>
  <c r="BV455" i="2" s="1"/>
  <c r="BH444" i="2"/>
  <c r="BI444" i="2" s="1"/>
  <c r="BJ444" i="2" s="1"/>
  <c r="BK444" i="2" s="1"/>
  <c r="BL444" i="2" s="1"/>
  <c r="BM444" i="2" s="1"/>
  <c r="BN444" i="2" s="1"/>
  <c r="BO444" i="2" s="1"/>
  <c r="BP444" i="2" s="1"/>
  <c r="BQ444" i="2" s="1"/>
  <c r="BR444" i="2" s="1"/>
  <c r="BS444" i="2" s="1"/>
  <c r="BT444" i="2" s="1"/>
  <c r="BU444" i="2" s="1"/>
  <c r="BV444" i="2" s="1"/>
  <c r="BW444" i="2" s="1"/>
  <c r="BE444" i="2"/>
  <c r="BN433" i="2"/>
  <c r="BO433" i="2" s="1"/>
  <c r="BP433" i="2" s="1"/>
  <c r="BQ433" i="2" s="1"/>
  <c r="BR433" i="2" s="1"/>
  <c r="BS433" i="2" s="1"/>
  <c r="BT433" i="2" s="1"/>
  <c r="BU433" i="2" s="1"/>
  <c r="BV433" i="2" s="1"/>
  <c r="BG433" i="2"/>
  <c r="BH433" i="2" s="1"/>
  <c r="BI433" i="2" s="1"/>
  <c r="BJ433" i="2" s="1"/>
  <c r="BK433" i="2" s="1"/>
  <c r="BL433" i="2" s="1"/>
  <c r="BE433" i="2"/>
  <c r="BG422" i="2"/>
  <c r="BH422" i="2" s="1"/>
  <c r="BI422" i="2" s="1"/>
  <c r="BJ422" i="2" s="1"/>
  <c r="BK422" i="2" s="1"/>
  <c r="BL422" i="2" s="1"/>
  <c r="BN422" i="2" s="1"/>
  <c r="BO422" i="2" s="1"/>
  <c r="BP422" i="2" s="1"/>
  <c r="BQ422" i="2" s="1"/>
  <c r="BR422" i="2" s="1"/>
  <c r="BS422" i="2" s="1"/>
  <c r="BT422" i="2" s="1"/>
  <c r="BU422" i="2" s="1"/>
  <c r="BV422" i="2" s="1"/>
  <c r="BG411" i="2"/>
  <c r="BI411" i="2" s="1"/>
  <c r="BJ411" i="2" s="1"/>
  <c r="BK411" i="2" s="1"/>
  <c r="BL411" i="2" s="1"/>
  <c r="BN411" i="2" s="1"/>
  <c r="BO411" i="2" s="1"/>
  <c r="BP411" i="2" s="1"/>
  <c r="BQ411" i="2" s="1"/>
  <c r="BR411" i="2" s="1"/>
  <c r="BS411" i="2" s="1"/>
  <c r="BT411" i="2" s="1"/>
  <c r="BU411" i="2" s="1"/>
  <c r="BV411" i="2" s="1"/>
  <c r="BE411" i="2"/>
  <c r="BE400" i="2"/>
  <c r="BF400" i="2" s="1"/>
  <c r="BG400" i="2" s="1"/>
  <c r="BH400" i="2" s="1"/>
  <c r="BI400" i="2" s="1"/>
  <c r="BJ400" i="2" s="1"/>
  <c r="BK400" i="2" s="1"/>
  <c r="BL400" i="2" s="1"/>
  <c r="BM400" i="2" s="1"/>
  <c r="BN400" i="2" s="1"/>
  <c r="BO400" i="2" s="1"/>
  <c r="BP400" i="2" s="1"/>
  <c r="BQ400" i="2" s="1"/>
  <c r="BR400" i="2" s="1"/>
  <c r="BW400" i="2" s="1"/>
  <c r="BK389" i="2"/>
  <c r="BL389" i="2" s="1"/>
  <c r="BM389" i="2" s="1"/>
  <c r="BO389" i="2" s="1"/>
  <c r="BP389" i="2" s="1"/>
  <c r="BQ389" i="2" s="1"/>
  <c r="BR389" i="2" s="1"/>
  <c r="BS389" i="2" s="1"/>
  <c r="BT389" i="2" s="1"/>
  <c r="BU389" i="2" s="1"/>
  <c r="BV389" i="2" s="1"/>
  <c r="BW389" i="2" s="1"/>
  <c r="BE389" i="2"/>
  <c r="BF389" i="2" s="1"/>
  <c r="BG389" i="2" s="1"/>
  <c r="BE378" i="2"/>
  <c r="BF378" i="2" s="1"/>
  <c r="BI378" i="2" s="1"/>
  <c r="BJ378" i="2" s="1"/>
  <c r="BK378" i="2" s="1"/>
  <c r="BL378" i="2" s="1"/>
  <c r="BM378" i="2" s="1"/>
  <c r="BN378" i="2" s="1"/>
  <c r="BO378" i="2" s="1"/>
  <c r="BP378" i="2" s="1"/>
  <c r="BQ378" i="2" s="1"/>
  <c r="BR378" i="2" s="1"/>
  <c r="BS378" i="2" s="1"/>
  <c r="BT378" i="2" s="1"/>
  <c r="BU378" i="2" s="1"/>
  <c r="BV378" i="2" s="1"/>
  <c r="BW378" i="2" s="1"/>
  <c r="BG356" i="2"/>
  <c r="BI356" i="2" s="1"/>
  <c r="BJ356" i="2" s="1"/>
  <c r="BK356" i="2" s="1"/>
  <c r="BL356" i="2" s="1"/>
  <c r="BM356" i="2" s="1"/>
  <c r="BN356" i="2" s="1"/>
  <c r="BO356" i="2" s="1"/>
  <c r="BP356" i="2" s="1"/>
  <c r="BQ356" i="2" s="1"/>
  <c r="BR356" i="2" s="1"/>
  <c r="BS356" i="2" s="1"/>
  <c r="BT356" i="2" s="1"/>
  <c r="BU356" i="2" s="1"/>
  <c r="BV356" i="2" s="1"/>
  <c r="BW356" i="2" s="1"/>
  <c r="BE345" i="2"/>
  <c r="BF345" i="2" s="1"/>
  <c r="BG345" i="2" s="1"/>
  <c r="BH345" i="2" s="1"/>
  <c r="BI345" i="2" s="1"/>
  <c r="BJ345" i="2" s="1"/>
  <c r="BK345" i="2" s="1"/>
  <c r="BL345" i="2" s="1"/>
  <c r="BM345" i="2" s="1"/>
  <c r="BN345" i="2" s="1"/>
  <c r="BO345" i="2" s="1"/>
  <c r="BQ345" i="2" s="1"/>
  <c r="BR345" i="2" s="1"/>
  <c r="BS345" i="2" s="1"/>
  <c r="BT345" i="2" s="1"/>
  <c r="BE334" i="2"/>
  <c r="BF334" i="2" s="1"/>
  <c r="BG334" i="2" s="1"/>
  <c r="BH334" i="2" s="1"/>
  <c r="BI334" i="2" s="1"/>
  <c r="BJ334" i="2" s="1"/>
  <c r="BM334" i="2" s="1"/>
  <c r="BN334" i="2" s="1"/>
  <c r="BO334" i="2" s="1"/>
  <c r="BP334" i="2" s="1"/>
  <c r="BQ334" i="2" s="1"/>
  <c r="BR334" i="2" s="1"/>
  <c r="BS334" i="2" s="1"/>
  <c r="BT334" i="2" s="1"/>
  <c r="BU334" i="2" s="1"/>
  <c r="BV334" i="2" s="1"/>
  <c r="BE323" i="2"/>
  <c r="BF323" i="2" s="1"/>
  <c r="BG323" i="2" s="1"/>
  <c r="BI323" i="2" s="1"/>
  <c r="BL323" i="2" s="1"/>
  <c r="BM323" i="2" s="1"/>
  <c r="BN323" i="2" s="1"/>
  <c r="BO323" i="2" s="1"/>
  <c r="BP323" i="2" s="1"/>
  <c r="BQ323" i="2" s="1"/>
  <c r="BR323" i="2" s="1"/>
  <c r="BS323" i="2" s="1"/>
  <c r="BT323" i="2" s="1"/>
  <c r="BU323" i="2" s="1"/>
  <c r="BV323" i="2" s="1"/>
  <c r="BW323" i="2" s="1"/>
  <c r="BG312" i="2"/>
  <c r="BI312" i="2" s="1"/>
  <c r="BJ312" i="2" s="1"/>
  <c r="BK312" i="2" s="1"/>
  <c r="BL312" i="2" s="1"/>
  <c r="BM312" i="2" s="1"/>
  <c r="BN312" i="2" s="1"/>
  <c r="BO312" i="2" s="1"/>
  <c r="BP312" i="2" s="1"/>
  <c r="BQ312" i="2" s="1"/>
  <c r="BR312" i="2" s="1"/>
  <c r="BS312" i="2" s="1"/>
  <c r="BT312" i="2" s="1"/>
  <c r="BU312" i="2" s="1"/>
  <c r="BV312" i="2" s="1"/>
  <c r="BW312" i="2" s="1"/>
  <c r="BH301" i="2"/>
  <c r="BI301" i="2" s="1"/>
  <c r="BJ301" i="2" s="1"/>
  <c r="BL301" i="2" s="1"/>
  <c r="BM301" i="2" s="1"/>
  <c r="BN301" i="2" s="1"/>
  <c r="BO301" i="2" s="1"/>
  <c r="BP301" i="2" s="1"/>
  <c r="BQ301" i="2" s="1"/>
  <c r="BR301" i="2" s="1"/>
  <c r="BS301" i="2" s="1"/>
  <c r="BT301" i="2" s="1"/>
  <c r="BU301" i="2" s="1"/>
  <c r="BV301" i="2" s="1"/>
  <c r="BW301" i="2" s="1"/>
  <c r="BE301" i="2"/>
  <c r="BG290" i="2"/>
  <c r="BH290" i="2" s="1"/>
  <c r="BI290" i="2" s="1"/>
  <c r="BJ290" i="2" s="1"/>
  <c r="BK290" i="2" s="1"/>
  <c r="BL290" i="2" s="1"/>
  <c r="BM290" i="2" s="1"/>
  <c r="BN290" i="2" s="1"/>
  <c r="BO290" i="2" s="1"/>
  <c r="BP290" i="2" s="1"/>
  <c r="BQ290" i="2" s="1"/>
  <c r="BR290" i="2" s="1"/>
  <c r="BS290" i="2" s="1"/>
  <c r="BT290" i="2" s="1"/>
  <c r="BU290" i="2" s="1"/>
  <c r="BV290" i="2" s="1"/>
  <c r="BW290" i="2" s="1"/>
  <c r="BG279" i="2"/>
  <c r="BH279" i="2" s="1"/>
  <c r="BI279" i="2" s="1"/>
  <c r="BJ279" i="2" s="1"/>
  <c r="BK279" i="2" s="1"/>
  <c r="BL279" i="2" s="1"/>
  <c r="BM279" i="2" s="1"/>
  <c r="BN279" i="2" s="1"/>
  <c r="BO279" i="2" s="1"/>
  <c r="BP279" i="2" s="1"/>
  <c r="BQ279" i="2" s="1"/>
  <c r="BR279" i="2" s="1"/>
  <c r="BS279" i="2" s="1"/>
  <c r="BT279" i="2" s="1"/>
  <c r="BU279" i="2" s="1"/>
  <c r="BV279" i="2" s="1"/>
  <c r="BE268" i="2"/>
  <c r="BF268" i="2" s="1"/>
  <c r="BG268" i="2" s="1"/>
  <c r="BH268" i="2" s="1"/>
  <c r="BK268" i="2" s="1"/>
  <c r="BN268" i="2" s="1"/>
  <c r="BO268" i="2" s="1"/>
  <c r="BP268" i="2" s="1"/>
  <c r="BQ268" i="2" s="1"/>
  <c r="BR268" i="2" s="1"/>
  <c r="BS268" i="2" s="1"/>
  <c r="BT268" i="2" s="1"/>
  <c r="BU268" i="2" s="1"/>
  <c r="BV268" i="2" s="1"/>
  <c r="BW268" i="2" s="1"/>
  <c r="BH257" i="2"/>
  <c r="BI257" i="2" s="1"/>
  <c r="BJ257" i="2" s="1"/>
  <c r="BK257" i="2" s="1"/>
  <c r="BL257" i="2" s="1"/>
  <c r="BM257" i="2" s="1"/>
  <c r="BO257" i="2" s="1"/>
  <c r="BP257" i="2" s="1"/>
  <c r="BQ257" i="2" s="1"/>
  <c r="BR257" i="2" s="1"/>
  <c r="BS257" i="2" s="1"/>
  <c r="BT257" i="2" s="1"/>
  <c r="BU257" i="2" s="1"/>
  <c r="BV257" i="2" s="1"/>
  <c r="BW257" i="2" s="1"/>
  <c r="BE257" i="2"/>
  <c r="BF257" i="2" s="1"/>
  <c r="BG246" i="2"/>
  <c r="BH246" i="2" s="1"/>
  <c r="BI246" i="2" s="1"/>
  <c r="BJ246" i="2" s="1"/>
  <c r="BK246" i="2" s="1"/>
  <c r="BL246" i="2" s="1"/>
  <c r="BM246" i="2" s="1"/>
  <c r="BO246" i="2" s="1"/>
  <c r="BP246" i="2" s="1"/>
  <c r="BQ246" i="2" s="1"/>
  <c r="BR246" i="2" s="1"/>
  <c r="BS246" i="2" s="1"/>
  <c r="BT246" i="2" s="1"/>
  <c r="BU246" i="2" s="1"/>
  <c r="BV246" i="2" s="1"/>
  <c r="BW246" i="2" s="1"/>
  <c r="BE235" i="2"/>
  <c r="BG235" i="2" s="1"/>
  <c r="BH235" i="2" s="1"/>
  <c r="BI235" i="2" s="1"/>
  <c r="BK235" i="2" s="1"/>
  <c r="BL235" i="2" s="1"/>
  <c r="BM235" i="2" s="1"/>
  <c r="BN235" i="2" s="1"/>
  <c r="BO235" i="2" s="1"/>
  <c r="BQ235" i="2" s="1"/>
  <c r="BR235" i="2" s="1"/>
  <c r="BS235" i="2" s="1"/>
  <c r="BT235" i="2" s="1"/>
  <c r="BU235" i="2" s="1"/>
  <c r="BW235" i="2" s="1"/>
  <c r="BK224" i="2"/>
  <c r="BL224" i="2" s="1"/>
  <c r="BM224" i="2" s="1"/>
  <c r="BN224" i="2" s="1"/>
  <c r="BO224" i="2" s="1"/>
  <c r="BP224" i="2" s="1"/>
  <c r="BQ224" i="2" s="1"/>
  <c r="BR224" i="2" s="1"/>
  <c r="BS224" i="2" s="1"/>
  <c r="BT224" i="2" s="1"/>
  <c r="BU224" i="2" s="1"/>
  <c r="BV224" i="2" s="1"/>
  <c r="BI213" i="2"/>
  <c r="BJ213" i="2" s="1"/>
  <c r="BK213" i="2" s="1"/>
  <c r="BL213" i="2" s="1"/>
  <c r="BM213" i="2" s="1"/>
  <c r="BN213" i="2" s="1"/>
  <c r="BO213" i="2" s="1"/>
  <c r="BP213" i="2" s="1"/>
  <c r="BQ213" i="2" s="1"/>
  <c r="BR213" i="2" s="1"/>
  <c r="BS213" i="2" s="1"/>
  <c r="BT213" i="2" s="1"/>
  <c r="BU213" i="2" s="1"/>
  <c r="BV213" i="2" s="1"/>
  <c r="BE213" i="2"/>
  <c r="BE202" i="2"/>
  <c r="BH202" i="2" s="1"/>
  <c r="BI202" i="2" s="1"/>
  <c r="BJ202" i="2" s="1"/>
  <c r="BK202" i="2" s="1"/>
  <c r="BL202" i="2" s="1"/>
  <c r="BM202" i="2" s="1"/>
  <c r="BN202" i="2" s="1"/>
  <c r="BO202" i="2" s="1"/>
  <c r="BP202" i="2" s="1"/>
  <c r="BQ202" i="2" s="1"/>
  <c r="BR202" i="2" s="1"/>
  <c r="BS202" i="2" s="1"/>
  <c r="BT202" i="2" s="1"/>
  <c r="BU202" i="2" s="1"/>
  <c r="BV202" i="2" s="1"/>
  <c r="BW202" i="2" s="1"/>
  <c r="BI191" i="2"/>
  <c r="BJ191" i="2" s="1"/>
  <c r="BK191" i="2" s="1"/>
  <c r="BL191" i="2" s="1"/>
  <c r="BM191" i="2" s="1"/>
  <c r="BN191" i="2" s="1"/>
  <c r="BO191" i="2" s="1"/>
  <c r="BP191" i="2" s="1"/>
  <c r="BQ191" i="2" s="1"/>
  <c r="BR191" i="2" s="1"/>
  <c r="BS191" i="2" s="1"/>
  <c r="BT191" i="2" s="1"/>
  <c r="BU191" i="2" s="1"/>
  <c r="BV191" i="2" s="1"/>
  <c r="BW191" i="2" s="1"/>
  <c r="BI180" i="2"/>
  <c r="BJ180" i="2" s="1"/>
  <c r="BK180" i="2" s="1"/>
  <c r="BL180" i="2" s="1"/>
  <c r="BM180" i="2" s="1"/>
  <c r="BN180" i="2" s="1"/>
  <c r="BO180" i="2" s="1"/>
  <c r="BP180" i="2" s="1"/>
  <c r="BQ180" i="2" s="1"/>
  <c r="BR180" i="2" s="1"/>
  <c r="BS180" i="2" s="1"/>
  <c r="BT180" i="2" s="1"/>
  <c r="BU180" i="2" s="1"/>
  <c r="BV180" i="2" s="1"/>
  <c r="BE180" i="2"/>
  <c r="BI169" i="2"/>
  <c r="BJ169" i="2" s="1"/>
  <c r="BK169" i="2" s="1"/>
  <c r="BL169" i="2" s="1"/>
  <c r="BM169" i="2" s="1"/>
  <c r="BN169" i="2" s="1"/>
  <c r="BO169" i="2" s="1"/>
  <c r="BP169" i="2" s="1"/>
  <c r="BQ169" i="2" s="1"/>
  <c r="BR169" i="2" s="1"/>
  <c r="BS169" i="2" s="1"/>
  <c r="BT169" i="2" s="1"/>
  <c r="BU169" i="2" s="1"/>
  <c r="BV169" i="2" s="1"/>
  <c r="BW169" i="2" s="1"/>
  <c r="BE158" i="2"/>
  <c r="BF158" i="2" s="1"/>
  <c r="BG158" i="2" s="1"/>
  <c r="BJ158" i="2" s="1"/>
  <c r="BK158" i="2" s="1"/>
  <c r="BM158" i="2" s="1"/>
  <c r="BN158" i="2" s="1"/>
  <c r="BO158" i="2" s="1"/>
  <c r="BP158" i="2" s="1"/>
  <c r="BQ158" i="2" s="1"/>
  <c r="BR158" i="2" s="1"/>
  <c r="BS158" i="2" s="1"/>
  <c r="BT158" i="2" s="1"/>
  <c r="BU158" i="2" s="1"/>
  <c r="BV158" i="2" s="1"/>
  <c r="BW158" i="2" s="1"/>
  <c r="BJ147" i="2"/>
  <c r="BL147" i="2" s="1"/>
  <c r="BM147" i="2" s="1"/>
  <c r="BN147" i="2" s="1"/>
  <c r="BO147" i="2" s="1"/>
  <c r="BP147" i="2" s="1"/>
  <c r="BQ147" i="2" s="1"/>
  <c r="BR147" i="2" s="1"/>
  <c r="BS147" i="2" s="1"/>
  <c r="BT147" i="2" s="1"/>
  <c r="BU147" i="2" s="1"/>
  <c r="BV147" i="2" s="1"/>
  <c r="BW147" i="2" s="1"/>
  <c r="BG136" i="2"/>
  <c r="BH136" i="2" s="1"/>
  <c r="BJ136" i="2" s="1"/>
  <c r="BK136" i="2" s="1"/>
  <c r="BL136" i="2" s="1"/>
  <c r="BM136" i="2" s="1"/>
  <c r="BN136" i="2" s="1"/>
  <c r="BO136" i="2" s="1"/>
  <c r="BP136" i="2" s="1"/>
  <c r="BQ136" i="2" s="1"/>
  <c r="BR136" i="2" s="1"/>
  <c r="BS136" i="2" s="1"/>
  <c r="BT136" i="2" s="1"/>
  <c r="BU136" i="2" s="1"/>
  <c r="BV136" i="2" s="1"/>
  <c r="BW136" i="2" s="1"/>
  <c r="BG125" i="2"/>
  <c r="BI125" i="2" s="1"/>
  <c r="BJ125" i="2" s="1"/>
  <c r="BK125" i="2" s="1"/>
  <c r="BL125" i="2" s="1"/>
  <c r="BM125" i="2" s="1"/>
  <c r="BN125" i="2" s="1"/>
  <c r="BO125" i="2" s="1"/>
  <c r="BP125" i="2" s="1"/>
  <c r="BQ125" i="2" s="1"/>
  <c r="BR125" i="2" s="1"/>
  <c r="BS125" i="2" s="1"/>
  <c r="BT125" i="2" s="1"/>
  <c r="BU125" i="2" s="1"/>
  <c r="BV125" i="2" s="1"/>
  <c r="BW125" i="2" s="1"/>
  <c r="BE125" i="2"/>
  <c r="BE114" i="2"/>
  <c r="BF114" i="2" s="1"/>
  <c r="BI114" i="2" s="1"/>
  <c r="BK114" i="2" s="1"/>
  <c r="BM114" i="2" s="1"/>
  <c r="BN114" i="2" s="1"/>
  <c r="BO114" i="2" s="1"/>
  <c r="BP114" i="2" s="1"/>
  <c r="BQ114" i="2" s="1"/>
  <c r="BR114" i="2" s="1"/>
  <c r="BS114" i="2" s="1"/>
  <c r="BT114" i="2" s="1"/>
  <c r="BU114" i="2" s="1"/>
  <c r="BV114" i="2" s="1"/>
  <c r="BW114" i="2" s="1"/>
  <c r="BE103" i="2"/>
  <c r="BF103" i="2" s="1"/>
  <c r="BG103" i="2" s="1"/>
  <c r="BJ103" i="2" s="1"/>
  <c r="BL103" i="2" s="1"/>
  <c r="BN103" i="2" s="1"/>
  <c r="BO103" i="2" s="1"/>
  <c r="BP103" i="2" s="1"/>
  <c r="BQ103" i="2" s="1"/>
  <c r="BR103" i="2" s="1"/>
  <c r="BS103" i="2" s="1"/>
  <c r="BT103" i="2" s="1"/>
  <c r="BU103" i="2" s="1"/>
  <c r="BV103" i="2" s="1"/>
  <c r="BW103" i="2" s="1"/>
  <c r="BE92" i="2"/>
  <c r="BF92" i="2" s="1"/>
  <c r="BG92" i="2" s="1"/>
  <c r="BJ92" i="2" s="1"/>
  <c r="BL92" i="2" s="1"/>
  <c r="BN92" i="2" s="1"/>
  <c r="BO92" i="2" s="1"/>
  <c r="BP92" i="2" s="1"/>
  <c r="BQ92" i="2" s="1"/>
  <c r="BR92" i="2" s="1"/>
  <c r="BS92" i="2" s="1"/>
  <c r="BT92" i="2" s="1"/>
  <c r="BU92" i="2" s="1"/>
  <c r="BV92" i="2" s="1"/>
  <c r="BW92" i="2" s="1"/>
  <c r="BE81" i="2"/>
  <c r="BF81" i="2" s="1"/>
  <c r="BG81" i="2" s="1"/>
  <c r="BI81" i="2" s="1"/>
  <c r="BJ81" i="2" s="1"/>
  <c r="BK81" i="2" s="1"/>
  <c r="BL81" i="2" s="1"/>
  <c r="BN81" i="2" s="1"/>
  <c r="BO81" i="2" s="1"/>
  <c r="BP81" i="2" s="1"/>
  <c r="BQ81" i="2" s="1"/>
  <c r="BS81" i="2" s="1"/>
  <c r="BT81" i="2" s="1"/>
  <c r="BU81" i="2" s="1"/>
  <c r="BV81" i="2" s="1"/>
  <c r="BE70" i="2"/>
  <c r="BF70" i="2" s="1"/>
  <c r="BG70" i="2" s="1"/>
  <c r="BH70" i="2" s="1"/>
  <c r="BJ70" i="2" s="1"/>
  <c r="BK70" i="2" s="1"/>
  <c r="BL70" i="2" s="1"/>
  <c r="BN70" i="2" s="1"/>
  <c r="BO70" i="2" s="1"/>
  <c r="BP70" i="2" s="1"/>
  <c r="BR70" i="2" s="1"/>
  <c r="BS70" i="2" s="1"/>
  <c r="BT70" i="2" s="1"/>
  <c r="BV70" i="2" s="1"/>
  <c r="BW70" i="2" s="1"/>
  <c r="BG59" i="2"/>
  <c r="BH59" i="2" s="1"/>
  <c r="BI59" i="2" s="1"/>
  <c r="BJ59" i="2" s="1"/>
  <c r="BK59" i="2" s="1"/>
  <c r="BL59" i="2" s="1"/>
  <c r="BM59" i="2" s="1"/>
  <c r="BN59" i="2" s="1"/>
  <c r="BO59" i="2" s="1"/>
  <c r="BP59" i="2" s="1"/>
  <c r="BQ59" i="2" s="1"/>
  <c r="BR59" i="2" s="1"/>
  <c r="BS59" i="2" s="1"/>
  <c r="BT59" i="2" s="1"/>
  <c r="BU59" i="2" s="1"/>
  <c r="BV59" i="2" s="1"/>
  <c r="BW59" i="2" s="1"/>
  <c r="BE48" i="2"/>
  <c r="BF48" i="2" s="1"/>
  <c r="BJ48" i="2" s="1"/>
  <c r="BK48" i="2" s="1"/>
  <c r="BL48" i="2" s="1"/>
  <c r="BM48" i="2" s="1"/>
  <c r="BN48" i="2" s="1"/>
  <c r="BO48" i="2" s="1"/>
  <c r="BP48" i="2" s="1"/>
  <c r="BQ48" i="2" s="1"/>
  <c r="BR48" i="2" s="1"/>
  <c r="BS48" i="2" s="1"/>
  <c r="BT48" i="2" s="1"/>
  <c r="BU48" i="2" s="1"/>
  <c r="BV48" i="2" s="1"/>
  <c r="BW48" i="2" s="1"/>
  <c r="BE15" i="2"/>
  <c r="BF15" i="2" s="1"/>
  <c r="BG15" i="2" s="1"/>
  <c r="BI15" i="2" s="1"/>
  <c r="BJ15" i="2" s="1"/>
  <c r="BK15" i="2" s="1"/>
  <c r="BL15" i="2" s="1"/>
  <c r="BN15" i="2" s="1"/>
  <c r="BO15" i="2" s="1"/>
  <c r="BP15" i="2" s="1"/>
  <c r="BQ15" i="2" s="1"/>
  <c r="BS15" i="2" s="1"/>
  <c r="BT15" i="2" s="1"/>
  <c r="BU15" i="2" s="1"/>
  <c r="BV15" i="2" s="1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D43" i="3" l="1"/>
  <c r="AX4" i="2"/>
  <c r="AX565" i="1" l="1"/>
  <c r="AZ565" i="1" s="1"/>
  <c r="AX532" i="1"/>
  <c r="AZ532" i="1" s="1"/>
  <c r="AX499" i="1"/>
  <c r="AZ499" i="1" s="1"/>
  <c r="AX488" i="1"/>
  <c r="AZ488" i="1" s="1"/>
  <c r="AX466" i="1"/>
  <c r="AZ466" i="1" s="1"/>
  <c r="AX455" i="1"/>
  <c r="AZ455" i="1" s="1"/>
  <c r="AX444" i="1"/>
  <c r="AZ444" i="1" s="1"/>
  <c r="AX433" i="1"/>
  <c r="AZ433" i="1" s="1"/>
  <c r="AX422" i="1"/>
  <c r="AZ422" i="1" s="1"/>
  <c r="AX411" i="1"/>
  <c r="AZ411" i="1" s="1"/>
  <c r="AX400" i="1"/>
  <c r="AZ400" i="1" s="1"/>
  <c r="AX389" i="1"/>
  <c r="AZ389" i="1" s="1"/>
  <c r="AX378" i="1"/>
  <c r="AZ378" i="1" s="1"/>
  <c r="AX356" i="1"/>
  <c r="AZ356" i="1" s="1"/>
  <c r="AX345" i="1"/>
  <c r="AZ345" i="1" s="1"/>
  <c r="AX334" i="1"/>
  <c r="AZ334" i="1" s="1"/>
  <c r="AX312" i="1"/>
  <c r="AZ312" i="1" s="1"/>
  <c r="AX301" i="1"/>
  <c r="AZ301" i="1" s="1"/>
  <c r="AX279" i="1"/>
  <c r="AZ279" i="1" s="1"/>
  <c r="AX257" i="1"/>
  <c r="AZ257" i="1" s="1"/>
  <c r="AX246" i="1"/>
  <c r="AZ246" i="1" s="1"/>
  <c r="AX235" i="1"/>
  <c r="AZ235" i="1" s="1"/>
  <c r="AX224" i="1"/>
  <c r="AZ224" i="1" s="1"/>
  <c r="AX213" i="1"/>
  <c r="AZ213" i="1" s="1"/>
  <c r="AX202" i="1"/>
  <c r="AZ202" i="1" s="1"/>
  <c r="AX191" i="1"/>
  <c r="AZ191" i="1" s="1"/>
  <c r="AX180" i="1"/>
  <c r="AZ180" i="1" s="1"/>
  <c r="AX169" i="1"/>
  <c r="AZ169" i="1" s="1"/>
  <c r="AX158" i="1"/>
  <c r="AZ158" i="1" s="1"/>
  <c r="AX147" i="1"/>
  <c r="AZ147" i="1" s="1"/>
  <c r="AX136" i="1"/>
  <c r="AZ136" i="1" s="1"/>
  <c r="AX114" i="1"/>
  <c r="AZ114" i="1" s="1"/>
  <c r="AX103" i="1" l="1"/>
  <c r="AZ103" i="1" s="1"/>
  <c r="AX290" i="1" l="1"/>
  <c r="AZ290" i="1" s="1"/>
  <c r="AX323" i="1"/>
  <c r="AZ323" i="1" s="1"/>
  <c r="AX268" i="1"/>
  <c r="AZ268" i="1" s="1"/>
  <c r="AX81" i="1"/>
  <c r="AZ81" i="1" s="1"/>
  <c r="AX70" i="1"/>
  <c r="AZ70" i="1" s="1"/>
  <c r="AX59" i="1"/>
  <c r="AZ59" i="1" s="1"/>
  <c r="AX4" i="1"/>
  <c r="AZ4" i="1" l="1"/>
  <c r="AX48" i="1"/>
  <c r="AX742" i="1" s="1"/>
  <c r="D4" i="3" l="1"/>
  <c r="C4" i="3"/>
  <c r="E4" i="3" s="1"/>
  <c r="C31" i="3"/>
  <c r="B27" i="3"/>
  <c r="B3" i="3" s="1"/>
  <c r="C3" i="3" s="1"/>
  <c r="E3" i="3" s="1"/>
  <c r="AZ48" i="1"/>
  <c r="AZ742" i="1" s="1"/>
  <c r="B6" i="3" l="1"/>
  <c r="D6" i="3" s="1"/>
  <c r="D3" i="3"/>
  <c r="B34" i="3"/>
  <c r="C34" i="3"/>
  <c r="C40" i="3" s="1"/>
  <c r="E31" i="3"/>
  <c r="C6" i="3" l="1"/>
  <c r="E6" i="3" s="1"/>
  <c r="B36" i="3"/>
  <c r="B40" i="3"/>
  <c r="E34" i="3"/>
  <c r="E40" i="3" s="1"/>
  <c r="F18" i="3"/>
  <c r="F13" i="3"/>
  <c r="F24" i="3"/>
  <c r="F15" i="3"/>
  <c r="F10" i="3"/>
  <c r="F20" i="3"/>
  <c r="F21" i="3"/>
  <c r="F25" i="3"/>
  <c r="F23" i="3"/>
  <c r="F26" i="3"/>
  <c r="F14" i="3"/>
  <c r="F22" i="3"/>
  <c r="F19" i="3"/>
  <c r="F12" i="3"/>
  <c r="F17" i="3"/>
  <c r="F16" i="3"/>
  <c r="C41" i="3"/>
  <c r="C36" i="3"/>
  <c r="C42" i="3"/>
  <c r="F11" i="3"/>
  <c r="B42" i="3"/>
  <c r="B41" i="3"/>
  <c r="B43" i="3" l="1"/>
  <c r="C43" i="3"/>
  <c r="E41" i="3"/>
  <c r="E42" i="3"/>
  <c r="E43" i="3" l="1"/>
</calcChain>
</file>

<file path=xl/sharedStrings.xml><?xml version="1.0" encoding="utf-8"?>
<sst xmlns="http://schemas.openxmlformats.org/spreadsheetml/2006/main" count="14546" uniqueCount="591">
  <si>
    <t>Programa (título)</t>
  </si>
  <si>
    <t>Programa (código)</t>
  </si>
  <si>
    <t>Agenda (código)</t>
  </si>
  <si>
    <t>Subprograma (código)</t>
  </si>
  <si>
    <t>Ação (código)</t>
  </si>
  <si>
    <t>Subprograma (título)</t>
  </si>
  <si>
    <t>Ação (título)</t>
  </si>
  <si>
    <t>Agenda (título)</t>
  </si>
  <si>
    <t>Recursos Hídricos</t>
  </si>
  <si>
    <t>Planos de Recursos Hídricos</t>
  </si>
  <si>
    <t>N/A</t>
  </si>
  <si>
    <t>1.1.1</t>
  </si>
  <si>
    <t>1.1.2</t>
  </si>
  <si>
    <t>1.1.3</t>
  </si>
  <si>
    <t>1.1.4</t>
  </si>
  <si>
    <t>Ano Execução</t>
  </si>
  <si>
    <t>Orçamento total</t>
  </si>
  <si>
    <t>Orçamento setorial</t>
  </si>
  <si>
    <t>Orçamento cobrança</t>
  </si>
  <si>
    <t>X</t>
  </si>
  <si>
    <t>Elaborar relatórios anuais de monitoramento de desempenho do PIRH e dos PDRHs/PARHS</t>
  </si>
  <si>
    <t>Elaborar relatórios quinquenais de monitoramento de resultados do PIRH e dos PDRHs/PARHS</t>
  </si>
  <si>
    <t>Revisar os Planos de Ações do PIRH e os PDRHs / PARHs com base nos resultados dos monitoramentos</t>
  </si>
  <si>
    <t>Enquadramento dos corpos d'água em classes segundo usos preponderantes</t>
  </si>
  <si>
    <t>Revisar e complementar a proposta de Enquadramento de corpos de água da UA9</t>
  </si>
  <si>
    <t>2.1.1</t>
  </si>
  <si>
    <t>2.1.2</t>
  </si>
  <si>
    <t>Elaborar e validar modelo de relatório de monitoramento do desempenho e resultados do Programa de Efetivação do Enquadramento</t>
  </si>
  <si>
    <t>2.1.3</t>
  </si>
  <si>
    <t>Revisar o Programa de Efetivação do Enquadramento</t>
  </si>
  <si>
    <t>2.1.4</t>
  </si>
  <si>
    <t>Outorgas dos direitos de uso de recursos hídricos</t>
  </si>
  <si>
    <t>Regularização de usos dos recursos hídricos</t>
  </si>
  <si>
    <t>3.1</t>
  </si>
  <si>
    <t>3.1.1</t>
  </si>
  <si>
    <t xml:space="preserve">Implementar ações para mobilização e chamamento de usuários para regularização de usos </t>
  </si>
  <si>
    <t>Realizar cadastramento de poços para captação de águas subterrâneas com base nas informações dos usuários</t>
  </si>
  <si>
    <t>3.1.2</t>
  </si>
  <si>
    <t xml:space="preserve">Regularizar pequenas barragens existentes no ES </t>
  </si>
  <si>
    <t>3.1.3</t>
  </si>
  <si>
    <t>Implementar a outorga para lançamento de efluentes para as águas de domínio de Minas Gerais na bacia do rio Doce.</t>
  </si>
  <si>
    <t>3.2.1</t>
  </si>
  <si>
    <t>Aprimoramento do instrumento de outorga</t>
  </si>
  <si>
    <t>3.2</t>
  </si>
  <si>
    <t>Implementar a outorga para todos os usos de águas subterrâneas no ES</t>
  </si>
  <si>
    <t>3.2.2</t>
  </si>
  <si>
    <t xml:space="preserve">Avaliar e revisar outorgas concedidas em valores superiores aos das demandas estimadas </t>
  </si>
  <si>
    <t>3.2.3</t>
  </si>
  <si>
    <t>3.2.4</t>
  </si>
  <si>
    <t>Integrar e manter padronizados os aspectos institucionais e operacionais para a análise de pedido e a emissão da outorga nos rios de domínio federal e estadual</t>
  </si>
  <si>
    <t>3.2.5</t>
  </si>
  <si>
    <t>Sistema de Informações sobre Recursos Hídricos</t>
  </si>
  <si>
    <t>4.1.1</t>
  </si>
  <si>
    <t>Desenvolver, implantar e manter o SIGA Doce e implementar interoperabilidade entre as suas bases e dos Sistemas Nacional - SNIRH e Estaduais de Recursos Hídricos de MG e do ES - SEIRHs</t>
  </si>
  <si>
    <t>Implementação da cobrança nas bacias afluentes do Espírito Santo</t>
  </si>
  <si>
    <t>5.1</t>
  </si>
  <si>
    <t>Cobrança pelo Uso dos Recursos Hídricos</t>
  </si>
  <si>
    <t>Implementar a cobrança pelo uso da água nas bacias afluentes do Espírito Santo</t>
  </si>
  <si>
    <t>5.1.1</t>
  </si>
  <si>
    <t>Avaliar os benefícios obtidos para a bacia com a cobrança implementada e apresentar propostas de aperfeiçoamento</t>
  </si>
  <si>
    <t>5.2.1</t>
  </si>
  <si>
    <t>5.2</t>
  </si>
  <si>
    <t>Ampliação da arrecadação da cobrança em MG e de águas de domínio da União</t>
  </si>
  <si>
    <t>Identificar os usos de recursos hídricos não regularizados, por meio de cadastro georreferenciado e apoio a regularização dos usos</t>
  </si>
  <si>
    <t xml:space="preserve">Fiscalização dos usos de recursos hídricos </t>
  </si>
  <si>
    <t>6.1.1</t>
  </si>
  <si>
    <t xml:space="preserve">Implementar ação para monitoramento dos usos de recursos hídricos, em quantidade e qualidade </t>
  </si>
  <si>
    <t>6.1.2</t>
  </si>
  <si>
    <t>Realizar seminário, em ambiente virtual, com a plenária dos CBH-Doce e CBH-Afluentes com vistas a apresentar resultados e debater assuntos relacionados a fiscalização do uso dos recursos hídricos</t>
  </si>
  <si>
    <t>6.1.3</t>
  </si>
  <si>
    <t>Monitoramento Hidrometeorológico</t>
  </si>
  <si>
    <t>7.1</t>
  </si>
  <si>
    <t>Aperfeiçoamento do monitoramento fluviométrico, sedimentométrico e de qualidade das águas</t>
  </si>
  <si>
    <t>Aprimorar o monitoramento fluviométrico e de qualidade de água na bacia do rio Doce</t>
  </si>
  <si>
    <t>7.1.1</t>
  </si>
  <si>
    <t xml:space="preserve">Aprimorar o monitoramento sedimentométrico </t>
  </si>
  <si>
    <t>7.1.2</t>
  </si>
  <si>
    <t xml:space="preserve">Avaliação e identificação da toxicidade em águas superficiais da bacia do rio Doce </t>
  </si>
  <si>
    <t>7.2</t>
  </si>
  <si>
    <t>7.2.1</t>
  </si>
  <si>
    <t>Avaliar e identificar fontes e de poluentes possivelmente tóxicos e propor ações para a sua solução</t>
  </si>
  <si>
    <t>Desenvolver estudos, planos, projetos ou obras para implantação, expansão ou adequação de estruturas hidráulicas para aumento da segurança hídrica, principalmente para sistemas de abastecimento público</t>
  </si>
  <si>
    <t>Segurança hídrica e eventos críticos</t>
  </si>
  <si>
    <t>8.1</t>
  </si>
  <si>
    <t>Convivência com as estiagens</t>
  </si>
  <si>
    <t>8.1.1</t>
  </si>
  <si>
    <t>Convivência com as cheias</t>
  </si>
  <si>
    <t>8.2</t>
  </si>
  <si>
    <t>8.2.1</t>
  </si>
  <si>
    <t>Desenvolver estudo para modelagem de cheias na bacia e apresentar proposta de ações de preparo e minimização dos efeitos na bacia</t>
  </si>
  <si>
    <t>Implementar ações resultantes do estudo de modelagem de cheias na bacia</t>
  </si>
  <si>
    <t>8.2.2</t>
  </si>
  <si>
    <t xml:space="preserve">Implementar monitoramento via satélite de recursos hídricos pela sala de situação </t>
  </si>
  <si>
    <t>8.2.3</t>
  </si>
  <si>
    <t>Gerenciamento de riscos na bacia</t>
  </si>
  <si>
    <t>8.3</t>
  </si>
  <si>
    <t>8.3.1</t>
  </si>
  <si>
    <t>Elaborar plano de gerenciamento de riscos com foco em estiagens e cheias extremas</t>
  </si>
  <si>
    <t>Implementar ações do Plano de Gerenciamento de Riscos</t>
  </si>
  <si>
    <t>8.3.2</t>
  </si>
  <si>
    <t>Revisar o PGR ao final do ciclo de implementação, a partir dos resultados de monitoramento das ações de gerenciamento de riscos</t>
  </si>
  <si>
    <t>8.3.3</t>
  </si>
  <si>
    <t xml:space="preserve">Criar Unidades Especiais de Gestão </t>
  </si>
  <si>
    <t>Criação de Unidades Especiais de Gestão</t>
  </si>
  <si>
    <t>9.1.1</t>
  </si>
  <si>
    <t>Elaborar Plano de Monitoramento Quali-quantitativo das Águas Subterrâneas</t>
  </si>
  <si>
    <t>10.1.1</t>
  </si>
  <si>
    <t>Implementação de monitoramento quali-quantitativo de águas subterrâneas</t>
  </si>
  <si>
    <t>10.1</t>
  </si>
  <si>
    <t>Gestão dos recursos hídricos subterrâneos</t>
  </si>
  <si>
    <t>Implementar o Plano de monitoramento quali-quantitativo de águas subterrâneas</t>
  </si>
  <si>
    <t>10.1.2</t>
  </si>
  <si>
    <t>Enquadramento das Águas Subterrâneas</t>
  </si>
  <si>
    <t>10.2</t>
  </si>
  <si>
    <t>10.2.1</t>
  </si>
  <si>
    <t>Apresentar proposta para o Enquadramento das águas subterrâneas</t>
  </si>
  <si>
    <t>Comunicação, mobilização social, educação e capacitação técnica</t>
  </si>
  <si>
    <t>Planejamento e implementação de ações de capacitação e educação ambiental para a bacia</t>
  </si>
  <si>
    <t>11.1</t>
  </si>
  <si>
    <t>Elaborar o planejamento de atividades de capacitação e educação ambiental e implementar ao longo do horizonte do Plano</t>
  </si>
  <si>
    <t>11.1.1</t>
  </si>
  <si>
    <t>Planejamento e implementação de ações de comunicação</t>
  </si>
  <si>
    <t>11.2</t>
  </si>
  <si>
    <t>11.2.1</t>
  </si>
  <si>
    <t>Elaborar o planejamento de atividades de comunicação das ações de gestão de recursos hídricos e implementar ao longo do horizonte do Plano</t>
  </si>
  <si>
    <t>Implementação de ações de mobilização e engajamento social na bacia</t>
  </si>
  <si>
    <t>11.3</t>
  </si>
  <si>
    <t>11.3.1</t>
  </si>
  <si>
    <t>Implementar e acompanhar as ações de mobilização social e engajamento dos CBHs mineiros e capixabas, no âmbito do CBH-Doce</t>
  </si>
  <si>
    <t>Fortalecimento institucional</t>
  </si>
  <si>
    <t>12.1</t>
  </si>
  <si>
    <t>Articulação e Fortalecimento dos CBHs</t>
  </si>
  <si>
    <t>12.1.1</t>
  </si>
  <si>
    <t>Promover a articulação entre CBH Doce, CBHs Capixabas e AGERH visando elaborar minutas de acordo para a formalização do arranjo institucional na porção capixaba da bacia do rio Doce</t>
  </si>
  <si>
    <t>Fortalecimento do Processo de Gestão na Bacia</t>
  </si>
  <si>
    <t>12.2</t>
  </si>
  <si>
    <t>Manter a Escola de Projetos e o desenvolvimento de suas atividades como apoio à implementação do PIRH</t>
  </si>
  <si>
    <t>12.2.1</t>
  </si>
  <si>
    <t>Implementar ações de apoio ao acompanhamento e fiscalização da gestão dos recursos e contratações</t>
  </si>
  <si>
    <t>12.2.2</t>
  </si>
  <si>
    <t>Interfaces Setoriais</t>
  </si>
  <si>
    <t>Desenvolvimento de ações para o setor de saneamento</t>
  </si>
  <si>
    <t>13.1</t>
  </si>
  <si>
    <t>Aperfeiçoamento dos sistemas de abastecimento de água, incluindo redução de perdas</t>
  </si>
  <si>
    <t>13.1.1</t>
  </si>
  <si>
    <t>Implantar projeto piloto de combate a perdas em sistemas de abastecimento de água usando inteligência artificial e programas de combate a perdas em sistemas de abastecimento de água</t>
  </si>
  <si>
    <t>Acompanhar as ações desenvolvidas pelo setor de saneamento, inclusive as provenientes do PG032, voltadas à redução de perdas e monitorar os índices de eficiência dos usos da água dos sistemas de abastecimento de água</t>
  </si>
  <si>
    <t>13.1.2</t>
  </si>
  <si>
    <t>Contratar projetos para Otimização dos Sistemas de Abastecimento de Água</t>
  </si>
  <si>
    <t>13.1.3</t>
  </si>
  <si>
    <t>Realizar aporte financeiro para execução de obras para otimização dos Sistemas de Abastecimento de Água</t>
  </si>
  <si>
    <t>13.1.4</t>
  </si>
  <si>
    <t xml:space="preserve">Elaborar estudo consolidado sobre os PMSBs para verificação do status da implementação por parte dos municípios, em conformidade com as diretrizes trazidas pelo acordão TCU 1749/2018. </t>
  </si>
  <si>
    <t>13.1.5</t>
  </si>
  <si>
    <t>Contratar projetos de Sistemas de Esgotamento Sanitário</t>
  </si>
  <si>
    <t>13.2.1</t>
  </si>
  <si>
    <t>Efetivação do Enquadramento</t>
  </si>
  <si>
    <t>13.2</t>
  </si>
  <si>
    <t>Aportar recursos para execução de obras de Sistemas de Esgotamento Sanitário</t>
  </si>
  <si>
    <t>13.2.2</t>
  </si>
  <si>
    <t>Contratar projetos e executar obras de sistemas coletivos de esgotamento sanitário em pequenas comunidades</t>
  </si>
  <si>
    <t>13.2.3</t>
  </si>
  <si>
    <t>Redução de cargas difusas na bacia</t>
  </si>
  <si>
    <t>14.1</t>
  </si>
  <si>
    <t>Desenvolvimento de ações para o setor agropecuário</t>
  </si>
  <si>
    <t>14.1.1</t>
  </si>
  <si>
    <t>Implantar projetos de boas práticas de gestão (métodos e técnicas) mais adequadas para redução de cargas difusas nas principais áreas agrícolas e de pecuária, visando melhorar a qualidade da água dos rios da bacia</t>
  </si>
  <si>
    <t xml:space="preserve">Executar atividades de capacitação e assistência técnica aos produtores rurais da bacia para adoção das medidas de redução do aporte de cargas difusas </t>
  </si>
  <si>
    <t>14.1.2</t>
  </si>
  <si>
    <t>Otimização do manejo do uso das águas na irrigação</t>
  </si>
  <si>
    <t>14.2</t>
  </si>
  <si>
    <t>Desenvolver estudo para avaliação da eficiência de uso da água do setor agrícola na bacia do rio Doce visando propor índices de uso racional</t>
  </si>
  <si>
    <t>14.2.1</t>
  </si>
  <si>
    <t>Promover atividades de extensão rural em parceria com a EMATER, IDAF, INCAPER e instituições de pesquisa (UFV, por exemplo).</t>
  </si>
  <si>
    <t>14.2.2</t>
  </si>
  <si>
    <t>Fomentar o aprimoramento de tecnologias de irrigação em parceria com instituições de ensino e pesquisa e fundações de apoio à pesquisa</t>
  </si>
  <si>
    <t>14.2.3</t>
  </si>
  <si>
    <t>Desenvolvimento de ações para os setores industrial e de mineração</t>
  </si>
  <si>
    <t>15.1</t>
  </si>
  <si>
    <t>15.1.1</t>
  </si>
  <si>
    <t>Desenvolver estudo para avaliação da eficiência de uso da água dos setores industriais e minerários na bacia do rio Doce proposição de índices de uso racional</t>
  </si>
  <si>
    <t>Otimização do uso da água na indústria</t>
  </si>
  <si>
    <t>15.2</t>
  </si>
  <si>
    <t>15.2.1</t>
  </si>
  <si>
    <t>Proteção e conservação dos recursos hídricos</t>
  </si>
  <si>
    <t>Iniciativa RIO VIVO</t>
  </si>
  <si>
    <t>16.1</t>
  </si>
  <si>
    <t>16.1.1</t>
  </si>
  <si>
    <t>Dar andamento à implementação das ações da Iniciativa Rio Vivo</t>
  </si>
  <si>
    <t>Acompanhar as ações em desenvolvimento pela Iniciativa RIO VIVO e verificar seus resultados para a bacia</t>
  </si>
  <si>
    <t>16.1.2</t>
  </si>
  <si>
    <t>16.2.1</t>
  </si>
  <si>
    <t>16.2</t>
  </si>
  <si>
    <t>Acompanhar as ações de PSA em desenvolvimento e verificar seus resultados para a bacia</t>
  </si>
  <si>
    <t>16.2.2</t>
  </si>
  <si>
    <t>Apoio e manutenção dos CBHs e ED</t>
  </si>
  <si>
    <t>Manutenção e Custeio Operacional da Entidade Delegatária e dos CBHs</t>
  </si>
  <si>
    <t xml:space="preserve">Desenvolver a organização e realização de reuniões, eventos internos e externos do comitê de bacia hidrográfica </t>
  </si>
  <si>
    <t>17.1.1</t>
  </si>
  <si>
    <t>Manter e custear os serviços de tecnologia da informação necessários ao funcionamento dos sistemas corporativos do comitê de bacia hidrográfica e da entidade delegatária</t>
  </si>
  <si>
    <t>Apoiar a participação dos membros do comitê de bacia hidrográfica em reuniões e eventos internos e externos</t>
  </si>
  <si>
    <t>Manter a operação adequada da Entidade Delegatária</t>
  </si>
  <si>
    <t>17.1.2</t>
  </si>
  <si>
    <t>17.1.3</t>
  </si>
  <si>
    <t>17.1.4</t>
  </si>
  <si>
    <t>Nenhuma atividade executada</t>
  </si>
  <si>
    <t>Apresentar e discutir o relatório entre os OGRHs e nos CBHs de forma a obter contribuições</t>
  </si>
  <si>
    <t>Consolidar e validar o modelo de relatório entre os três órgãos gestores e CBHs</t>
  </si>
  <si>
    <t>Elaborar primeiro relatório de monitoramento quinquenal de resultados ao final do horizonte de curto prazo</t>
  </si>
  <si>
    <t>Elaborar segundo relatório de monitoramento quinquenal de resultados</t>
  </si>
  <si>
    <t>Elaborar terceiro relatório de monitoramento quinquenal de resultados</t>
  </si>
  <si>
    <t>Elaborar quarto relatório de monitoramento quinquenal de resultados</t>
  </si>
  <si>
    <t>Aprovar primeira revisão do Plano de Ações</t>
  </si>
  <si>
    <t>Aprovar segunda revisão do Plano de Ações</t>
  </si>
  <si>
    <t>Aprovar terceira revisão do Plano de Ações</t>
  </si>
  <si>
    <t>Aprovar revisão plena do PIRH, PDRHs e PARHs</t>
  </si>
  <si>
    <t>Elaborar Termo de Referência e edital para contratação dos estudos</t>
  </si>
  <si>
    <t>Contratar e iniciar o desenvolvimento do estudo</t>
  </si>
  <si>
    <t>Desenvolver os estudos e elaborar proposta de enquadramento</t>
  </si>
  <si>
    <t>Aprovar a proposta de enquadramento nos respectivos CBHs e Conselhos, de acordo com a dominialidade</t>
  </si>
  <si>
    <t>Discutir e validar a metodologia de monitoramento do Programa de Efetivação do Enquadramento proposta neste estudo</t>
  </si>
  <si>
    <t>Elaborar primeiro relatório de monitoramento do enquadramento (conforme metodologia de monitoramento validada).</t>
  </si>
  <si>
    <t>Apresentar e discutir o relatório e o desempenho e resultados com os OGRHs e CBHs de forma a obter contribuições</t>
  </si>
  <si>
    <t>Aprovar primeira revisão do Programa de efetivação do enquadramento</t>
  </si>
  <si>
    <t>Aprovar segunda revisão do Programa de efetivação do enquadramento</t>
  </si>
  <si>
    <t>Aprovar terceira revisão do Programa de efetivação do enquadramento</t>
  </si>
  <si>
    <t>Aprovar revisão plena do Enquadramento</t>
  </si>
  <si>
    <t>Definir trechos prioritários nas bacias afluentes do ES e em bacias mineiras com balanço hídrico crítico e estratégia de chamamento dos usuários para a regularização de seus usos</t>
  </si>
  <si>
    <t>Realizar o chamamento dos usuários para a regularização de usos de acordo com cronograma e estratégia definidos pelos OGRHs e sistematizar informações de demandas</t>
  </si>
  <si>
    <t>Atualizar o balanço hídrico das bacias com base nas demandas efetivas pelo uso da água e definir metodologia de regularização dos usos</t>
  </si>
  <si>
    <t>Regularizar os usos existentes por meio da emissão ou revisão das outorgas</t>
  </si>
  <si>
    <t>Definir aquíferos ou bacias em que será realizado o cadastro e a estratégia de chamamento dos usuários</t>
  </si>
  <si>
    <t>Realizar o cadastro de poços com a finalidade de regularização de usos</t>
  </si>
  <si>
    <t>Atualizar o balanço hídrico dos aquíferos com base nas demandas efetivas pelo uso da água e definir metodologia de regularização dos usos</t>
  </si>
  <si>
    <t>Definir estratégia de chamamento dos usuários para a regularização de seus barramentos no ES</t>
  </si>
  <si>
    <t>Realizar o chamamento dos usuários que possuem barragens para cadastramento e regularização de usos</t>
  </si>
  <si>
    <t>Sistematizar as informações e avaliar a necessidade de revisão do balanço hídrico das bacias em função das informações dos barramentos cadastrados</t>
  </si>
  <si>
    <t>Regularizar os usos existentes referentes a todas as pequenas barragens no ES por meio da emissão ou revisão das outorgas</t>
  </si>
  <si>
    <t>Definir estratégia e atualizar a metodologia para início das análises de outorgas de lançamentos de efluentes</t>
  </si>
  <si>
    <t>Atualizar Deliberação Normativa CERH 28/2009 ou outro ato normativo com os critérios e procedimentos do IGAM para tais pedidos de outorga</t>
  </si>
  <si>
    <t>Iniciar a análise de outorgas de lançamentos de efluentes em uma bacia afluente piloto na bacia do rio Doce e avaliar o processo após um período</t>
  </si>
  <si>
    <t>Avaliar o processo e iniciar a emissão da análise de outorgas de lançamento de efluentes nas outras bacias afluentes do rio Doce em Minas Gerais</t>
  </si>
  <si>
    <t>Definir estratégia (metodologia, portes e finalidades, bacia de início e continuidade e prazos de implementação) de águas subterrâneas para todos os usos</t>
  </si>
  <si>
    <t>Formalizar deliberação ou outro ato normativo com os critérios e procedimentos da AGERH para análise de tais pedidos de outorgas</t>
  </si>
  <si>
    <t>Iniciar a análise de outorgas para todas as vazões de águas subterrâneas nas outras bacias afluentes do rio Doce no Espírito Santo</t>
  </si>
  <si>
    <t>Regularizar todos os usos de águas subterrâneas cadastrados na bacia do rio Doce no ES</t>
  </si>
  <si>
    <t>Definir e formalizar a estratégia de execução das revisões, com equipe própria ou contratação externa</t>
  </si>
  <si>
    <t>Avaliar e sistematizar as informações disponíveis de demandas e atualizar com base em processos de chamada para re-ratificação de usos</t>
  </si>
  <si>
    <t>Iniciar o processo de revisão das outorgas e do balanço hídrico</t>
  </si>
  <si>
    <t>Emitir outorgas para a totalidade dos usuários em desacordo com o real uso</t>
  </si>
  <si>
    <t xml:space="preserve">A partir dos resultados dos estudos desenvolvidos nos programas 14 e 15, estabelecer estratégia de discussão entre os OGRHs </t>
  </si>
  <si>
    <t>Elaborar primeiro relatório de acompanhamento dos resultados de melhoria dos balanços quali-quantitativos com o atendimento dos índices de uso racional</t>
  </si>
  <si>
    <t>Estabelecer estratégia de integração das bases de dados de usos e usuários de recursos hídricos</t>
  </si>
  <si>
    <t>Integrar as bases de dados de usos e usuários de recursos hídricos</t>
  </si>
  <si>
    <t>Promover a transformação digital dos sistemas de outorga de modo a permitir a transferência e atualização dos bancos de dados de forma automática e em tempo real</t>
  </si>
  <si>
    <t>Iniciar a análise dos pedidos e a emissão de outorga com a implementação das padronizações e integração de sistemas</t>
  </si>
  <si>
    <t>Levantar os requisitos técnicos para o compartilhamento de dados e informações geoespaciais por meio de geowebservices</t>
  </si>
  <si>
    <t>Articular e pactuar entre os Órgãos Gestores os procedimentos para vinculação dos sistemas e suas bases de dados</t>
  </si>
  <si>
    <t>Implementar a interoperabilidade entre as suas bases e dos Sistemas Estaduais de Recursos Hídricos de MG e do ES (SEIRHs) e Nacional (SNIRH)</t>
  </si>
  <si>
    <t>Implementar a Cobrança na bacia do rio Guandu (afluente capixaba do rio Doce que já possui aprovação pelo CERH/ES)</t>
  </si>
  <si>
    <t>Definir as fórmulas de cobrança para as restantes bacias afluentes capixabas</t>
  </si>
  <si>
    <t>Aprovar a metodologia de cálculo nos CBHs afluentes restantes e no CERH/ES</t>
  </si>
  <si>
    <t>Iniciar procedimento de cobrança das águas no ES para as bacias restantes</t>
  </si>
  <si>
    <t>Elaborar as especificações técnicas para desenvolvimento do estudo</t>
  </si>
  <si>
    <t>Iniciar o desenvolvimento do estudo, validar metodologia entre ANA e IGAM, contemplando os indicadores a serem adotados</t>
  </si>
  <si>
    <t>Concluir o estudo e analisar e discutir os resultados entre os OGRHs e os CBHs</t>
  </si>
  <si>
    <t>Consolidar propostas de aperfeiçoamento do processo de implementação da cobrança, bem como dos mecanismos e valores, no âmbito de atuação do CBH Doce</t>
  </si>
  <si>
    <t>Selecionar as ottobacias críticas em termos de comprometimento hídrico quantitativo conforme resultados do Prognóstico do PIRH</t>
  </si>
  <si>
    <t>Definir metodologia para a realização do cadastro georreferenciado e respectivos procedimentos para cadastramento</t>
  </si>
  <si>
    <t>Identificar os usos por meio de imagens de satélites e outros métodos e realizar o cadastramento georreferenciado em campo</t>
  </si>
  <si>
    <t>Realizar chamamento público e providenciar a regularização dos usos e elaborar relatório de resultados</t>
  </si>
  <si>
    <t xml:space="preserve">Definir critérios e procedimentos para o monitoramento dos usos na bacia </t>
  </si>
  <si>
    <t>Realizar levantamento de usuários prioritários a serem monitorados a partir dos critérios definidos</t>
  </si>
  <si>
    <t>Implementar ações de monitoramento desses usuários (DAURH, DeclaraÁgua, telemetria ou outro sistema disponível no estado), incluindo a verificação do atendimento a índices de uso racional</t>
  </si>
  <si>
    <t>Integrar as bases de dados de monitoramento com as bases de outorga de forma a dar subsídio a verificações da necessidade de revisão de outorgas e dar suporte a revisões do balanço hídrico</t>
  </si>
  <si>
    <t>Estabelecer metodologia para a realização dos seminários e realizar primeiro evento</t>
  </si>
  <si>
    <t>Realizar 2 seminários bienais (2027 e 2029)</t>
  </si>
  <si>
    <t>Realizar 3 seminários bienais (2031, 2033 e 2035)</t>
  </si>
  <si>
    <t xml:space="preserve">Realizar 3 seminários bienais (2037, 2039 e 2041) </t>
  </si>
  <si>
    <t>OGRHs deverão desenvolver análise das propostas do PIRH Doce e do enquadramento de aprimoramento do monitoramento</t>
  </si>
  <si>
    <t>Apresentar o resultado da análise das propostas do PIRH para a CT-SHQA, no âmbito do PG038 do TTAC e consolidar proposta de aperfeiçoamento do monitoramento hidrológico quali-quantitativo</t>
  </si>
  <si>
    <t>Definir a estratégia de implementação junto aos OGRHs</t>
  </si>
  <si>
    <t>Implementar aperfeiçoamento do monitoramento de divulgar resultados para a bacia</t>
  </si>
  <si>
    <t>Identificar pontos de monitoramento de toxicidade já realizados atualmente e avaliar histórico de resultados e identificar trechos relevantes da bacia que não possuem monitoramento</t>
  </si>
  <si>
    <t>Elaborar especificação técnica e contratar o estudo contendo relação de pontos de monitoramento e ensaios de toxicidade e análises para a identificação de fontes causadoras na bacia</t>
  </si>
  <si>
    <t>Desenvolver estudo e propor ações para serem realizadas de acordo com as fontes e locais de toxicidade identificados</t>
  </si>
  <si>
    <t>Apresentar e discutir os resultados com os órgãos gestores de recursos hídricos e CBH Doce</t>
  </si>
  <si>
    <t>Implementar as ações e intervenções</t>
  </si>
  <si>
    <t>Desenvolver o estudo e discutir resultados com os órgãos gestores de recursos hídricos</t>
  </si>
  <si>
    <t>Validar a proposta de ações a serem implementadas na bacia</t>
  </si>
  <si>
    <t>Definir estratégia de implementação na bacia, com acompanhamento dos OGRHs e CPRM</t>
  </si>
  <si>
    <t>Avaliar ações do plano proposto para gestão de cheias e consolidar estratégia de implementação</t>
  </si>
  <si>
    <t>Identificar recursos disponíveis para implementação das ações</t>
  </si>
  <si>
    <t>Articular com as entidades responsáveis pela implementação das ações e apoio técnico</t>
  </si>
  <si>
    <t>Implementar as ações previstas de previsão e preparo para a gestão de cheias e elaborar relatório de avaliação dos resultados</t>
  </si>
  <si>
    <t xml:space="preserve">Identificar ações de monitoramento a serem implementadas a partir de proposta do estudo para modelagem de cheias na bacia </t>
  </si>
  <si>
    <t>Identificar fontes de recursos e desenvolver estratégia de implementação das ações de monitoramento via satélite</t>
  </si>
  <si>
    <t>Elaborar termo de referência e contratar a implementação das ações</t>
  </si>
  <si>
    <t>Implementar as ações de monitoramento via satélite pela sala de situação</t>
  </si>
  <si>
    <t>Elaborar o termo de referência e contratar o desenvolvimento do estudo</t>
  </si>
  <si>
    <t>Desenvolver o estudo com o acompanhamento dos OGRHs</t>
  </si>
  <si>
    <t>Definir plano de ações para gestão das crises hídricas voltadas às estiagens e cheias, bom como outros eventos de crises hídricas possíveis, considerando, inclusive, efeitos das mudanças climáticas</t>
  </si>
  <si>
    <t>Validar a proposta de ações e estratégia de implementação na bacia</t>
  </si>
  <si>
    <t>Avaliar ações do plano proposto para gestão de riscos e identificar recursos disponíveis para implementação</t>
  </si>
  <si>
    <t>Definir estratégia de implementação das ações</t>
  </si>
  <si>
    <t>Articular com as entidades responsáveis a implementação das ações</t>
  </si>
  <si>
    <t>Implementar as ações previstas de preparo para a gestão de riscos e monitorar seus resultados para a bacia</t>
  </si>
  <si>
    <t>Desenvolver indicadores e metodologia de monitoramento dos resultados das ações de gestão de riscos</t>
  </si>
  <si>
    <t>Realizar acompanhamento e monitoramento da gestão de riscos na bacia</t>
  </si>
  <si>
    <t>Avaliar necessidades de revisão do PGR ao final do ciclo de implementação de suas ações e elaborar termo de referência</t>
  </si>
  <si>
    <t>Executar processo de revisão do PGR e ampliação com a consideração de outros eventos considerados relevantes</t>
  </si>
  <si>
    <t>Avaliar as propostas de áreas de restrições de uso do PIRH e acordar as áreas que necessitam a criação de Unidades Especiais de Gestão</t>
  </si>
  <si>
    <t>Apresentar e discutir a proposta entre os OGRHs e CBHs e definir ações específicas de gestão</t>
  </si>
  <si>
    <t>Formalizar a criação de Unidades Especiais de Gestão</t>
  </si>
  <si>
    <t>Avaliar o resultado da implementação das Unidades Especiais de Gestão e melhorias nos balanços hídricos e no processo de gestão das respectivas áreas</t>
  </si>
  <si>
    <t>Desenvolver estudos hidrogeológicos específicos e detalhados</t>
  </si>
  <si>
    <t>Elaborar Plano de Monitoramento de controle da qualidade das águas subterrâneas</t>
  </si>
  <si>
    <t>Elaborar Plano de Monitoramento de controle da recarga e quantidade das águas subterrâneas</t>
  </si>
  <si>
    <t>Estabelecer procedimentos para análise, tratamento e divulgação dos dados de monitoramento</t>
  </si>
  <si>
    <t>Selecionar poços existentes para monitoramento da qualidade da água e definir locais em que serão instalados poços para o monitoramento de águas subterrâneas</t>
  </si>
  <si>
    <t>Identificar fontes de recursos possíveis para a implementação da rede</t>
  </si>
  <si>
    <t>Elaborar termo de referência e contratar a implementação da rede</t>
  </si>
  <si>
    <t>Implementar a rede de monitoramento quali-quantitativo de águas subterrâneas e realizar operação contínua dos poços</t>
  </si>
  <si>
    <t>Realizar a caracterização da qualidade das águas subterrâneas da bacia com base nos resultados do monitoramento</t>
  </si>
  <si>
    <t>Definir os parâmetros hidroquímicos de análise com vistas ao enquadramento</t>
  </si>
  <si>
    <t>Desenvolver análise estatística dos parâmetros hidroquímicos selecionados e caracterização hidroquímica das águas subterrâneas dos aquíferos da bacia</t>
  </si>
  <si>
    <t>Apresentar proposta de enquadramento de águas subterrâneas</t>
  </si>
  <si>
    <t>Desenvolver ações voltadas à elaboração do programa de capacitação para a bacia para o primeiro ciclo de planejamento (2023/2027) e implementar as ações</t>
  </si>
  <si>
    <t>Desenvolver avaliação das ações executadas no primeiro ciclo e, a partir dos resultados elaborar programa para o próximo ciclo</t>
  </si>
  <si>
    <t>Implementar ações para o segundo ciclo e avaliar seus resultados para a bacia e propor ajustes para o horizonte seguinte</t>
  </si>
  <si>
    <t>Implementar as ações para o horizonte de longo prazo e elaborar relatório de avaliação de seus resultados para a bacia</t>
  </si>
  <si>
    <t>Realizar reuniões e oficinas para pactuação de conceitos e para definição de metodologias, públicos e temas prioritários do programa plurianual de comunicação da bacia</t>
  </si>
  <si>
    <t>Elaborar o programa de comunicação para a bacia com a proposição de ciclo plurianual de planejamento e implementação (2024/2027)</t>
  </si>
  <si>
    <t>Realizar avaliação sobre o processo de mobilização, participação e engajamento dos membros dos CBHs mineiros e capixabas</t>
  </si>
  <si>
    <t>Realizar reuniões envolvendo AGERH e ANA com o objetivo de avaliar a viabilidade para implementação da Secretaria Executiva</t>
  </si>
  <si>
    <t xml:space="preserve">Elaborar minuta de Acordo entre os representantes da AGERH e dos Comitês referente à implementação da Secretaria Executiva, aprovar e implementar </t>
  </si>
  <si>
    <t>Elaborar minuta de Acordo entre os representantes da AGERH e dos Comitês referente à implementação da Entidade Delegatária</t>
  </si>
  <si>
    <t>Discutir e aprovar a Entidade Delegatária no ES</t>
  </si>
  <si>
    <t>Avaliar ações que têm a possibilidade de ser desenvolvidas com o apoio da escola de projetos e identificar estrutura e equipe necessária para a escola de projetos</t>
  </si>
  <si>
    <t>Manter a escola de projetos, monitorar e avaliar seus resultados ao final do primeiro ciclo do PAP</t>
  </si>
  <si>
    <t>Desenvolver aperfeiçoamentos na escola de projetos e elaborar relatório de avaliação de seus resultados ao final do PAP 2026-2030</t>
  </si>
  <si>
    <t>Desenvolver aperfeiçoamentos na escola de projetos e elaborar relatório de avaliação de seus resultados ao final do horizonte temporal do PIRH</t>
  </si>
  <si>
    <t>Avaliar ações que têm a possibilidade de ser acompanhadas por entidade gerenciadora como no caso da Caixa ou Empresa Gerenciadora e identificar estrutura e equipe necessária para o gerenciamento</t>
  </si>
  <si>
    <t>Contratar gerenciadoras, monitorar e avaliar seus resultados ao final do primeiro ciclo do PAP</t>
  </si>
  <si>
    <t>Desenvolver aperfeiçoamentos no processo de gerenciamento externo e elaborar relatório de avaliação de seus resultados ao final do PAP 2026-2030</t>
  </si>
  <si>
    <t>Desenvolver novos aperfeiçoamentos no processo de gerenciamento externo e elaborar relatório de avaliação de seus resultados ao final do horizonte temporal do PIRH</t>
  </si>
  <si>
    <t>Identificar área piloto para o desenvolvimento de projeto de combate a perdas em sistema de abastecimento usando inteligência artificial</t>
  </si>
  <si>
    <t>Elaborar termo de referência, contratar e iniciar a implantação do projeto</t>
  </si>
  <si>
    <t>Dar continuidade dos programas de combate a perdas em sistemas de abastecimento de água, com base nos resultados do Projeto, em conjunto com o prestador de serviço e apresentar para a CT-SHQA/CIF, no âmbito do PG032 do TTAC, visando obter possível apoio financeiro para sua implementação, manutenção e/ou ampliação, por meio de uma parceria</t>
  </si>
  <si>
    <t>Avaliar os resultados da implementação dos programas, com possível participação da CT-SHQA/CIF, visando a continuidade dessa ação (do ciclo de atividades previstas) e divulgar os resultados no Sigadoce</t>
  </si>
  <si>
    <t>Identificar os índices de eficiência dos usos da água para os sistemas de abastecimento de água na bacia, desenvolver metodologia e indicadores de monitoramento, elaborar primeiro relatório de monitoramento, inserir os dados no Sigadoce e apresentar ao CBH</t>
  </si>
  <si>
    <t>Elaborar segundo relatório quinquenal, inserir os dados e resultados no módulo de monitoramento do SIGADOCE, apresentar e discutir no CBH</t>
  </si>
  <si>
    <t>Elaborar terceiro relatório quinquenal, inserir os dados e resultados no módulo de monitoramento do SIGADOCE, apresentar e discutir no CBH</t>
  </si>
  <si>
    <t>Elaborar quarto relatório quinquenal, inserir os dados e resultados no módulo de monitoramento do SIGADOCE, apresentar e discutir no CBH</t>
  </si>
  <si>
    <t>Definir critérios para a seleção dos projetos que podem ser considerados e apresentar para a CT-SHQA/CIF no âmbito do PH032 do TTAC</t>
  </si>
  <si>
    <t>Lançar editais para a seleção dos projetos</t>
  </si>
  <si>
    <t>Contratar projetos de sistemas de abastecimento de água</t>
  </si>
  <si>
    <t>Criar banco de projetos para inserir os já elaborados e avaliar seus resultados para a bacia</t>
  </si>
  <si>
    <t>Definir critérios para a seleção das obras que podem ser consideradas e apresentar para a CT-SHQA/CIF no âmbito do PG032 do TTAC</t>
  </si>
  <si>
    <t>Lançar editais para a seleção das obras</t>
  </si>
  <si>
    <t>Celebrar contrato de transferência para aporte financeiro e verificar possível contratação via parceria com a Fundação Renova</t>
  </si>
  <si>
    <t>Implantar obras dos sistemas selecionados, criar o banco de dados com as informações referentes a sua implantação e avaliar seus resultados</t>
  </si>
  <si>
    <t>Realizar levantamento dos PMSB Existentes na bacia do rio Doce</t>
  </si>
  <si>
    <t>Realizar levantamento das ações não executadas e os respectivos motivos, bem como as dificuldades para implementação</t>
  </si>
  <si>
    <t>Propor Planos de ações para otimização na implementação das ações previstas no PMSB</t>
  </si>
  <si>
    <t>Divulgar estudo no SIGADOCE e apresentar ao CBH</t>
  </si>
  <si>
    <t>Definir critérios para a seleção dos projetos que podem ser considerados e apresentar para a CT-SHQA/CIF no âmbito do PG031 do TTAC</t>
  </si>
  <si>
    <t>Lançar editais para a seleção dos projetos com recursos da cobrança, considerando os critérios definidos, e acompanhar possíveis editais da Fundação Renova</t>
  </si>
  <si>
    <t>Contratar projetos de sistemas de esgotamento sanitário com recursos da cobrança e acompanhar os eventuais projetos contratados por meio da parceria com a Fundação Renova</t>
  </si>
  <si>
    <t>Definir critérios para a seleção das obras que podem ser consideradas e apresentar para a CT-SHQA no âmbito do PG031 do TTAC</t>
  </si>
  <si>
    <t>Lançar editais para a seleção de obras com recursos da cobrança, considerando os critérios definidos, e acompanhar possíveis editais da Fundação Renova</t>
  </si>
  <si>
    <t>Contratar projetos de sistemas de esgotamento sanitário, considerando os critérios definidos, com recursos da cobrança e, eventualmente, com apoio financeiro da Fundação Renova</t>
  </si>
  <si>
    <t>Implantar as obras, criar um banco de dados com as informações sobre as obras e avaliar seus resultados para a bacia</t>
  </si>
  <si>
    <t>Contratar projetos de sistemas de esgotamento sanitário em pequenas comunidades e acompanhar os eventuais projetos contratados via parceria com a Fundação Renova</t>
  </si>
  <si>
    <t>Implantar os sistemas de esgotamento sanitário em comunidades e avaliar os resultados</t>
  </si>
  <si>
    <t>Levantar, avaliar e definir os métodos e técnicas (consideradas boas práticas de gestão - BMPs) mais adequados para redução de cargas difusas a serem aplicados nas áreas agropecuárias mais críticas em termos de geração de cargas difusas definidas a partir dos resultados das análises diagnósticas do PIRH</t>
  </si>
  <si>
    <t xml:space="preserve">Apresentar os referidos métodos e técnicas e a seleção de áreas críticas para a CT-FLOR/CIF, no âmbito dos PG026 e PG027 do TTAC, visando obter contribuições para facilitar uma possível parceria com a Fundação Renova </t>
  </si>
  <si>
    <t>Lançar editais e contratar projetos para a implantação das boas práticas d e gestão</t>
  </si>
  <si>
    <t>Divulgar os resultados das ações dos projetos executadas para os CBHs e no Sigadoce</t>
  </si>
  <si>
    <t>Realizar seminários, workshops, cursos e reuniões com técnicos de órgãos de planejamento/controle, instituições de pesquisa e extensão, organizações sociais e usuários</t>
  </si>
  <si>
    <t>Definir estratégias conjuntas para o controle da poluição difusa</t>
  </si>
  <si>
    <t>Formar parcerias para implantação de estudos e programas</t>
  </si>
  <si>
    <t>Implantar ações e avaliar resultados para a bacia</t>
  </si>
  <si>
    <t xml:space="preserve">Elaborar termo de referência para a contratação do estudo </t>
  </si>
  <si>
    <t>Desenvolver metodologia e identificar principais tipologias de irrigação e culturas na bacia, bem como as propostas de índices de uso racional</t>
  </si>
  <si>
    <t>Desenvolver metodologia e indicadores de monitoramento e acompanhamento da execução das ações de melhoria executadas pelos empreendedores</t>
  </si>
  <si>
    <t>Articular e pactuar parceria com EMATER/MG, IDAF/ES e INCAPER/ES</t>
  </si>
  <si>
    <t xml:space="preserve">Propor, conjuntamente, atividades de extensão rural para efetiva otimização do manejo do uso das águas na irrigação </t>
  </si>
  <si>
    <t>Apoiar a implementação as atividades propostas e acompanhar a execução das ações de melhoria pelos agricultores</t>
  </si>
  <si>
    <t>Monitorar os resultados das ações implementadas pelos agricultores para melhoria dos resultados de balanços hídricos quali-quantitativos dos corpos hídricos da bacia</t>
  </si>
  <si>
    <t>Articular e pactuar parceria com instituições de ensino e pesquisas e fundações de apoio de pesquisa</t>
  </si>
  <si>
    <t>Definir a estrutura, as regras e diretrizes do projeto de fomento, bem como critérios de acesso</t>
  </si>
  <si>
    <t>Implementar projeto de fomento</t>
  </si>
  <si>
    <t>Monitorar periodicamente os resultados do fomento, incluindo a verificação de melhoria dos resultados de balanços hídricos quali-quantitativos dos corpos hídricos da bacia</t>
  </si>
  <si>
    <t>Desenvolver metodologia e identificar principais tipologias industriais e minerárias na bacia, bem como as propostas de índices de uso racional</t>
  </si>
  <si>
    <t xml:space="preserve">Apresentar as ações definidas nos cenários estabelecidos pelos CBHS para a CT-Flor/CIF, no âmbito dos PG026 e PG027 do TTAC, e para a CT-SQA/CIF, no âmbito do PG031 do TTAC </t>
  </si>
  <si>
    <t>Implementar as ações definidas nos cenários estabelecidos pelos CBHs com os recursos da cobrança e acompanhar as possíveis intervenções financiadas pela parceria com a Fundação Renova</t>
  </si>
  <si>
    <t>Articular com atores, incluindo a Fundação Renova, e indicar as novas áreas para ampliação da Inciativa RIO VIVO por bacia afluente, elaborar e lançar editais de chamamento e realizar o processo de seleção de novas propriedades, com recursos da cobrança, e aqueles que poderão contar com apoio financeiro oriundo da parceria com a Fundação Renova</t>
  </si>
  <si>
    <t>Elaborar projetos individual de propriedades – PIP, implantar iniciativa Rio Vivo nas áreas selecionadas e monitorar seus resultados para a bacia</t>
  </si>
  <si>
    <t>Desenvolver metodologia de monitoramento dos resultados das ações da Iniciativa Rio Vivo (parâmetros, indicadores, modelos, etc) e elaborar primeiro relatório de monitoramento de seus resultados</t>
  </si>
  <si>
    <t>Elaborar segundo relatório quinquenal de monitoramento dos resultados da Iniciativa Rio Vivo</t>
  </si>
  <si>
    <t>Elaborar terceiro relatório quinquenal de monitoramento dos resultados da Iniciativa Rio Vivo</t>
  </si>
  <si>
    <t>Elaborar quarto relatório quinquenal de monitoramento dos resultados da Iniciativa Rio Vivo</t>
  </si>
  <si>
    <t>Articular com atores e indicar as novas áreas para ampliação da Inciativa RIO VIVO por bacia afluente</t>
  </si>
  <si>
    <t>Estabelecer arranjos locais, com a participação dos municípios, companhias de abastecimento de água e usuários de água, para o Pagamento pelos Serviços Ambientais (PSA)</t>
  </si>
  <si>
    <t>Elaborar editais de chamamento e realizar processo de seleção das propriedades rurais</t>
  </si>
  <si>
    <t>Celebrar os contratos de PSA das propriedades selecionadas, implantar a ações de conservação de água e solo nas áreas selecionadas e realizar os pagamentos anuais</t>
  </si>
  <si>
    <t>Desenvolver metodologia de monitoramento dos resultados das ações de PSA (parâmetros, indicadores, modelos, etc) e elaborar primeiro relatório de monitoramento de seus resultados</t>
  </si>
  <si>
    <t>Elaborar segundo relatório quinquenal de monitoramento dos resultados das ações de PSA</t>
  </si>
  <si>
    <t>Elaborar terceiro relatório quinquenal de monitoramento dos resultados das ações de PSA</t>
  </si>
  <si>
    <t>Elaborar quarto relatório quinquenal de monitoramento dos resultados das ações de PSA</t>
  </si>
  <si>
    <t>Elaborar 5 relatórios anuais de monitoramento das ações desenvolvidas e seus resultados</t>
  </si>
  <si>
    <t>Elaborar 10 relatórios anuais de monitoramento das ações desenvolvidas e seus resultados</t>
  </si>
  <si>
    <t>Elaborar 15 relatórios anuais de monitoramento das ações desenvolvidas e seus resultados</t>
  </si>
  <si>
    <t>Elaborar 20 relatórios anuais de monitoramento das ações desenvolvidas e seus resultados</t>
  </si>
  <si>
    <t>Elaborar 5 relatórios anuais de monitoramento das ações desenvolvidas e seus resultados (Relatórios de atuação da ED, apresentando, por meio de indicadores, o desempenho e resultados de sua atuação e o cotejo com o atendimento à totalidade das demandas previstas)</t>
  </si>
  <si>
    <t>Agenda</t>
  </si>
  <si>
    <t>Total</t>
  </si>
  <si>
    <t>Curto Prazo (2023 a 2027)</t>
  </si>
  <si>
    <t>Médio Prazo  (2028 a 2032)</t>
  </si>
  <si>
    <t>Longo Prazo (2033 a 2042)</t>
  </si>
  <si>
    <t>Divisão por Programa</t>
  </si>
  <si>
    <t>Programa 1 - Planos de Recursos Hídricos</t>
  </si>
  <si>
    <t>Programa 2 - Enquadramento dos corpos d'água em classes segundo usos preponderantes</t>
  </si>
  <si>
    <t>Programa 3 - Outorgas dos direitos de uso de recursos hídricos</t>
  </si>
  <si>
    <t>Programa 4 - Sistema de Informações sobre Recursos Hídricos</t>
  </si>
  <si>
    <t>Programa 5 - Cobrança pelo Uso dos Recursos Hídricos</t>
  </si>
  <si>
    <t xml:space="preserve">Programa 6 - Fiscalização dos usos de recursos hídricos </t>
  </si>
  <si>
    <t>Programa 7 - Monitoramento Hidrometeorológico</t>
  </si>
  <si>
    <t>Programa 8 - Segurança hídrica e eventos críticos</t>
  </si>
  <si>
    <t>Programa 9 - Criação de Unidades Especiais de Gestão</t>
  </si>
  <si>
    <t>Programa 10 - Gestão dos recursos hídricos subterrâneos</t>
  </si>
  <si>
    <t>Programa 11 - Comunicação, mobilização social, educação e capacitação técnica</t>
  </si>
  <si>
    <t>Programa 12 - Fortalecimento institucional</t>
  </si>
  <si>
    <t>Programa 13 - Desenvolvimento de ações para o setor de saneamento</t>
  </si>
  <si>
    <t>Programa 14 - Desenvolvimento de ações para o setor agropecuário</t>
  </si>
  <si>
    <t>Programa 15 - Desenvolvimento de ações para os setores industrial e de mineração</t>
  </si>
  <si>
    <t>Programa 16 - Proteção e conservação dos recursos hídricos</t>
  </si>
  <si>
    <t>Programa 17 - Manutenção e Custeio Operacional da Entidade Delegatária e dos CBHs</t>
  </si>
  <si>
    <t>Divisão por Agenda</t>
  </si>
  <si>
    <t>1 - Recursos Hídricos</t>
  </si>
  <si>
    <t>2 - Interfaces Setoriais</t>
  </si>
  <si>
    <t>3 - Apoio e manutenção dos CBHs e ED</t>
  </si>
  <si>
    <t xml:space="preserve">Ações 17.1.2 e 17.1.4 </t>
  </si>
  <si>
    <t>Valor Absoluto (mil R$)</t>
  </si>
  <si>
    <t>Valor Médio Anual (mil R$)</t>
  </si>
  <si>
    <t>Valor Absoluto (milhões de R$)</t>
  </si>
  <si>
    <t>Valor Médio Anual (milhões de R$)</t>
  </si>
  <si>
    <t>Total (mil R$)</t>
  </si>
  <si>
    <t>Longo Prazo (mil R$)</t>
  </si>
  <si>
    <t>Médio Prazo  (mil R$)</t>
  </si>
  <si>
    <t>Curto Prazo (mil R$)</t>
  </si>
  <si>
    <t>Horizonte total do Plano</t>
  </si>
  <si>
    <t>Estimativa de Custos (em mil R$)</t>
  </si>
  <si>
    <t>Horizonte temporal</t>
  </si>
  <si>
    <t>Curto Prazo (%)</t>
  </si>
  <si>
    <t>Longo Prazo (%)</t>
  </si>
  <si>
    <t>Total (%)</t>
  </si>
  <si>
    <t>Médio Prazo (mil R$)</t>
  </si>
  <si>
    <t>Médio Prazo (%)</t>
  </si>
  <si>
    <t>Bacia</t>
  </si>
  <si>
    <t>Doce</t>
  </si>
  <si>
    <t>DO1</t>
  </si>
  <si>
    <t>DO2</t>
  </si>
  <si>
    <t>DO3</t>
  </si>
  <si>
    <t>DO4</t>
  </si>
  <si>
    <t>DO5</t>
  </si>
  <si>
    <t>DO6</t>
  </si>
  <si>
    <t>UA7</t>
  </si>
  <si>
    <t>UA8</t>
  </si>
  <si>
    <t>UA9</t>
  </si>
  <si>
    <t>Custo</t>
  </si>
  <si>
    <t>PIRH</t>
  </si>
  <si>
    <t>Elaborar relatórios anuais de monitoramento de desempenho do PDRH</t>
  </si>
  <si>
    <t>Elaborar relatórios anuais de monitoramento de desempenho do PARH</t>
  </si>
  <si>
    <t>Elaborar relatórios quinquenais de monitoramento de resultados do PDRH</t>
  </si>
  <si>
    <t>Elaborar relatórios quinquenais de monitoramento de resultados do PARH</t>
  </si>
  <si>
    <t>Revisar o Plano de Ações do PDRH com base nos resultados dos monitoramentos</t>
  </si>
  <si>
    <t>Revisar o Plano de Ações do PARH com base nos resultados dos monitoramentos</t>
  </si>
  <si>
    <t>Desenvolver, implantar e manter o SIGA Doce e implementar interoperabilidade entre as suas bases e dos Sistemas Nacional - SNIRH e Estadual de Recursos Hídricos de MG - SEIRH</t>
  </si>
  <si>
    <t>Desenvolver, implantar e manter o SIGA Doce e implementar interoperabilidade entre as suas bases e dos Sistemas Nacional - SNIRH e Estadual de Recursos Hídricos do ES - SEIRH</t>
  </si>
  <si>
    <t>Promover atividades de extensão rural em parceria com a EMATER e instituições de pesquisa (UFV, por exemplo).</t>
  </si>
  <si>
    <t>Promover atividades de extensão rural em parceria com o IDAF, INCAPER e instituições de pesquisa (UFV, por exemplo).</t>
  </si>
  <si>
    <t>Aprimorar o monitoramento fluviométrico e de qualidade de água na bacia</t>
  </si>
  <si>
    <t>Total (em mil R$)</t>
  </si>
  <si>
    <t xml:space="preserve">Indicador </t>
  </si>
  <si>
    <t>Aprovar revisão plena do PDRH</t>
  </si>
  <si>
    <t>Aprovar revisão plena do PARH</t>
  </si>
  <si>
    <t>Definir trechos prioritários nas bacias afluentes do mineiras com balanço hídrico crítico e estratégia de chamamento dos usuários para a regularização de seus usos</t>
  </si>
  <si>
    <t>Definir trechos prioritários nas bacias afluentes do ES com balanço hídrico crítico e estratégia de chamamento dos usuários para a regularização de seus usos</t>
  </si>
  <si>
    <t>Estabelecer e adotar procedimento periódico de revisão, manutenção e atualização da vinculação com o SEIRH e SNIRH</t>
  </si>
  <si>
    <t>Estabelecer e adotar procedimento periódico de revisão, manutenção e atualização da vinculação com os SEIRHs e SNIRH</t>
  </si>
  <si>
    <t>Avaliar as metodologias de cobrança já implementadas na bacia do rio Doce e verificar a pertinência de utilização da mesma metodologia para o restante das bacias estaduais</t>
  </si>
  <si>
    <t>Desenvolver estudos, planos, projetos voltados à identificação das estruturas necessárias para aumento da segurança hídrica, incluindo ações de conservação dos recursos hídricos</t>
  </si>
  <si>
    <t>Identificar as fontes de recursos e elaborar termos de referência para a contratação das ações e intervenções</t>
  </si>
  <si>
    <t>Planejar ações com vistas a ampliar e fortalecer a mobilização, participação e engajamento dos CBHs mineiros e capixabas e implementar ao longo do horizonte temporal</t>
  </si>
  <si>
    <t>Articular e pactuar parceria com EMATER/MG</t>
  </si>
  <si>
    <t>Articular e pactuar parceria comIDAF/ES e INCAPER/ES</t>
  </si>
  <si>
    <t>Desenvolver metodologia de monitoramento das ações do CBH e seus resultados</t>
  </si>
  <si>
    <t>Desenvolver análise com as demandasde serviços de TI e metodologia de análise de seus resultados</t>
  </si>
  <si>
    <t>Desenvolver metodologia de monitoramento das ações da ED e seus resultados</t>
  </si>
  <si>
    <t>Orçamento Curto Prazo (em mil R$)</t>
  </si>
  <si>
    <t>Orçamento Médio Prazo (em mil R$)</t>
  </si>
  <si>
    <t>Orçamento Longo Prazo (em mil R$)</t>
  </si>
  <si>
    <t>PIRH DOCE</t>
  </si>
  <si>
    <t>DOCE apenas</t>
  </si>
  <si>
    <t>DO1 - Piranga</t>
  </si>
  <si>
    <t>DO2 - Piracicaba</t>
  </si>
  <si>
    <t>DO3 - Santo Antônio</t>
  </si>
  <si>
    <t>DO4 - Suaçuí</t>
  </si>
  <si>
    <t>DO5 - Caratinga</t>
  </si>
  <si>
    <t>DO6 - Manhuaçu</t>
  </si>
  <si>
    <t>UA7 - Margem Direita Capixaba</t>
  </si>
  <si>
    <t>UA8 – Pontões e Lagoas do Rio Doce</t>
  </si>
  <si>
    <t>UA9 - Barra Seca e Foz do Rio Doce</t>
  </si>
  <si>
    <t>Apresentar e discutir o relatório e o desempenho e resultados com o OGRH e CBH de forma a obter contribuições</t>
  </si>
  <si>
    <t>Consolidar e validar o modelo de relatório entre OGRH e CBH</t>
  </si>
  <si>
    <t>Implementar a outorga para lançamento de efluentes</t>
  </si>
  <si>
    <t>Iniciar a análise de outorgas de lançamentos de efluentes em uma sub-bacia piloto e avaliar o processo após um período</t>
  </si>
  <si>
    <t>Avaliar o processo e iniciar a emissão da análise de outorgas de lançamento de efluentes para o restante da bacia</t>
  </si>
  <si>
    <t>Discutir e validar índices de uso racional para os setores usuários voltados ao uso industrial e minerário, irrigação e abastecimento humano</t>
  </si>
  <si>
    <t>Integrar e manter padronizados os aspectos institucionais e operacionais para a análise de pedido e a emissão da outorga entre os rios de domínio estadual com aqueles dos rios de domínio da União</t>
  </si>
  <si>
    <t>Implementar a interoperabilidade entre as bases do SIGA Doce, do Sistema Estadual de Recursos Hídricos de MG (SEIRH) e Nacional (SNIRH)</t>
  </si>
  <si>
    <t>Implementar a interoperabilidade entre as bases do SIGA Doce, do Sistema Estadual de Recursos Hídricos do ES (SEIRH) e Nacional (SNIRH)</t>
  </si>
  <si>
    <t>Realizar seminário, em ambiente virtual, com a plenária do CBH e de forma integrada com o CBH Doce com vistas a apresentar resultados e debater assuntos relacionados a fiscalização do uso dos recursos hídricos</t>
  </si>
  <si>
    <t xml:space="preserve">OGRHs deverão desenvolver análise das propostas de aprimoramento do monitoramento do PDRH e do enquadramento </t>
  </si>
  <si>
    <t>Apresentar o resultado da análise das propostas do PDRH para a CT-SHQA, no âmbito do PG038 do TTAC e consolidar proposta de aperfeiçoamento do monitoramento hidrológico quali-quantitativo</t>
  </si>
  <si>
    <t>Definir a estratégia de implementação com o OGRH</t>
  </si>
  <si>
    <t>Avaliar as propostas de áreas de restrições de uso do PDRH e acordar as áreas que necessitam a criação de Unidades Especiais de Gestão</t>
  </si>
  <si>
    <t>Apresentar e discutir a proposta entre o OGRH e CBH e definir ações específicas de gestão</t>
  </si>
  <si>
    <t>Avaliar as propostas de áreas de restrições de uso do PARH e acordar as áreas que necessitam a criação de Unidades Especiais de Gestão</t>
  </si>
  <si>
    <t>Realizar avaliação sobre o processo de mobilização, participação e engajamento do CBH</t>
  </si>
  <si>
    <t>Planejar ações com vistas a ampliar e fortalecer a mobilização, participação e engajamento dos membros do CBH e implementar ao longo do horizonte temporal</t>
  </si>
  <si>
    <t>Desenvolver novos aperfeiçoamentos no processo de gerenciamento externo e elaborar relatório de avaliação de seus resultados ao final do horizonte temporal do PDRH</t>
  </si>
  <si>
    <t>Levantar, avaliar e definir os métodos e técnicas (consideradas boas práticas de gestão - BMPs) mais adequados para redução de cargas difusas a serem aplicados nas áreas agropecuárias mais críticas em termos de geração de cargas difusas definidas a partir dos resultados das análises diagnósticas do PDRH</t>
  </si>
  <si>
    <t>Levantar, avaliar e definir os métodos e técnicas (consideradas boas práticas de gestão - BMPs) mais adequados para redução de cargas difusas a serem aplicados nas áreas agropecuárias mais críticas em termos de geração de cargas difusas definidas a partir dos resultados das análises diagnósticas do PARH</t>
  </si>
  <si>
    <t>Lançar editais e contratar projetos para a implantação das boas práticas de gestão</t>
  </si>
  <si>
    <t>Divulgar os resultados das ações dos projetos executadas para o CBH e no Sigadoce</t>
  </si>
  <si>
    <t xml:space="preserve">Apresentar as ações definidas nos cenários estabelecidos pelo CBH para a CT-Flor/CIF, no âmbito dos PG026 e PG027 do TTAC, e para a CT-SQA/CIF, no âmbito do PG031 do TTAC </t>
  </si>
  <si>
    <t>Articular com atores, incluindo a Fundação Renova, e indicar as novas áreas para ampliação da Inciativa RIO VIVO para a bacia, elaborar e lançar editais de chamamento e realizar o processo de seleção de novas propriedades, com recursos da cobrança, e aqueles que poderão contar com apoio financeiro oriundo da parceria com a Fundação Renova</t>
  </si>
  <si>
    <t>Articular com atores e indicar as novas áreas para ampliação da Inciativa RIO VIVO para a bacia</t>
  </si>
  <si>
    <t>Elaborar 2 relatórios anuais de monitoramento das ações desenvolvidas e seus resultados</t>
  </si>
  <si>
    <t>Elaborar 7 relatórios anuais de monitoramento das ações desenvolvidas e seus resultados</t>
  </si>
  <si>
    <t>Elaborar 12 relatórios anuais de monitoramento das ações desenvolvidas e seus resultados</t>
  </si>
  <si>
    <t>Elaborar 17 relatórios anuais de monitoramento das ações desenvolvidas e seus resultados</t>
  </si>
  <si>
    <t>Apresentar e discutir o relatório entre o OGRH e no CBH de forma a obter contribuições</t>
  </si>
  <si>
    <t>Consolidar e validar o modelo de relatório entre o OGRH e o CBH</t>
  </si>
  <si>
    <t>Definir índices de uso racional a serem seguidos para análise de outorgas para os principais setores usuários da bacia.</t>
  </si>
  <si>
    <t>Implementar as ações de pagamento por serviços ambientais (PSA) integradas no contexto da Iniciativa RIO VIVO</t>
  </si>
  <si>
    <t>Acompanhamento das ações de gerenciamento de riscos e contingências voltadas aos recursos hídricos realizadas pelos empreendimentos industriais e minerários</t>
  </si>
  <si>
    <t>Realizar seminários, em ambiente virtual, com as plenárias dos CBHs Doce, Piranga, Piracicaba e Santo Antônio com vistas a discutir resultados para a bacia hidrográfica obtidos por meio do processo de gerenciamento de riscos e atendimento a emergências e dos PAEs elaborados para barragens e outros eventos relacionados aos recursos hídricos, previstos nas políticas de segurança de barragens, meio ambiente e recursos hídricos</t>
  </si>
  <si>
    <t>Desenvolver articulação entre os CBHs e órgãos gestores, implementar estratégia de acompanhamento dos PAEs, estabelecer metodologia para a realização dos seminários e realizar primeiro evento</t>
  </si>
  <si>
    <t>12.3</t>
  </si>
  <si>
    <t>Integração da Porção Mineira da Bacia do Rio Itapemirim</t>
  </si>
  <si>
    <t>Integrar a porção mineira da bacia hidrográfica do rio Itapemirim à CH Águas do Rio Manhuaçu</t>
  </si>
  <si>
    <t>12.3.1</t>
  </si>
  <si>
    <t>Manifestação do CBH ao IGAM para início da ação</t>
  </si>
  <si>
    <t>Evento realizado</t>
  </si>
  <si>
    <t>Parecer da CTPP emitido</t>
  </si>
  <si>
    <t>Deliberação do CBH</t>
  </si>
  <si>
    <t>9.1.2</t>
  </si>
  <si>
    <t>Elaborar estudo e realizar deliberação do CBH Águas do Rio Manhuaçu quanto à proteção de cursos d’água</t>
  </si>
  <si>
    <t>Articulação realizada com atores que já desenvolveram estudos semelhantes e seleção de trechos dos cursos de água da bacia em que serão desenvolvidos os estudos</t>
  </si>
  <si>
    <t>Articulação realizada no CBH DO6 com atores que já desenvolveram estudos semelhantes e seleção de trechos dos cursos de água da bacia em que serão desenvolvidos os estudos</t>
  </si>
  <si>
    <t xml:space="preserve">Desenvolvimento de termo de referência e obtenção de recursos para contratação </t>
  </si>
  <si>
    <t>Elaboração do estudo</t>
  </si>
  <si>
    <t xml:space="preserve">Elaborar e validar modelo de relatório de monitoramento de desempenho do PIRH e dos PDRHs / PARHs </t>
  </si>
  <si>
    <t>Elaborar e validar modelo de relatório de monitoramento de desempenho do PDRH</t>
  </si>
  <si>
    <t>Elaborar e validar modelo de relatório de monitoramento de desempenho do PARH</t>
  </si>
  <si>
    <t>Discutir e validar nos CBHs os indicadores de desempenho apresentados no presente estudo</t>
  </si>
  <si>
    <t>Elaborar primeiro relatório técnico de monitoramento de desempenho dos planos</t>
  </si>
  <si>
    <t>Discutir e validar no CBH os indicadores de desempenho apresentados no presente estudo</t>
  </si>
  <si>
    <t>Elaborar primeiro relatório técnico de monitoramento de desempenho do plano</t>
  </si>
  <si>
    <t>Elaborar relatórios bienais de monitoramento do Programa de Efetivação do Enquadramento</t>
  </si>
  <si>
    <t>Elaborar 2 relatórios bienais (anos 4 e 6).</t>
  </si>
  <si>
    <t>Elaborar 2 relatórios bienais (anos 8 e 10)</t>
  </si>
  <si>
    <t>Elaborar 2 relatórios bienais (anos 12 e 14)</t>
  </si>
  <si>
    <t>Elaborar 2 relatórios bienais (anos 16 e 18)</t>
  </si>
  <si>
    <t>Implementar e acompanhar as ações de mobilização social e engajamento no âmbito do CBH</t>
  </si>
  <si>
    <t>Elaborar 4 relatórios anuais (a partir do ano 2)</t>
  </si>
  <si>
    <t>Elaborar 9 relatórios anuais</t>
  </si>
  <si>
    <t>Elaborar 14 relatórios anuais</t>
  </si>
  <si>
    <t>Elaborar 19 relatórios anuais</t>
  </si>
  <si>
    <t>Definir por meio de ato ou documento de cada um dos órgãos gestores ou conjunto os índices de uso racional a serem seguidos nas análises de outorgas e iniciar emissão de outorgas com os novos índices</t>
  </si>
  <si>
    <t xml:space="preserve">Deliberação do CBH Águas do Rio Manhuaçusobre a restrição de uso e proteção dos cursos de água </t>
  </si>
  <si>
    <t>Apresentar o resultado da análise das propostas do PIRH e PARH para a CT-SHQA, no âmbito do PG038 do TTAC e consolidar proposta de aperfeiçoamento do monitoramento hidrológico quali-quantitativo</t>
  </si>
  <si>
    <t xml:space="preserve">OGRHs deverão desenvolver análise das propostas de aprimoramento do monitoramento do PIRH, PARH e do enquadramento </t>
  </si>
  <si>
    <t>Apresentar o resultado da análise das propostas do PDRH, PARH e Enquadramento para a CT-SHQA, no âmbito do PG038 do TTAC e consolidar proposta de aperfeiçoamento do monitoramento hidrológico quali-quantitativo</t>
  </si>
  <si>
    <t>Definir a estratégia de implementação com os OGRHs</t>
  </si>
  <si>
    <t>Elaborar primeiro relatório quinquenal de monitoramento dos resultados da Iniciativa Rio Vivo</t>
  </si>
  <si>
    <t>Avaliar metodologia de monitoramento dos resultados das ações da Iniciativa Rio Vivo (parâmetros, indicadores, modelos, etc) aplicada pelo CBH Doce e definir metodologia a ser adotada na bacia.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</si>
</sst>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ZapfHumnst BT"/>
      <family val="2"/>
    </font>
    <font>
      <sz val="9"/>
      <color rgb="FF000000"/>
      <name val="ZapfHumnst BT"/>
      <family val="2"/>
    </font>
    <font>
      <sz val="8"/>
      <color theme="1"/>
      <name val="ZapfHumnst BT"/>
      <family val="2"/>
    </font>
    <font>
      <b/>
      <sz val="8"/>
      <color theme="1"/>
      <name val="ZapfHumnst BT"/>
      <family val="2"/>
    </font>
    <font>
      <sz val="8"/>
      <name val="ZapfHumnst BT"/>
      <family val="2"/>
    </font>
    <font>
      <sz val="7"/>
      <color theme="1"/>
      <name val="ZapfHumnst BT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9" fontId="1" fillId="0" borderId="0" xfId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Síntese_Graficos!$B$3:$B$5</c:f>
              <c:numCache>
                <c:formatCode>#,##0.00</c:formatCode>
                <c:ptCount val="3"/>
                <c:pt idx="0">
                  <c:v>528772.90966288629</c:v>
                </c:pt>
                <c:pt idx="1">
                  <c:v>270146.20965914428</c:v>
                </c:pt>
                <c:pt idx="2">
                  <c:v>553845.41931828856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6-4758-9382-E81CB801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Síntese_Graficos!$AU$3:$AU$5</c:f>
              <c:numCache>
                <c:formatCode>#,##0.00</c:formatCode>
                <c:ptCount val="3"/>
                <c:pt idx="0">
                  <c:v>157950.55375903886</c:v>
                </c:pt>
                <c:pt idx="1">
                  <c:v>48897.455478342577</c:v>
                </c:pt>
                <c:pt idx="2">
                  <c:v>94372.144290018477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D-437E-89DC-6598BE9DA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Síntese_Graficos!$AV$3:$AV$6</c:f>
              <c:numCache>
                <c:formatCode>#,##0.00</c:formatCode>
                <c:ptCount val="4"/>
                <c:pt idx="0">
                  <c:v>31590.11075180777</c:v>
                </c:pt>
                <c:pt idx="1">
                  <c:v>9779.4910956685162</c:v>
                </c:pt>
                <c:pt idx="2">
                  <c:v>9437.2144290018477</c:v>
                </c:pt>
                <c:pt idx="3">
                  <c:v>15061.007676369994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F-4C80-9694-5D9A2796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C8-4204-B379-39DDA61364E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C8-4204-B379-39DDA61364E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C8-4204-B379-39DDA61364EC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Síntese_Graficos!$AU$40:$AU$42</c:f>
              <c:numCache>
                <c:formatCode>0.0%</c:formatCode>
                <c:ptCount val="3"/>
                <c:pt idx="0">
                  <c:v>2.7684613291517276E-2</c:v>
                </c:pt>
                <c:pt idx="1">
                  <c:v>0.93882291939425477</c:v>
                </c:pt>
                <c:pt idx="2">
                  <c:v>3.3492467314228044E-2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8-4204-B379-39DDA61364EC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6C8-4204-B379-39DDA61364E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6C8-4204-B379-39DDA61364E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6C8-4204-B379-39DDA61364EC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Síntese_Graficos!$AV$40:$AV$42</c:f>
              <c:numCache>
                <c:formatCode>0.0%</c:formatCode>
                <c:ptCount val="3"/>
                <c:pt idx="0">
                  <c:v>0.15853994700058713</c:v>
                </c:pt>
                <c:pt idx="1">
                  <c:v>0.71655262338791204</c:v>
                </c:pt>
                <c:pt idx="2">
                  <c:v>0.12490742961150098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C8-4204-B379-39DDA61364EC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6C8-4204-B379-39DDA61364E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6C8-4204-B379-39DDA61364E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6C8-4204-B379-39DDA61364EC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Síntese_Graficos!$AW$40:$AW$42</c:f>
              <c:numCache>
                <c:formatCode>0.0%</c:formatCode>
                <c:ptCount val="3"/>
                <c:pt idx="0">
                  <c:v>0.12802118065903884</c:v>
                </c:pt>
                <c:pt idx="1">
                  <c:v>0.7425411441817974</c:v>
                </c:pt>
                <c:pt idx="2">
                  <c:v>0.12943767515916388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6C8-4204-B379-39DDA61364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Síntese_Graficos!$BJ$3:$BJ$5</c:f>
              <c:numCache>
                <c:formatCode>#,##0.00</c:formatCode>
                <c:ptCount val="3"/>
                <c:pt idx="0">
                  <c:v>50735.263670860237</c:v>
                </c:pt>
                <c:pt idx="1">
                  <c:v>13298.771766871485</c:v>
                </c:pt>
                <c:pt idx="2">
                  <c:v>25844.776867076303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4-4D9B-A65C-16F6D3BC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Síntese_Graficos!$BK$3:$BK$6</c:f>
              <c:numCache>
                <c:formatCode>#,##0.00</c:formatCode>
                <c:ptCount val="4"/>
                <c:pt idx="0">
                  <c:v>10147.052734172048</c:v>
                </c:pt>
                <c:pt idx="1">
                  <c:v>2659.7543533742969</c:v>
                </c:pt>
                <c:pt idx="2">
                  <c:v>2584.4776867076303</c:v>
                </c:pt>
                <c:pt idx="3">
                  <c:v>4493.9406152404017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C-4ACC-B68D-0B0F7D6A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03-4BAF-946C-B91F875344F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03-4BAF-946C-B91F875344F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03-4BAF-946C-B91F875344FE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Síntese_Graficos!$BJ$40:$BJ$42</c:f>
              <c:numCache>
                <c:formatCode>0.0%</c:formatCode>
                <c:ptCount val="3"/>
                <c:pt idx="0">
                  <c:v>2.3603306918217416E-2</c:v>
                </c:pt>
                <c:pt idx="1">
                  <c:v>0.93555441650856819</c:v>
                </c:pt>
                <c:pt idx="2">
                  <c:v>4.0842276573214473E-2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3-4BAF-946C-B91F875344FE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B03-4BAF-946C-B91F875344F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B03-4BAF-946C-B91F875344F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B03-4BAF-946C-B91F875344FE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Síntese_Graficos!$BK$40:$BK$42</c:f>
              <c:numCache>
                <c:formatCode>0.0%</c:formatCode>
                <c:ptCount val="3"/>
                <c:pt idx="0">
                  <c:v>0.11309315073340895</c:v>
                </c:pt>
                <c:pt idx="1">
                  <c:v>0.71717901225728797</c:v>
                </c:pt>
                <c:pt idx="2">
                  <c:v>0.16972783700930302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03-4BAF-946C-B91F875344FE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B03-4BAF-946C-B91F875344F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B03-4BAF-946C-B91F875344F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B03-4BAF-946C-B91F875344FE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Síntese_Graficos!$BL$40:$BL$42</c:f>
              <c:numCache>
                <c:formatCode>0.0%</c:formatCode>
                <c:ptCount val="3"/>
                <c:pt idx="0">
                  <c:v>8.7260700486305159E-2</c:v>
                </c:pt>
                <c:pt idx="1">
                  <c:v>0.73806789271606843</c:v>
                </c:pt>
                <c:pt idx="2">
                  <c:v>0.17467140679762633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B03-4BAF-946C-B91F875344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Síntese_Graficos!$BY$3:$BY$5</c:f>
              <c:numCache>
                <c:formatCode>#,##0.00</c:formatCode>
                <c:ptCount val="3"/>
                <c:pt idx="0">
                  <c:v>19348.466566927342</c:v>
                </c:pt>
                <c:pt idx="1">
                  <c:v>8148.924777839844</c:v>
                </c:pt>
                <c:pt idx="2">
                  <c:v>15915.082889013021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9-47A5-A39C-6BD813DFE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Síntese_Graficos!$BZ$3:$BZ$6</c:f>
              <c:numCache>
                <c:formatCode>#,##0.00</c:formatCode>
                <c:ptCount val="4"/>
                <c:pt idx="0">
                  <c:v>3869.6933133854682</c:v>
                </c:pt>
                <c:pt idx="1">
                  <c:v>1629.7849555679688</c:v>
                </c:pt>
                <c:pt idx="2">
                  <c:v>1591.5082889013022</c:v>
                </c:pt>
                <c:pt idx="3">
                  <c:v>2170.6237116890106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0-46DF-B1B3-69A6F43CC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AA-45E7-8A76-CA5F2344708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AA-45E7-8A76-CA5F23447082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AA-45E7-8A76-CA5F2344708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Síntese_Graficos!$BY$40:$BY$42</c:f>
              <c:numCache>
                <c:formatCode>0.0%</c:formatCode>
                <c:ptCount val="3"/>
                <c:pt idx="0">
                  <c:v>2.9848360230632674E-2</c:v>
                </c:pt>
                <c:pt idx="1">
                  <c:v>0.92206790332910593</c:v>
                </c:pt>
                <c:pt idx="2">
                  <c:v>4.8083736440261406E-2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AA-45E7-8A76-CA5F23447082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5AA-45E7-8A76-CA5F2344708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5AA-45E7-8A76-CA5F23447082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15AA-45E7-8A76-CA5F2344708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Síntese_Graficos!$BZ$40:$BZ$42</c:f>
              <c:numCache>
                <c:formatCode>0.0%</c:formatCode>
                <c:ptCount val="3"/>
                <c:pt idx="0">
                  <c:v>0.14652239805268041</c:v>
                </c:pt>
                <c:pt idx="1">
                  <c:v>0.7409075632184785</c:v>
                </c:pt>
                <c:pt idx="2">
                  <c:v>0.11257003872884105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5AA-45E7-8A76-CA5F23447082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5AA-45E7-8A76-CA5F2344708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5AA-45E7-8A76-CA5F23447082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5AA-45E7-8A76-CA5F2344708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Síntese_Graficos!$CA$40:$CA$42</c:f>
              <c:numCache>
                <c:formatCode>0.0%</c:formatCode>
                <c:ptCount val="3"/>
                <c:pt idx="0">
                  <c:v>0.1259957832024643</c:v>
                </c:pt>
                <c:pt idx="1">
                  <c:v>0.75872680552208216</c:v>
                </c:pt>
                <c:pt idx="2">
                  <c:v>0.11527741127545356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5AA-45E7-8A76-CA5F234470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Síntese_Graficos!$CN$3:$CN$5</c:f>
              <c:numCache>
                <c:formatCode>#,##0.00</c:formatCode>
                <c:ptCount val="3"/>
                <c:pt idx="0">
                  <c:v>12512.271910234609</c:v>
                </c:pt>
                <c:pt idx="1">
                  <c:v>4776.7923000558594</c:v>
                </c:pt>
                <c:pt idx="2">
                  <c:v>9570.8179334450524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E-4269-B074-33A67EAFF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Síntese_Graficos!$C$3:$C$6</c:f>
              <c:numCache>
                <c:formatCode>#,##0.00</c:formatCode>
                <c:ptCount val="4"/>
                <c:pt idx="0">
                  <c:v>105754.58193257726</c:v>
                </c:pt>
                <c:pt idx="1">
                  <c:v>54029.241931828859</c:v>
                </c:pt>
                <c:pt idx="2">
                  <c:v>55384.541931828855</c:v>
                </c:pt>
                <c:pt idx="3">
                  <c:v>67638.226932015954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5-402C-A1DC-BF6973D68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Síntese_Graficos!$CO$3:$CO$6</c:f>
              <c:numCache>
                <c:formatCode>#,##0.00</c:formatCode>
                <c:ptCount val="4"/>
                <c:pt idx="0">
                  <c:v>2502.4543820469216</c:v>
                </c:pt>
                <c:pt idx="1">
                  <c:v>955.35846001117193</c:v>
                </c:pt>
                <c:pt idx="2">
                  <c:v>957.08179334450529</c:v>
                </c:pt>
                <c:pt idx="3">
                  <c:v>1342.9941071867761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D-4A64-BC40-40E60129D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43-4E43-9AC9-B59B6CF4625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43-4E43-9AC9-B59B6CF4625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43-4E43-9AC9-B59B6CF46253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Síntese_Graficos!$CN$40:$CN$42</c:f>
              <c:numCache>
                <c:formatCode>0.0%</c:formatCode>
                <c:ptCount val="3"/>
                <c:pt idx="0">
                  <c:v>3.751197251524558E-2</c:v>
                </c:pt>
                <c:pt idx="1">
                  <c:v>0.89508924361203424</c:v>
                </c:pt>
                <c:pt idx="2">
                  <c:v>6.7398783872720108E-2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43-4E43-9AC9-B59B6CF46253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D43-4E43-9AC9-B59B6CF4625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D43-4E43-9AC9-B59B6CF4625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D43-4E43-9AC9-B59B6CF46253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Síntese_Graficos!$CO$40:$CO$42</c:f>
              <c:numCache>
                <c:formatCode>0.0%</c:formatCode>
                <c:ptCount val="3"/>
                <c:pt idx="0">
                  <c:v>0.15148240797313678</c:v>
                </c:pt>
                <c:pt idx="1">
                  <c:v>0.68824428476020505</c:v>
                </c:pt>
                <c:pt idx="2">
                  <c:v>0.16027330726665812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D43-4E43-9AC9-B59B6CF46253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D43-4E43-9AC9-B59B6CF4625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D43-4E43-9AC9-B59B6CF4625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D43-4E43-9AC9-B59B6CF46253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Síntese_Graficos!$CP$40:$CP$42</c:f>
              <c:numCache>
                <c:formatCode>0.0%</c:formatCode>
                <c:ptCount val="3"/>
                <c:pt idx="0">
                  <c:v>0.15301025926069467</c:v>
                </c:pt>
                <c:pt idx="1">
                  <c:v>0.6870050235751618</c:v>
                </c:pt>
                <c:pt idx="2">
                  <c:v>0.15998471716414348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D43-4E43-9AC9-B59B6CF46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Síntese_Graficos!$DC$3:$DC$5</c:f>
              <c:numCache>
                <c:formatCode>#,##0.00</c:formatCode>
                <c:ptCount val="3"/>
                <c:pt idx="0">
                  <c:v>17779.375880312811</c:v>
                </c:pt>
                <c:pt idx="1">
                  <c:v>5160.3897334078129</c:v>
                </c:pt>
                <c:pt idx="2">
                  <c:v>6381.2128001489582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A-40DF-9658-B8008F8B3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Síntese_Graficos!$DD$3:$DD$6</c:f>
              <c:numCache>
                <c:formatCode>#,##0.00</c:formatCode>
                <c:ptCount val="4"/>
                <c:pt idx="0">
                  <c:v>3555.8751760625623</c:v>
                </c:pt>
                <c:pt idx="1">
                  <c:v>1032.0779466815625</c:v>
                </c:pt>
                <c:pt idx="2">
                  <c:v>638.12128001489577</c:v>
                </c:pt>
                <c:pt idx="3">
                  <c:v>1466.0489206934792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4-4C58-87ED-75C32AB19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2D-40AB-9F39-82756B8A4DDD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2D-40AB-9F39-82756B8A4DD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2D-40AB-9F39-82756B8A4DDD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Síntese_Graficos!$DC$40:$DC$42</c:f>
              <c:numCache>
                <c:formatCode>0.0%</c:formatCode>
                <c:ptCount val="3"/>
                <c:pt idx="0">
                  <c:v>2.8086475214967682E-2</c:v>
                </c:pt>
                <c:pt idx="1">
                  <c:v>0.91654510876527429</c:v>
                </c:pt>
                <c:pt idx="2">
                  <c:v>5.5368416019758095E-2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2D-40AB-9F39-82756B8A4DDD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A2D-40AB-9F39-82756B8A4DDD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9A2D-40AB-9F39-82756B8A4DD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9A2D-40AB-9F39-82756B8A4DDD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Síntese_Graficos!$DD$40:$DD$42</c:f>
              <c:numCache>
                <c:formatCode>0.0%</c:formatCode>
                <c:ptCount val="3"/>
                <c:pt idx="0">
                  <c:v>0.52360386319419649</c:v>
                </c:pt>
                <c:pt idx="1">
                  <c:v>0.29796199113523181</c:v>
                </c:pt>
                <c:pt idx="2">
                  <c:v>0.17843414567057173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2D-40AB-9F39-82756B8A4DDD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A2D-40AB-9F39-82756B8A4DDD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A2D-40AB-9F39-82756B8A4DD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A2D-40AB-9F39-82756B8A4DDD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Síntese_Graficos!$DE$40:$DE$42</c:f>
              <c:numCache>
                <c:formatCode>0.0%</c:formatCode>
                <c:ptCount val="3"/>
                <c:pt idx="0">
                  <c:v>0.22949138027478863</c:v>
                </c:pt>
                <c:pt idx="1">
                  <c:v>0.48191466047460674</c:v>
                </c:pt>
                <c:pt idx="2">
                  <c:v>0.2885939592506046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A2D-40AB-9F39-82756B8A4D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Síntese_Graficos!$DR$3:$DR$5</c:f>
              <c:numCache>
                <c:formatCode>#,##0.00</c:formatCode>
                <c:ptCount val="3"/>
                <c:pt idx="0">
                  <c:v>0</c:v>
                </c:pt>
                <c:pt idx="1">
                  <c:v>3650</c:v>
                </c:pt>
                <c:pt idx="2">
                  <c:v>7300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5-4782-AB6B-DDA1B0EE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Síntese_Graficos!$DS$3:$DS$6</c:f>
              <c:numCache>
                <c:formatCode>#,##0.00</c:formatCode>
                <c:ptCount val="4"/>
                <c:pt idx="0">
                  <c:v>0</c:v>
                </c:pt>
                <c:pt idx="1">
                  <c:v>730</c:v>
                </c:pt>
                <c:pt idx="2">
                  <c:v>730</c:v>
                </c:pt>
                <c:pt idx="3">
                  <c:v>547.5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1-410A-846B-8B6C90FF7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39-4489-9A7F-2A24D1CEB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39-4489-9A7F-2A24D1CEB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39-4489-9A7F-2A24D1CEBBC9}"/>
              </c:ext>
            </c:extLst>
          </c:dPt>
          <c:dLbls>
            <c:delete val="1"/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Síntese_Graficos!$DR$40:$DR$42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39-4489-9A7F-2A24D1CEBBC9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839-4489-9A7F-2A24D1CEB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839-4489-9A7F-2A24D1CEB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839-4489-9A7F-2A24D1CEBB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39-4489-9A7F-2A24D1CEBBC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Síntese_Graficos!$DS$40:$DS$42</c:f>
              <c:numCache>
                <c:formatCode>0.0%</c:formatCode>
                <c:ptCount val="3"/>
                <c:pt idx="0">
                  <c:v>0</c:v>
                </c:pt>
                <c:pt idx="1">
                  <c:v>0.8904109589041096</c:v>
                </c:pt>
                <c:pt idx="2">
                  <c:v>0.1095890410958904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39-4489-9A7F-2A24D1CEBBC9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839-4489-9A7F-2A24D1CEB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839-4489-9A7F-2A24D1CEB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839-4489-9A7F-2A24D1CEBBC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39-4489-9A7F-2A24D1CEBBC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Síntese_Graficos!$DT$40:$DT$42</c:f>
              <c:numCache>
                <c:formatCode>0.0%</c:formatCode>
                <c:ptCount val="3"/>
                <c:pt idx="0">
                  <c:v>0</c:v>
                </c:pt>
                <c:pt idx="1">
                  <c:v>0.8904109589041096</c:v>
                </c:pt>
                <c:pt idx="2">
                  <c:v>0.1095890410958904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839-4489-9A7F-2A24D1CEBB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Síntese_Graficos!$EG$3:$EG$5</c:f>
              <c:numCache>
                <c:formatCode>#,##0.00</c:formatCode>
                <c:ptCount val="3"/>
                <c:pt idx="0">
                  <c:v>0</c:v>
                </c:pt>
                <c:pt idx="1">
                  <c:v>11300</c:v>
                </c:pt>
                <c:pt idx="2">
                  <c:v>22600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D-4D16-BB05-B67F66A1A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Síntese_Graficos!$EH$3:$EH$6</c:f>
              <c:numCache>
                <c:formatCode>#,##0.00</c:formatCode>
                <c:ptCount val="4"/>
                <c:pt idx="0">
                  <c:v>0</c:v>
                </c:pt>
                <c:pt idx="1">
                  <c:v>2260</c:v>
                </c:pt>
                <c:pt idx="2">
                  <c:v>2260</c:v>
                </c:pt>
                <c:pt idx="3">
                  <c:v>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2-41F8-8395-318ABA662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D3-44C8-8041-4B2F9FF832D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10-4EF1-8117-AF1D6135F71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010-4EF1-8117-AF1D6135F719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Síntese_Graficos!$B$40:$B$42</c:f>
              <c:numCache>
                <c:formatCode>0.0%</c:formatCode>
                <c:ptCount val="3"/>
                <c:pt idx="0">
                  <c:v>0.24979851251432894</c:v>
                </c:pt>
                <c:pt idx="1">
                  <c:v>0.69665558365093283</c:v>
                </c:pt>
                <c:pt idx="2">
                  <c:v>5.3545903834738312E-2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0-4EF1-8117-AF1D6135F719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4D3-44C8-8041-4B2F9FF832D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10-4EF1-8117-AF1D6135F71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10-4EF1-8117-AF1D6135F719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Síntese_Graficos!$C$40:$C$42</c:f>
              <c:numCache>
                <c:formatCode>0.0%</c:formatCode>
                <c:ptCount val="3"/>
                <c:pt idx="0">
                  <c:v>0.33290120857993916</c:v>
                </c:pt>
                <c:pt idx="1">
                  <c:v>0.55610330490866777</c:v>
                </c:pt>
                <c:pt idx="2">
                  <c:v>0.11099548651139308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0-4EF1-8117-AF1D6135F719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4D3-44C8-8041-4B2F9FF832D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010-4EF1-8117-AF1D6135F71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010-4EF1-8117-AF1D6135F719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Síntese_Graficos!$D$40:$D$42</c:f>
              <c:numCache>
                <c:formatCode>0.0%</c:formatCode>
                <c:ptCount val="3"/>
                <c:pt idx="0">
                  <c:v>0.29866997831496783</c:v>
                </c:pt>
                <c:pt idx="1">
                  <c:v>0.59305067541100087</c:v>
                </c:pt>
                <c:pt idx="2">
                  <c:v>0.10827934627403131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10-4EF1-8117-AF1D6135F7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5A-4787-810F-1D7F8E8CA2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5A-4787-810F-1D7F8E8CA2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5A-4787-810F-1D7F8E8CA2B8}"/>
              </c:ext>
            </c:extLst>
          </c:dPt>
          <c:dLbls>
            <c:delete val="1"/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Síntese_Graficos!$EG$40:$EG$42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A-4787-810F-1D7F8E8CA2B8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95A-4787-810F-1D7F8E8CA2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95A-4787-810F-1D7F8E8CA2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95A-4787-810F-1D7F8E8CA2B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5A-4787-810F-1D7F8E8CA2B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Síntese_Graficos!$EH$40:$EH$42</c:f>
              <c:numCache>
                <c:formatCode>0.0%</c:formatCode>
                <c:ptCount val="3"/>
                <c:pt idx="0">
                  <c:v>0</c:v>
                </c:pt>
                <c:pt idx="1">
                  <c:v>0.90707964601769908</c:v>
                </c:pt>
                <c:pt idx="2">
                  <c:v>9.2920353982300891E-2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95A-4787-810F-1D7F8E8CA2B8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95A-4787-810F-1D7F8E8CA2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95A-4787-810F-1D7F8E8CA2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95A-4787-810F-1D7F8E8CA2B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5A-4787-810F-1D7F8E8CA2B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Síntese_Graficos!$EI$40:$EI$42</c:f>
              <c:numCache>
                <c:formatCode>0.0%</c:formatCode>
                <c:ptCount val="3"/>
                <c:pt idx="0">
                  <c:v>0</c:v>
                </c:pt>
                <c:pt idx="1">
                  <c:v>0.90707964601769908</c:v>
                </c:pt>
                <c:pt idx="2">
                  <c:v>9.2920353982300891E-2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95A-4787-810F-1D7F8E8CA2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Síntese_Graficos!$EV$3:$EV$5</c:f>
              <c:numCache>
                <c:formatCode>#,##0.00</c:formatCode>
                <c:ptCount val="3"/>
                <c:pt idx="0">
                  <c:v>0</c:v>
                </c:pt>
                <c:pt idx="1">
                  <c:v>3400</c:v>
                </c:pt>
                <c:pt idx="2">
                  <c:v>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3-4BDE-8784-E4E368663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Síntese_Graficos!$EW$3:$EW$6</c:f>
              <c:numCache>
                <c:formatCode>#,##0.00</c:formatCode>
                <c:ptCount val="4"/>
                <c:pt idx="0">
                  <c:v>0</c:v>
                </c:pt>
                <c:pt idx="1">
                  <c:v>680</c:v>
                </c:pt>
                <c:pt idx="2">
                  <c:v>680</c:v>
                </c:pt>
                <c:pt idx="3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6-4AF4-BCCD-0F838730D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C5-4DFB-A588-6CB5D1F847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C5-4DFB-A588-6CB5D1F847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C5-4DFB-A588-6CB5D1F84708}"/>
              </c:ext>
            </c:extLst>
          </c:dPt>
          <c:dLbls>
            <c:delete val="1"/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Síntese_Graficos!$EV$40:$EV$42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C5-4DFB-A588-6CB5D1F84708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9C5-4DFB-A588-6CB5D1F847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9C5-4DFB-A588-6CB5D1F847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F9C5-4DFB-A588-6CB5D1F8470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C5-4DFB-A588-6CB5D1F8470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Síntese_Graficos!$EW$40:$EW$42</c:f>
              <c:numCache>
                <c:formatCode>0.0%</c:formatCode>
                <c:ptCount val="3"/>
                <c:pt idx="0">
                  <c:v>0</c:v>
                </c:pt>
                <c:pt idx="1">
                  <c:v>0.88235294117647056</c:v>
                </c:pt>
                <c:pt idx="2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9C5-4DFB-A588-6CB5D1F84708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9C5-4DFB-A588-6CB5D1F847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9C5-4DFB-A588-6CB5D1F847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9C5-4DFB-A588-6CB5D1F8470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C5-4DFB-A588-6CB5D1F84708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Síntese_Graficos!$DP$40:$DP$42</c:f>
              <c:strCache>
                <c:ptCount val="3"/>
                <c:pt idx="0">
                  <c:v>Recursos Hídricos</c:v>
                </c:pt>
                <c:pt idx="1">
                  <c:v>Interfaces Setoriais</c:v>
                </c:pt>
                <c:pt idx="2">
                  <c:v>Apoio e manutenção dos CBHs e ED</c:v>
                </c:pt>
              </c:strCache>
            </c:strRef>
          </c:cat>
          <c:val>
            <c:numRef>
              <c:f>Síntese_Graficos!$EX$40:$EX$42</c:f>
              <c:numCache>
                <c:formatCode>0.0%</c:formatCode>
                <c:ptCount val="3"/>
                <c:pt idx="0">
                  <c:v>0</c:v>
                </c:pt>
                <c:pt idx="1">
                  <c:v>0.88235294117647056</c:v>
                </c:pt>
                <c:pt idx="2">
                  <c:v>0.11764705882352941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9C5-4DFB-A588-6CB5D1F847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Síntese_Graficos!$Q$3:$Q$5</c:f>
              <c:numCache>
                <c:formatCode>#,##0.00</c:formatCode>
                <c:ptCount val="3"/>
                <c:pt idx="0">
                  <c:v>231030.42886134499</c:v>
                </c:pt>
                <c:pt idx="1">
                  <c:v>148781.0363135392</c:v>
                </c:pt>
                <c:pt idx="2">
                  <c:v>292488.47262707842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3-40DA-90B9-D24E24BA0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Síntese_Graficos!$R$3:$R$6</c:f>
              <c:numCache>
                <c:formatCode>#,##0.00</c:formatCode>
                <c:ptCount val="4"/>
                <c:pt idx="0">
                  <c:v>46206.085772268998</c:v>
                </c:pt>
                <c:pt idx="1">
                  <c:v>29756.207262707838</c:v>
                </c:pt>
                <c:pt idx="2">
                  <c:v>29248.847262707841</c:v>
                </c:pt>
                <c:pt idx="3">
                  <c:v>33614.996890098133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C-4C7C-9270-B0E8E858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58-44B4-A1E4-34017CA3E58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58-44B4-A1E4-34017CA3E58F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58-44B4-A1E4-34017CA3E58F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Síntese_Graficos!$Q$40:$Q$42</c:f>
              <c:numCache>
                <c:formatCode>0.0%</c:formatCode>
                <c:ptCount val="3"/>
                <c:pt idx="0">
                  <c:v>0.53138578713084561</c:v>
                </c:pt>
                <c:pt idx="1">
                  <c:v>0.39928073741040532</c:v>
                </c:pt>
                <c:pt idx="2">
                  <c:v>6.9333475458749141E-2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58-44B4-A1E4-34017CA3E58F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58-44B4-A1E4-34017CA3E58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58-44B4-A1E4-34017CA3E58F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58-44B4-A1E4-34017CA3E58F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Síntese_Graficos!$R$40:$R$42</c:f>
              <c:numCache>
                <c:formatCode>0.0%</c:formatCode>
                <c:ptCount val="3"/>
                <c:pt idx="0">
                  <c:v>0.49782150685341509</c:v>
                </c:pt>
                <c:pt idx="1">
                  <c:v>0.40162107672160618</c:v>
                </c:pt>
                <c:pt idx="2">
                  <c:v>0.1005574164249787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58-44B4-A1E4-34017CA3E58F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758-44B4-A1E4-34017CA3E58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758-44B4-A1E4-34017CA3E58F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758-44B4-A1E4-34017CA3E58F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Síntese_Graficos!$S$40:$S$42</c:f>
              <c:numCache>
                <c:formatCode>0.0%</c:formatCode>
                <c:ptCount val="3"/>
                <c:pt idx="0">
                  <c:v>0.48911055568346251</c:v>
                </c:pt>
                <c:pt idx="1">
                  <c:v>0.40858772630117007</c:v>
                </c:pt>
                <c:pt idx="2">
                  <c:v>0.10230171801536737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58-44B4-A1E4-34017CA3E5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Divisão do orçamento por horizonte temporal - valor</a:t>
            </a:r>
            <a:r>
              <a:rPr lang="en-US" baseline="0"/>
              <a:t> absoluto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Síntese_Graficos!$B$2</c:f>
              <c:strCache>
                <c:ptCount val="1"/>
                <c:pt idx="0">
                  <c:v>Valor Absoluto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Síntese_Graficos!$A$3:$A$5</c:f>
              <c:strCache>
                <c:ptCount val="3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</c:strCache>
            </c:strRef>
          </c:cat>
          <c:val>
            <c:numRef>
              <c:f>Síntese_Graficos!$AF$3:$AF$5</c:f>
              <c:numCache>
                <c:formatCode>#,##0.00</c:formatCode>
                <c:ptCount val="3"/>
                <c:pt idx="0">
                  <c:v>39416.549014167504</c:v>
                </c:pt>
                <c:pt idx="1">
                  <c:v>22732.8392890875</c:v>
                </c:pt>
                <c:pt idx="2">
                  <c:v>72572.91191150833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A-4A29-AB2A-15B026D78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Síntese_Graficos!$C$2</c:f>
              <c:strCache>
                <c:ptCount val="1"/>
                <c:pt idx="0">
                  <c:v>Valor Médio Anual (mil R$)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Síntese_Graficos!$A$3:$A$6</c:f>
              <c:strCache>
                <c:ptCount val="4"/>
                <c:pt idx="0">
                  <c:v>Curto Prazo (2023 a 2027)</c:v>
                </c:pt>
                <c:pt idx="1">
                  <c:v>Médio Prazo  (2028 a 2032)</c:v>
                </c:pt>
                <c:pt idx="2">
                  <c:v>Longo Prazo (2033 a 2042)</c:v>
                </c:pt>
                <c:pt idx="3">
                  <c:v>Horizonte total do Plano</c:v>
                </c:pt>
              </c:strCache>
            </c:strRef>
          </c:cat>
          <c:val>
            <c:numRef>
              <c:f>Síntese_Graficos!$AG$3:$AG$6</c:f>
              <c:numCache>
                <c:formatCode>#,##0.00</c:formatCode>
                <c:ptCount val="4"/>
                <c:pt idx="0">
                  <c:v>7883.3098028335007</c:v>
                </c:pt>
                <c:pt idx="1">
                  <c:v>4546.5678578175002</c:v>
                </c:pt>
                <c:pt idx="2">
                  <c:v>7257.2911911508327</c:v>
                </c:pt>
                <c:pt idx="3">
                  <c:v>6736.1150107381663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9-4801-969C-9B6FFCF81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7647071"/>
        <c:axId val="1177649471"/>
      </c:barChart>
      <c:catAx>
        <c:axId val="11776470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Horizonte Temporal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9471"/>
        <c:crosses val="autoZero"/>
        <c:auto val="1"/>
        <c:lblAlgn val="ctr"/>
        <c:lblOffset val="100"/>
        <c:noMultiLvlLbl val="0"/>
      </c:catAx>
      <c:valAx>
        <c:axId val="11776494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/>
                  <a:t>Valor absoluto (mil R$)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177647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tx>
            <c:strRef>
              <c:f>Síntese_Graficos!$B$39</c:f>
              <c:strCache>
                <c:ptCount val="1"/>
                <c:pt idx="0">
                  <c:v>Curto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C6-4E1A-A7B7-56AE0E62BB6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C6-4E1A-A7B7-56AE0E62BB61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C6-4E1A-A7B7-56AE0E62BB6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Síntese_Graficos!$AF$40:$AF$42</c:f>
              <c:numCache>
                <c:formatCode>0.0%</c:formatCode>
                <c:ptCount val="3"/>
                <c:pt idx="0">
                  <c:v>5.5911541094271676E-2</c:v>
                </c:pt>
                <c:pt idx="1">
                  <c:v>0.88890582449027744</c:v>
                </c:pt>
                <c:pt idx="2">
                  <c:v>5.5182634415450724E-2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C6-4E1A-A7B7-56AE0E62BB61}"/>
            </c:ext>
          </c:extLst>
        </c:ser>
        <c:ser>
          <c:idx val="1"/>
          <c:order val="1"/>
          <c:tx>
            <c:strRef>
              <c:f>Síntese_Graficos!$C$39</c:f>
              <c:strCache>
                <c:ptCount val="1"/>
                <c:pt idx="0">
                  <c:v>Médio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AC6-4E1A-A7B7-56AE0E62BB6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AC6-4E1A-A7B7-56AE0E62BB61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AC6-4E1A-A7B7-56AE0E62BB6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Síntese_Graficos!$AG$40:$AG$42</c:f>
              <c:numCache>
                <c:formatCode>0.0%</c:formatCode>
                <c:ptCount val="3"/>
                <c:pt idx="0">
                  <c:v>8.7529761447579887E-2</c:v>
                </c:pt>
                <c:pt idx="1">
                  <c:v>0.81545467173115727</c:v>
                </c:pt>
                <c:pt idx="2">
                  <c:v>9.7015566821262944E-2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AC6-4E1A-A7B7-56AE0E62BB61}"/>
            </c:ext>
          </c:extLst>
        </c:ser>
        <c:ser>
          <c:idx val="2"/>
          <c:order val="2"/>
          <c:tx>
            <c:strRef>
              <c:f>Síntese_Graficos!$D$39</c:f>
              <c:strCache>
                <c:ptCount val="1"/>
                <c:pt idx="0">
                  <c:v>Longo Prazo 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AC6-4E1A-A7B7-56AE0E62BB6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AC6-4E1A-A7B7-56AE0E62BB61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AC6-4E1A-A7B7-56AE0E62BB6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Síntese_Graficos!$A$40:$A$42</c:f>
              <c:strCache>
                <c:ptCount val="3"/>
                <c:pt idx="0">
                  <c:v>1 - Recursos Hídricos</c:v>
                </c:pt>
                <c:pt idx="1">
                  <c:v>2 - Interfaces Setoriais</c:v>
                </c:pt>
                <c:pt idx="2">
                  <c:v>3 - Apoio e manutenção dos CBHs e ED</c:v>
                </c:pt>
              </c:strCache>
            </c:strRef>
          </c:cat>
          <c:val>
            <c:numRef>
              <c:f>Síntese_Graficos!$AH$40:$AH$42</c:f>
              <c:numCache>
                <c:formatCode>0.0%</c:formatCode>
                <c:ptCount val="3"/>
                <c:pt idx="0">
                  <c:v>4.2534235598776289E-2</c:v>
                </c:pt>
                <c:pt idx="1">
                  <c:v>0.89668718377112033</c:v>
                </c:pt>
                <c:pt idx="2">
                  <c:v>6.0778580630103385E-2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AC6-4E1A-A7B7-56AE0E62BB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1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</xdr:row>
      <xdr:rowOff>185737</xdr:rowOff>
    </xdr:from>
    <xdr:to>
      <xdr:col>14</xdr:col>
      <xdr:colOff>428625</xdr:colOff>
      <xdr:row>13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69A9C4-5836-8DD2-88AF-B55DEF0F23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16808</xdr:colOff>
      <xdr:row>13</xdr:row>
      <xdr:rowOff>276785</xdr:rowOff>
    </xdr:from>
    <xdr:to>
      <xdr:col>14</xdr:col>
      <xdr:colOff>531158</xdr:colOff>
      <xdr:row>21</xdr:row>
      <xdr:rowOff>440111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7E5531C-90E6-471B-ADB6-5BC192998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44</xdr:row>
      <xdr:rowOff>138112</xdr:rowOff>
    </xdr:from>
    <xdr:to>
      <xdr:col>5</xdr:col>
      <xdr:colOff>390525</xdr:colOff>
      <xdr:row>69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B5AF9A9-D185-5E06-4109-5B7C649E0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123825</xdr:colOff>
      <xdr:row>1</xdr:row>
      <xdr:rowOff>185737</xdr:rowOff>
    </xdr:from>
    <xdr:to>
      <xdr:col>29</xdr:col>
      <xdr:colOff>428625</xdr:colOff>
      <xdr:row>13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DC8E6C3-A2C1-4BD4-B7AE-A0617027F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44022</xdr:colOff>
      <xdr:row>13</xdr:row>
      <xdr:rowOff>280868</xdr:rowOff>
    </xdr:from>
    <xdr:to>
      <xdr:col>29</xdr:col>
      <xdr:colOff>561093</xdr:colOff>
      <xdr:row>21</xdr:row>
      <xdr:rowOff>444194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3DF9E8D-A2B0-474B-9EDA-A103E9F6C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314325</xdr:colOff>
      <xdr:row>44</xdr:row>
      <xdr:rowOff>124504</xdr:rowOff>
    </xdr:from>
    <xdr:to>
      <xdr:col>20</xdr:col>
      <xdr:colOff>200025</xdr:colOff>
      <xdr:row>69</xdr:row>
      <xdr:rowOff>62592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21D0DEA-ABF4-4005-B666-BFAFC597F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123825</xdr:colOff>
      <xdr:row>1</xdr:row>
      <xdr:rowOff>185737</xdr:rowOff>
    </xdr:from>
    <xdr:to>
      <xdr:col>44</xdr:col>
      <xdr:colOff>428625</xdr:colOff>
      <xdr:row>13</xdr:row>
      <xdr:rowOff>180975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5A1696A-0354-4155-BE96-D01F843620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44022</xdr:colOff>
      <xdr:row>13</xdr:row>
      <xdr:rowOff>280868</xdr:rowOff>
    </xdr:from>
    <xdr:to>
      <xdr:col>44</xdr:col>
      <xdr:colOff>561093</xdr:colOff>
      <xdr:row>21</xdr:row>
      <xdr:rowOff>444194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2B963D6-F365-4301-BD61-BF400C6CC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314325</xdr:colOff>
      <xdr:row>44</xdr:row>
      <xdr:rowOff>124504</xdr:rowOff>
    </xdr:from>
    <xdr:to>
      <xdr:col>35</xdr:col>
      <xdr:colOff>200025</xdr:colOff>
      <xdr:row>69</xdr:row>
      <xdr:rowOff>62592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158837C-02FB-4313-AAED-D91241CFB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51</xdr:col>
      <xdr:colOff>123825</xdr:colOff>
      <xdr:row>1</xdr:row>
      <xdr:rowOff>185737</xdr:rowOff>
    </xdr:from>
    <xdr:to>
      <xdr:col>59</xdr:col>
      <xdr:colOff>428625</xdr:colOff>
      <xdr:row>13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D028F56-19B4-476A-B1A1-04D8CF503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44022</xdr:colOff>
      <xdr:row>13</xdr:row>
      <xdr:rowOff>280868</xdr:rowOff>
    </xdr:from>
    <xdr:to>
      <xdr:col>59</xdr:col>
      <xdr:colOff>561093</xdr:colOff>
      <xdr:row>21</xdr:row>
      <xdr:rowOff>444194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D3FB8055-BEDE-4D34-829B-DA68DE116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45</xdr:col>
      <xdr:colOff>314325</xdr:colOff>
      <xdr:row>44</xdr:row>
      <xdr:rowOff>124504</xdr:rowOff>
    </xdr:from>
    <xdr:to>
      <xdr:col>50</xdr:col>
      <xdr:colOff>200025</xdr:colOff>
      <xdr:row>69</xdr:row>
      <xdr:rowOff>62592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F5B5A2E-818D-406E-8D25-675E93F66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66</xdr:col>
      <xdr:colOff>123825</xdr:colOff>
      <xdr:row>1</xdr:row>
      <xdr:rowOff>185737</xdr:rowOff>
    </xdr:from>
    <xdr:to>
      <xdr:col>74</xdr:col>
      <xdr:colOff>428625</xdr:colOff>
      <xdr:row>13</xdr:row>
      <xdr:rowOff>180975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D057F80-AB78-4330-9BCC-12FBF4FA8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66</xdr:col>
      <xdr:colOff>44022</xdr:colOff>
      <xdr:row>13</xdr:row>
      <xdr:rowOff>280868</xdr:rowOff>
    </xdr:from>
    <xdr:to>
      <xdr:col>74</xdr:col>
      <xdr:colOff>561093</xdr:colOff>
      <xdr:row>21</xdr:row>
      <xdr:rowOff>444194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2B4044A9-FE7D-4EAB-980E-414E90628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60</xdr:col>
      <xdr:colOff>314325</xdr:colOff>
      <xdr:row>44</xdr:row>
      <xdr:rowOff>124504</xdr:rowOff>
    </xdr:from>
    <xdr:to>
      <xdr:col>65</xdr:col>
      <xdr:colOff>200025</xdr:colOff>
      <xdr:row>69</xdr:row>
      <xdr:rowOff>62592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339355F5-D230-46BD-BF31-AF29457D2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81</xdr:col>
      <xdr:colOff>123825</xdr:colOff>
      <xdr:row>1</xdr:row>
      <xdr:rowOff>185737</xdr:rowOff>
    </xdr:from>
    <xdr:to>
      <xdr:col>89</xdr:col>
      <xdr:colOff>428625</xdr:colOff>
      <xdr:row>13</xdr:row>
      <xdr:rowOff>180975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A0158007-824D-4143-BB15-DFA52CEA8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44022</xdr:colOff>
      <xdr:row>13</xdr:row>
      <xdr:rowOff>280868</xdr:rowOff>
    </xdr:from>
    <xdr:to>
      <xdr:col>89</xdr:col>
      <xdr:colOff>561093</xdr:colOff>
      <xdr:row>21</xdr:row>
      <xdr:rowOff>444194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5CA816B-600D-4C6F-B923-559C9CAB5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75</xdr:col>
      <xdr:colOff>314325</xdr:colOff>
      <xdr:row>44</xdr:row>
      <xdr:rowOff>124504</xdr:rowOff>
    </xdr:from>
    <xdr:to>
      <xdr:col>80</xdr:col>
      <xdr:colOff>200025</xdr:colOff>
      <xdr:row>69</xdr:row>
      <xdr:rowOff>62592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22B1E038-D0EF-4E6B-B7B2-358C88F6B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96</xdr:col>
      <xdr:colOff>123825</xdr:colOff>
      <xdr:row>1</xdr:row>
      <xdr:rowOff>185737</xdr:rowOff>
    </xdr:from>
    <xdr:to>
      <xdr:col>104</xdr:col>
      <xdr:colOff>428625</xdr:colOff>
      <xdr:row>13</xdr:row>
      <xdr:rowOff>180975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DCC1727D-5120-4417-8B65-24F71EE57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44022</xdr:colOff>
      <xdr:row>13</xdr:row>
      <xdr:rowOff>280868</xdr:rowOff>
    </xdr:from>
    <xdr:to>
      <xdr:col>104</xdr:col>
      <xdr:colOff>561093</xdr:colOff>
      <xdr:row>21</xdr:row>
      <xdr:rowOff>444194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12023B02-0FE1-4171-BA7A-B51D189EE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90</xdr:col>
      <xdr:colOff>314325</xdr:colOff>
      <xdr:row>44</xdr:row>
      <xdr:rowOff>124504</xdr:rowOff>
    </xdr:from>
    <xdr:to>
      <xdr:col>95</xdr:col>
      <xdr:colOff>200025</xdr:colOff>
      <xdr:row>69</xdr:row>
      <xdr:rowOff>62592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A8ADCFF9-AA11-4E72-B820-F99E32274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111</xdr:col>
      <xdr:colOff>123825</xdr:colOff>
      <xdr:row>1</xdr:row>
      <xdr:rowOff>185737</xdr:rowOff>
    </xdr:from>
    <xdr:to>
      <xdr:col>119</xdr:col>
      <xdr:colOff>428625</xdr:colOff>
      <xdr:row>13</xdr:row>
      <xdr:rowOff>180975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CB8AEC6F-E4B0-432F-A1B5-99B6E6EFD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111</xdr:col>
      <xdr:colOff>44022</xdr:colOff>
      <xdr:row>13</xdr:row>
      <xdr:rowOff>280868</xdr:rowOff>
    </xdr:from>
    <xdr:to>
      <xdr:col>119</xdr:col>
      <xdr:colOff>561093</xdr:colOff>
      <xdr:row>21</xdr:row>
      <xdr:rowOff>444194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D172D4EB-1FF1-4592-AD35-535E4503A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105</xdr:col>
      <xdr:colOff>314325</xdr:colOff>
      <xdr:row>44</xdr:row>
      <xdr:rowOff>124504</xdr:rowOff>
    </xdr:from>
    <xdr:to>
      <xdr:col>110</xdr:col>
      <xdr:colOff>200025</xdr:colOff>
      <xdr:row>69</xdr:row>
      <xdr:rowOff>62592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35518302-8797-433D-8006-3E124F05F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126</xdr:col>
      <xdr:colOff>123825</xdr:colOff>
      <xdr:row>1</xdr:row>
      <xdr:rowOff>185737</xdr:rowOff>
    </xdr:from>
    <xdr:to>
      <xdr:col>134</xdr:col>
      <xdr:colOff>428625</xdr:colOff>
      <xdr:row>13</xdr:row>
      <xdr:rowOff>180975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6DF1AC84-F22A-45C8-9F04-1FD9F6129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126</xdr:col>
      <xdr:colOff>44022</xdr:colOff>
      <xdr:row>13</xdr:row>
      <xdr:rowOff>280868</xdr:rowOff>
    </xdr:from>
    <xdr:to>
      <xdr:col>134</xdr:col>
      <xdr:colOff>561093</xdr:colOff>
      <xdr:row>21</xdr:row>
      <xdr:rowOff>444194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5C60B160-C4BD-4817-8E96-8E71BA537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120</xdr:col>
      <xdr:colOff>314325</xdr:colOff>
      <xdr:row>44</xdr:row>
      <xdr:rowOff>124504</xdr:rowOff>
    </xdr:from>
    <xdr:to>
      <xdr:col>125</xdr:col>
      <xdr:colOff>200025</xdr:colOff>
      <xdr:row>69</xdr:row>
      <xdr:rowOff>62592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4CCDD80-C73E-4013-A9EA-40D9A38D0C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141</xdr:col>
      <xdr:colOff>123825</xdr:colOff>
      <xdr:row>1</xdr:row>
      <xdr:rowOff>185737</xdr:rowOff>
    </xdr:from>
    <xdr:to>
      <xdr:col>149</xdr:col>
      <xdr:colOff>428625</xdr:colOff>
      <xdr:row>13</xdr:row>
      <xdr:rowOff>180975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6819858D-9422-4656-B2D1-3582DCE12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141</xdr:col>
      <xdr:colOff>44022</xdr:colOff>
      <xdr:row>13</xdr:row>
      <xdr:rowOff>280868</xdr:rowOff>
    </xdr:from>
    <xdr:to>
      <xdr:col>149</xdr:col>
      <xdr:colOff>561093</xdr:colOff>
      <xdr:row>21</xdr:row>
      <xdr:rowOff>444194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AFABFBB3-1D2C-44D6-9DE2-15B13D4EC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135</xdr:col>
      <xdr:colOff>314325</xdr:colOff>
      <xdr:row>44</xdr:row>
      <xdr:rowOff>124504</xdr:rowOff>
    </xdr:from>
    <xdr:to>
      <xdr:col>140</xdr:col>
      <xdr:colOff>200025</xdr:colOff>
      <xdr:row>69</xdr:row>
      <xdr:rowOff>62592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8D3B5611-667F-4281-8CB0-D9E2504A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156</xdr:col>
      <xdr:colOff>123825</xdr:colOff>
      <xdr:row>1</xdr:row>
      <xdr:rowOff>185737</xdr:rowOff>
    </xdr:from>
    <xdr:to>
      <xdr:col>164</xdr:col>
      <xdr:colOff>428625</xdr:colOff>
      <xdr:row>13</xdr:row>
      <xdr:rowOff>180975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47A0E37-CC19-4746-A2E8-72E937C29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156</xdr:col>
      <xdr:colOff>44022</xdr:colOff>
      <xdr:row>13</xdr:row>
      <xdr:rowOff>280868</xdr:rowOff>
    </xdr:from>
    <xdr:to>
      <xdr:col>164</xdr:col>
      <xdr:colOff>561093</xdr:colOff>
      <xdr:row>21</xdr:row>
      <xdr:rowOff>444194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C5387FA9-81D9-4311-8370-FFBE4BBBEF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150</xdr:col>
      <xdr:colOff>314325</xdr:colOff>
      <xdr:row>44</xdr:row>
      <xdr:rowOff>124504</xdr:rowOff>
    </xdr:from>
    <xdr:to>
      <xdr:col>155</xdr:col>
      <xdr:colOff>200025</xdr:colOff>
      <xdr:row>69</xdr:row>
      <xdr:rowOff>62592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48D8791A-5850-45D6-AF69-59E408958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0.73634</cdr:x>
      <cdr:y>0.72047</cdr:y>
    </cdr:from>
    <cdr:to>
      <cdr:x>0.90251</cdr:x>
      <cdr:y>0.79416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81CF0F0-C603-F579-6F76-52DE5E6E0517}"/>
            </a:ext>
          </a:extLst>
        </cdr:cNvPr>
        <cdr:cNvSpPr txBox="1"/>
      </cdr:nvSpPr>
      <cdr:spPr>
        <a:xfrm xmlns:a="http://schemas.openxmlformats.org/drawingml/2006/main">
          <a:off x="4516786" y="2700370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Curto Prazo</a:t>
          </a:r>
        </a:p>
      </cdr:txBody>
    </cdr:sp>
  </cdr:relSizeAnchor>
  <cdr:relSizeAnchor xmlns:cdr="http://schemas.openxmlformats.org/drawingml/2006/chartDrawing">
    <cdr:from>
      <cdr:x>0.56677</cdr:x>
      <cdr:y>0.54257</cdr:y>
    </cdr:from>
    <cdr:to>
      <cdr:x>0.73634</cdr:x>
      <cdr:y>0.75731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:a16="http://schemas.microsoft.com/office/drawing/2014/main" id="{31AEF382-959A-2509-006B-CE644DFD85A6}"/>
            </a:ext>
          </a:extLst>
        </cdr:cNvPr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 flipV="1">
          <a:off x="3476625" y="2033588"/>
          <a:ext cx="1040161" cy="8048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0.73634</cdr:x>
      <cdr:y>0.72047</cdr:y>
    </cdr:from>
    <cdr:to>
      <cdr:x>0.90251</cdr:x>
      <cdr:y>0.79416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81CF0F0-C603-F579-6F76-52DE5E6E0517}"/>
            </a:ext>
          </a:extLst>
        </cdr:cNvPr>
        <cdr:cNvSpPr txBox="1"/>
      </cdr:nvSpPr>
      <cdr:spPr>
        <a:xfrm xmlns:a="http://schemas.openxmlformats.org/drawingml/2006/main">
          <a:off x="4516786" y="2700370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Curto Prazo</a:t>
          </a:r>
        </a:p>
      </cdr:txBody>
    </cdr:sp>
  </cdr:relSizeAnchor>
  <cdr:relSizeAnchor xmlns:cdr="http://schemas.openxmlformats.org/drawingml/2006/chartDrawing">
    <cdr:from>
      <cdr:x>0.56677</cdr:x>
      <cdr:y>0.54257</cdr:y>
    </cdr:from>
    <cdr:to>
      <cdr:x>0.73634</cdr:x>
      <cdr:y>0.75731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:a16="http://schemas.microsoft.com/office/drawing/2014/main" id="{31AEF382-959A-2509-006B-CE644DFD85A6}"/>
            </a:ext>
          </a:extLst>
        </cdr:cNvPr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 flipV="1">
          <a:off x="3476625" y="2033588"/>
          <a:ext cx="1040161" cy="8048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0.73634</cdr:x>
      <cdr:y>0.72047</cdr:y>
    </cdr:from>
    <cdr:to>
      <cdr:x>0.90251</cdr:x>
      <cdr:y>0.79416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81CF0F0-C603-F579-6F76-52DE5E6E0517}"/>
            </a:ext>
          </a:extLst>
        </cdr:cNvPr>
        <cdr:cNvSpPr txBox="1"/>
      </cdr:nvSpPr>
      <cdr:spPr>
        <a:xfrm xmlns:a="http://schemas.openxmlformats.org/drawingml/2006/main">
          <a:off x="4516786" y="2700370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Curto Prazo</a:t>
          </a:r>
        </a:p>
      </cdr:txBody>
    </cdr:sp>
  </cdr:relSizeAnchor>
  <cdr:relSizeAnchor xmlns:cdr="http://schemas.openxmlformats.org/drawingml/2006/chartDrawing">
    <cdr:from>
      <cdr:x>0.56677</cdr:x>
      <cdr:y>0.54257</cdr:y>
    </cdr:from>
    <cdr:to>
      <cdr:x>0.73634</cdr:x>
      <cdr:y>0.75731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:a16="http://schemas.microsoft.com/office/drawing/2014/main" id="{31AEF382-959A-2509-006B-CE644DFD85A6}"/>
            </a:ext>
          </a:extLst>
        </cdr:cNvPr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 flipV="1">
          <a:off x="3476625" y="2033588"/>
          <a:ext cx="1040161" cy="8048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0.73634</cdr:x>
      <cdr:y>0.72047</cdr:y>
    </cdr:from>
    <cdr:to>
      <cdr:x>0.90251</cdr:x>
      <cdr:y>0.79416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81CF0F0-C603-F579-6F76-52DE5E6E0517}"/>
            </a:ext>
          </a:extLst>
        </cdr:cNvPr>
        <cdr:cNvSpPr txBox="1"/>
      </cdr:nvSpPr>
      <cdr:spPr>
        <a:xfrm xmlns:a="http://schemas.openxmlformats.org/drawingml/2006/main">
          <a:off x="4516786" y="2700370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Curto Prazo</a:t>
          </a:r>
        </a:p>
      </cdr:txBody>
    </cdr:sp>
  </cdr:relSizeAnchor>
  <cdr:relSizeAnchor xmlns:cdr="http://schemas.openxmlformats.org/drawingml/2006/chartDrawing">
    <cdr:from>
      <cdr:x>0.56677</cdr:x>
      <cdr:y>0.54257</cdr:y>
    </cdr:from>
    <cdr:to>
      <cdr:x>0.73634</cdr:x>
      <cdr:y>0.75731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:a16="http://schemas.microsoft.com/office/drawing/2014/main" id="{31AEF382-959A-2509-006B-CE644DFD85A6}"/>
            </a:ext>
          </a:extLst>
        </cdr:cNvPr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 flipV="1">
          <a:off x="3476625" y="2033588"/>
          <a:ext cx="1040161" cy="8048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0.73634</cdr:x>
      <cdr:y>0.72047</cdr:y>
    </cdr:from>
    <cdr:to>
      <cdr:x>0.90251</cdr:x>
      <cdr:y>0.79416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81CF0F0-C603-F579-6F76-52DE5E6E0517}"/>
            </a:ext>
          </a:extLst>
        </cdr:cNvPr>
        <cdr:cNvSpPr txBox="1"/>
      </cdr:nvSpPr>
      <cdr:spPr>
        <a:xfrm xmlns:a="http://schemas.openxmlformats.org/drawingml/2006/main">
          <a:off x="4516786" y="2700370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Curto Prazo</a:t>
          </a:r>
        </a:p>
      </cdr:txBody>
    </cdr:sp>
  </cdr:relSizeAnchor>
  <cdr:relSizeAnchor xmlns:cdr="http://schemas.openxmlformats.org/drawingml/2006/chartDrawing">
    <cdr:from>
      <cdr:x>0.56677</cdr:x>
      <cdr:y>0.54257</cdr:y>
    </cdr:from>
    <cdr:to>
      <cdr:x>0.73634</cdr:x>
      <cdr:y>0.75731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:a16="http://schemas.microsoft.com/office/drawing/2014/main" id="{31AEF382-959A-2509-006B-CE644DFD85A6}"/>
            </a:ext>
          </a:extLst>
        </cdr:cNvPr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 flipV="1">
          <a:off x="3476625" y="2033588"/>
          <a:ext cx="1040161" cy="8048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0.73634</cdr:x>
      <cdr:y>0.72047</cdr:y>
    </cdr:from>
    <cdr:to>
      <cdr:x>0.90251</cdr:x>
      <cdr:y>0.79416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81CF0F0-C603-F579-6F76-52DE5E6E0517}"/>
            </a:ext>
          </a:extLst>
        </cdr:cNvPr>
        <cdr:cNvSpPr txBox="1"/>
      </cdr:nvSpPr>
      <cdr:spPr>
        <a:xfrm xmlns:a="http://schemas.openxmlformats.org/drawingml/2006/main">
          <a:off x="4516786" y="2700370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Curto Prazo</a:t>
          </a:r>
        </a:p>
      </cdr:txBody>
    </cdr:sp>
  </cdr:relSizeAnchor>
  <cdr:relSizeAnchor xmlns:cdr="http://schemas.openxmlformats.org/drawingml/2006/chartDrawing">
    <cdr:from>
      <cdr:x>0.56677</cdr:x>
      <cdr:y>0.54257</cdr:y>
    </cdr:from>
    <cdr:to>
      <cdr:x>0.73634</cdr:x>
      <cdr:y>0.75731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:a16="http://schemas.microsoft.com/office/drawing/2014/main" id="{31AEF382-959A-2509-006B-CE644DFD85A6}"/>
            </a:ext>
          </a:extLst>
        </cdr:cNvPr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 flipV="1">
          <a:off x="3476625" y="2033588"/>
          <a:ext cx="1040161" cy="8048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0.73634</cdr:x>
      <cdr:y>0.72047</cdr:y>
    </cdr:from>
    <cdr:to>
      <cdr:x>0.90251</cdr:x>
      <cdr:y>0.79416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81CF0F0-C603-F579-6F76-52DE5E6E0517}"/>
            </a:ext>
          </a:extLst>
        </cdr:cNvPr>
        <cdr:cNvSpPr txBox="1"/>
      </cdr:nvSpPr>
      <cdr:spPr>
        <a:xfrm xmlns:a="http://schemas.openxmlformats.org/drawingml/2006/main">
          <a:off x="4516786" y="2700370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Curto Prazo</a:t>
          </a:r>
        </a:p>
      </cdr:txBody>
    </cdr:sp>
  </cdr:relSizeAnchor>
  <cdr:relSizeAnchor xmlns:cdr="http://schemas.openxmlformats.org/drawingml/2006/chartDrawing">
    <cdr:from>
      <cdr:x>0.56677</cdr:x>
      <cdr:y>0.54257</cdr:y>
    </cdr:from>
    <cdr:to>
      <cdr:x>0.73634</cdr:x>
      <cdr:y>0.75731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:a16="http://schemas.microsoft.com/office/drawing/2014/main" id="{31AEF382-959A-2509-006B-CE644DFD85A6}"/>
            </a:ext>
          </a:extLst>
        </cdr:cNvPr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 flipV="1">
          <a:off x="3476625" y="2033588"/>
          <a:ext cx="1040161" cy="8048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0.73634</cdr:x>
      <cdr:y>0.72047</cdr:y>
    </cdr:from>
    <cdr:to>
      <cdr:x>0.90251</cdr:x>
      <cdr:y>0.79416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81CF0F0-C603-F579-6F76-52DE5E6E0517}"/>
            </a:ext>
          </a:extLst>
        </cdr:cNvPr>
        <cdr:cNvSpPr txBox="1"/>
      </cdr:nvSpPr>
      <cdr:spPr>
        <a:xfrm xmlns:a="http://schemas.openxmlformats.org/drawingml/2006/main">
          <a:off x="4516786" y="2700370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Curto Prazo</a:t>
          </a:r>
        </a:p>
      </cdr:txBody>
    </cdr:sp>
  </cdr:relSizeAnchor>
  <cdr:relSizeAnchor xmlns:cdr="http://schemas.openxmlformats.org/drawingml/2006/chartDrawing">
    <cdr:from>
      <cdr:x>0.56677</cdr:x>
      <cdr:y>0.54257</cdr:y>
    </cdr:from>
    <cdr:to>
      <cdr:x>0.73634</cdr:x>
      <cdr:y>0.75731</cdr:y>
    </cdr:to>
    <cdr:cxnSp macro="">
      <cdr:nvCxnSpPr>
        <cdr:cNvPr id="6" name="Conector de Seta Reta 5">
          <a:extLst xmlns:a="http://schemas.openxmlformats.org/drawingml/2006/main">
            <a:ext uri="{FF2B5EF4-FFF2-40B4-BE49-F238E27FC236}">
              <a16:creationId xmlns:a16="http://schemas.microsoft.com/office/drawing/2014/main" id="{31AEF382-959A-2509-006B-CE644DFD85A6}"/>
            </a:ext>
          </a:extLst>
        </cdr:cNvPr>
        <cdr:cNvCxnSpPr>
          <a:stCxn xmlns:a="http://schemas.openxmlformats.org/drawingml/2006/main" id="2" idx="1"/>
        </cdr:cNvCxnSpPr>
      </cdr:nvCxnSpPr>
      <cdr:spPr>
        <a:xfrm xmlns:a="http://schemas.openxmlformats.org/drawingml/2006/main" flipH="1" flipV="1">
          <a:off x="3476625" y="2033588"/>
          <a:ext cx="1040161" cy="80487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0.79089</cdr:x>
      <cdr:y>0.39729</cdr:y>
    </cdr:from>
    <cdr:to>
      <cdr:x>0.95706</cdr:x>
      <cdr:y>0.47098</cdr:y>
    </cdr:to>
    <cdr:sp macro="" textlink="">
      <cdr:nvSpPr>
        <cdr:cNvPr id="9" name="CaixaDeTexto 1">
          <a:extLst xmlns:a="http://schemas.openxmlformats.org/drawingml/2006/main">
            <a:ext uri="{FF2B5EF4-FFF2-40B4-BE49-F238E27FC236}">
              <a16:creationId xmlns:a16="http://schemas.microsoft.com/office/drawing/2014/main" id="{00F2CC8D-2620-221D-E933-99F780F7EDAE}"/>
            </a:ext>
          </a:extLst>
        </cdr:cNvPr>
        <cdr:cNvSpPr txBox="1"/>
      </cdr:nvSpPr>
      <cdr:spPr>
        <a:xfrm xmlns:a="http://schemas.openxmlformats.org/drawingml/2006/main">
          <a:off x="4851400" y="14890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Médio Prazo</a:t>
          </a:r>
        </a:p>
      </cdr:txBody>
    </cdr:sp>
  </cdr:relSizeAnchor>
  <cdr:relSizeAnchor xmlns:cdr="http://schemas.openxmlformats.org/drawingml/2006/chartDrawing">
    <cdr:from>
      <cdr:x>0.63509</cdr:x>
      <cdr:y>0.43329</cdr:y>
    </cdr:from>
    <cdr:to>
      <cdr:x>0.79089</cdr:x>
      <cdr:y>0.43413</cdr:y>
    </cdr:to>
    <cdr:cxnSp macro="">
      <cdr:nvCxnSpPr>
        <cdr:cNvPr id="10" name="Conector de Seta Reta 9">
          <a:extLst xmlns:a="http://schemas.openxmlformats.org/drawingml/2006/main">
            <a:ext uri="{FF2B5EF4-FFF2-40B4-BE49-F238E27FC236}">
              <a16:creationId xmlns:a16="http://schemas.microsoft.com/office/drawing/2014/main" id="{CB88BB00-7671-AF2C-A3EC-FBAE06137FFB}"/>
            </a:ext>
          </a:extLst>
        </cdr:cNvPr>
        <cdr:cNvCxnSpPr>
          <a:stCxn xmlns:a="http://schemas.openxmlformats.org/drawingml/2006/main" id="9" idx="1"/>
        </cdr:cNvCxnSpPr>
      </cdr:nvCxnSpPr>
      <cdr:spPr>
        <a:xfrm xmlns:a="http://schemas.openxmlformats.org/drawingml/2006/main" flipH="1" flipV="1">
          <a:off x="3895725" y="1624013"/>
          <a:ext cx="955675" cy="315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</cdr:x>
      <cdr:y>0.1025</cdr:y>
    </cdr:from>
    <cdr:to>
      <cdr:x>0.93376</cdr:x>
      <cdr:y>0.17619</cdr:y>
    </cdr:to>
    <cdr:sp macro="" textlink="">
      <cdr:nvSpPr>
        <cdr:cNvPr id="14" name="CaixaDeTexto 1">
          <a:extLst xmlns:a="http://schemas.openxmlformats.org/drawingml/2006/main">
            <a:ext uri="{FF2B5EF4-FFF2-40B4-BE49-F238E27FC236}">
              <a16:creationId xmlns:a16="http://schemas.microsoft.com/office/drawing/2014/main" id="{C580ED40-22BF-0690-1CEC-D9607018BB0B}"/>
            </a:ext>
          </a:extLst>
        </cdr:cNvPr>
        <cdr:cNvSpPr txBox="1"/>
      </cdr:nvSpPr>
      <cdr:spPr>
        <a:xfrm xmlns:a="http://schemas.openxmlformats.org/drawingml/2006/main">
          <a:off x="4708525" y="384175"/>
          <a:ext cx="1019279" cy="27619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Longo Prazo</a:t>
          </a:r>
        </a:p>
      </cdr:txBody>
    </cdr:sp>
  </cdr:relSizeAnchor>
  <cdr:relSizeAnchor xmlns:cdr="http://schemas.openxmlformats.org/drawingml/2006/chartDrawing">
    <cdr:from>
      <cdr:x>0.62733</cdr:x>
      <cdr:y>0.13934</cdr:y>
    </cdr:from>
    <cdr:to>
      <cdr:x>0.7676</cdr:x>
      <cdr:y>0.19187</cdr:y>
    </cdr:to>
    <cdr:cxnSp macro="">
      <cdr:nvCxnSpPr>
        <cdr:cNvPr id="16" name="Conector de Seta Reta 15">
          <a:extLst xmlns:a="http://schemas.openxmlformats.org/drawingml/2006/main">
            <a:ext uri="{FF2B5EF4-FFF2-40B4-BE49-F238E27FC236}">
              <a16:creationId xmlns:a16="http://schemas.microsoft.com/office/drawing/2014/main" id="{6E99F761-6632-FA70-C610-CEAE65A45A17}"/>
            </a:ext>
          </a:extLst>
        </cdr:cNvPr>
        <cdr:cNvCxnSpPr>
          <a:stCxn xmlns:a="http://schemas.openxmlformats.org/drawingml/2006/main" id="14" idx="1"/>
        </cdr:cNvCxnSpPr>
      </cdr:nvCxnSpPr>
      <cdr:spPr>
        <a:xfrm xmlns:a="http://schemas.openxmlformats.org/drawingml/2006/main" flipH="1">
          <a:off x="3848100" y="522272"/>
          <a:ext cx="860425" cy="196866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C05D-FE7B-4F0A-84C3-F8DB2945AE91}">
  <sheetPr codeName="Planilha1"/>
  <dimension ref="A1:OP793"/>
  <sheetViews>
    <sheetView zoomScaleNormal="100" workbookViewId="0">
      <pane ySplit="3" topLeftCell="A4" activePane="bottomLeft" state="frozen"/>
      <selection pane="bottomLeft" activeCell="B1" sqref="B1:BC1048576"/>
    </sheetView>
  </sheetViews>
  <sheetFormatPr defaultColWidth="9.21875" defaultRowHeight="12" x14ac:dyDescent="0.3"/>
  <cols>
    <col min="1" max="1" width="9.21875" style="17"/>
    <col min="2" max="2" width="8.44140625" style="29" customWidth="1"/>
    <col min="3" max="3" width="11.5546875" style="29" customWidth="1"/>
    <col min="4" max="4" width="9.21875" style="29" customWidth="1"/>
    <col min="5" max="5" width="14.77734375" style="58" customWidth="1"/>
    <col min="6" max="6" width="10.77734375" style="58" customWidth="1"/>
    <col min="7" max="7" width="17.77734375" style="58" customWidth="1"/>
    <col min="8" max="8" width="7.21875" style="58" customWidth="1"/>
    <col min="9" max="9" width="27.77734375" style="58" hidden="1" customWidth="1"/>
    <col min="10" max="29" width="7.5546875" style="58" hidden="1" customWidth="1"/>
    <col min="30" max="30" width="8.5546875" style="58" customWidth="1"/>
    <col min="31" max="32" width="8.21875" style="58" customWidth="1"/>
    <col min="33" max="33" width="8.5546875" style="58" customWidth="1"/>
    <col min="34" max="49" width="8.21875" style="58" customWidth="1"/>
    <col min="50" max="50" width="10.5546875" style="58" customWidth="1"/>
    <col min="51" max="51" width="11" style="58" customWidth="1"/>
    <col min="52" max="52" width="11.44140625" style="58" customWidth="1"/>
    <col min="53" max="55" width="10.77734375" style="58" customWidth="1"/>
    <col min="56" max="56" width="9.21875" style="29"/>
    <col min="57" max="57" width="9.21875" style="17"/>
    <col min="58" max="58" width="11.44140625" style="17" bestFit="1" customWidth="1"/>
    <col min="59" max="16384" width="9.21875" style="17"/>
  </cols>
  <sheetData>
    <row r="1" spans="1:56" ht="24" customHeight="1" x14ac:dyDescent="0.3">
      <c r="A1" s="22" t="s">
        <v>460</v>
      </c>
      <c r="B1" s="26" t="s">
        <v>2</v>
      </c>
      <c r="C1" s="26" t="s">
        <v>416</v>
      </c>
      <c r="D1" s="26" t="s">
        <v>1</v>
      </c>
      <c r="E1" s="27" t="s">
        <v>0</v>
      </c>
      <c r="F1" s="27" t="s">
        <v>3</v>
      </c>
      <c r="G1" s="27" t="s">
        <v>5</v>
      </c>
      <c r="H1" s="27" t="s">
        <v>4</v>
      </c>
      <c r="I1" s="27" t="s">
        <v>6</v>
      </c>
      <c r="J1" s="28" t="s">
        <v>15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 t="s">
        <v>453</v>
      </c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 t="s">
        <v>501</v>
      </c>
      <c r="BB1" s="28" t="s">
        <v>502</v>
      </c>
      <c r="BC1" s="28" t="s">
        <v>503</v>
      </c>
    </row>
    <row r="2" spans="1:56" s="1" customFormat="1" ht="15" customHeight="1" x14ac:dyDescent="0.3">
      <c r="A2" s="22"/>
      <c r="B2" s="26"/>
      <c r="C2" s="26"/>
      <c r="D2" s="26"/>
      <c r="E2" s="27"/>
      <c r="F2" s="27"/>
      <c r="G2" s="27"/>
      <c r="H2" s="27"/>
      <c r="I2" s="27"/>
      <c r="J2" s="30">
        <v>1</v>
      </c>
      <c r="K2" s="30">
        <v>2</v>
      </c>
      <c r="L2" s="30">
        <v>3</v>
      </c>
      <c r="M2" s="30">
        <v>4</v>
      </c>
      <c r="N2" s="30">
        <v>5</v>
      </c>
      <c r="O2" s="30">
        <v>6</v>
      </c>
      <c r="P2" s="30">
        <v>7</v>
      </c>
      <c r="Q2" s="30">
        <v>8</v>
      </c>
      <c r="R2" s="30">
        <v>9</v>
      </c>
      <c r="S2" s="30">
        <v>10</v>
      </c>
      <c r="T2" s="30">
        <v>11</v>
      </c>
      <c r="U2" s="30">
        <v>12</v>
      </c>
      <c r="V2" s="30">
        <v>13</v>
      </c>
      <c r="W2" s="30">
        <v>14</v>
      </c>
      <c r="X2" s="30">
        <v>15</v>
      </c>
      <c r="Y2" s="30">
        <v>16</v>
      </c>
      <c r="Z2" s="30">
        <v>17</v>
      </c>
      <c r="AA2" s="30">
        <v>18</v>
      </c>
      <c r="AB2" s="30">
        <v>19</v>
      </c>
      <c r="AC2" s="30">
        <v>20</v>
      </c>
      <c r="AD2" s="30">
        <v>1</v>
      </c>
      <c r="AE2" s="30">
        <v>2</v>
      </c>
      <c r="AF2" s="30">
        <v>3</v>
      </c>
      <c r="AG2" s="30">
        <v>4</v>
      </c>
      <c r="AH2" s="30">
        <v>5</v>
      </c>
      <c r="AI2" s="30">
        <v>6</v>
      </c>
      <c r="AJ2" s="30">
        <v>7</v>
      </c>
      <c r="AK2" s="30">
        <v>8</v>
      </c>
      <c r="AL2" s="30">
        <v>9</v>
      </c>
      <c r="AM2" s="30">
        <v>10</v>
      </c>
      <c r="AN2" s="30">
        <v>11</v>
      </c>
      <c r="AO2" s="30">
        <v>12</v>
      </c>
      <c r="AP2" s="30">
        <v>13</v>
      </c>
      <c r="AQ2" s="30">
        <v>14</v>
      </c>
      <c r="AR2" s="30">
        <v>15</v>
      </c>
      <c r="AS2" s="30">
        <v>16</v>
      </c>
      <c r="AT2" s="30">
        <v>17</v>
      </c>
      <c r="AU2" s="30">
        <v>18</v>
      </c>
      <c r="AV2" s="30">
        <v>19</v>
      </c>
      <c r="AW2" s="30">
        <v>20</v>
      </c>
      <c r="AX2" s="26" t="s">
        <v>16</v>
      </c>
      <c r="AY2" s="26" t="s">
        <v>17</v>
      </c>
      <c r="AZ2" s="26" t="s">
        <v>18</v>
      </c>
      <c r="BA2" s="28"/>
      <c r="BB2" s="28"/>
      <c r="BC2" s="28"/>
      <c r="BD2" s="31"/>
    </row>
    <row r="3" spans="1:56" s="1" customFormat="1" ht="11.4" x14ac:dyDescent="0.3">
      <c r="A3" s="22"/>
      <c r="B3" s="26"/>
      <c r="C3" s="26"/>
      <c r="D3" s="26"/>
      <c r="E3" s="27"/>
      <c r="F3" s="27"/>
      <c r="G3" s="27"/>
      <c r="H3" s="27"/>
      <c r="I3" s="27"/>
      <c r="J3" s="30">
        <v>2023</v>
      </c>
      <c r="K3" s="30">
        <v>2024</v>
      </c>
      <c r="L3" s="30">
        <v>2025</v>
      </c>
      <c r="M3" s="30">
        <v>2026</v>
      </c>
      <c r="N3" s="30">
        <v>2027</v>
      </c>
      <c r="O3" s="30">
        <v>2028</v>
      </c>
      <c r="P3" s="30">
        <v>2029</v>
      </c>
      <c r="Q3" s="30">
        <v>2030</v>
      </c>
      <c r="R3" s="30">
        <v>2031</v>
      </c>
      <c r="S3" s="30">
        <v>2032</v>
      </c>
      <c r="T3" s="30">
        <v>2033</v>
      </c>
      <c r="U3" s="30">
        <v>2034</v>
      </c>
      <c r="V3" s="30">
        <v>2035</v>
      </c>
      <c r="W3" s="30">
        <v>2036</v>
      </c>
      <c r="X3" s="30">
        <v>2037</v>
      </c>
      <c r="Y3" s="30">
        <v>2038</v>
      </c>
      <c r="Z3" s="30">
        <v>2039</v>
      </c>
      <c r="AA3" s="30">
        <v>2040</v>
      </c>
      <c r="AB3" s="30">
        <v>2041</v>
      </c>
      <c r="AC3" s="30">
        <v>2042</v>
      </c>
      <c r="AD3" s="30">
        <v>2023</v>
      </c>
      <c r="AE3" s="30">
        <v>2024</v>
      </c>
      <c r="AF3" s="30">
        <v>2025</v>
      </c>
      <c r="AG3" s="30">
        <v>2026</v>
      </c>
      <c r="AH3" s="30">
        <v>2027</v>
      </c>
      <c r="AI3" s="30">
        <v>2028</v>
      </c>
      <c r="AJ3" s="30">
        <v>2029</v>
      </c>
      <c r="AK3" s="30">
        <v>2030</v>
      </c>
      <c r="AL3" s="30">
        <v>2031</v>
      </c>
      <c r="AM3" s="30">
        <v>2032</v>
      </c>
      <c r="AN3" s="30">
        <v>2033</v>
      </c>
      <c r="AO3" s="30">
        <v>2034</v>
      </c>
      <c r="AP3" s="30">
        <v>2035</v>
      </c>
      <c r="AQ3" s="30">
        <v>2036</v>
      </c>
      <c r="AR3" s="30">
        <v>2037</v>
      </c>
      <c r="AS3" s="30">
        <v>2038</v>
      </c>
      <c r="AT3" s="30">
        <v>2039</v>
      </c>
      <c r="AU3" s="30">
        <v>2040</v>
      </c>
      <c r="AV3" s="30">
        <v>2041</v>
      </c>
      <c r="AW3" s="30">
        <v>2042</v>
      </c>
      <c r="AX3" s="26"/>
      <c r="AY3" s="26"/>
      <c r="AZ3" s="26"/>
      <c r="BA3" s="28"/>
      <c r="BB3" s="28"/>
      <c r="BC3" s="28"/>
      <c r="BD3" s="31"/>
    </row>
    <row r="4" spans="1:56" s="1" customFormat="1" ht="40.799999999999997" x14ac:dyDescent="0.3">
      <c r="A4" s="11" t="s">
        <v>472</v>
      </c>
      <c r="B4" s="32">
        <v>1</v>
      </c>
      <c r="C4" s="32" t="s">
        <v>8</v>
      </c>
      <c r="D4" s="32">
        <v>1</v>
      </c>
      <c r="E4" s="33" t="s">
        <v>9</v>
      </c>
      <c r="F4" s="33" t="s">
        <v>10</v>
      </c>
      <c r="G4" s="33" t="s">
        <v>10</v>
      </c>
      <c r="H4" s="33" t="s">
        <v>11</v>
      </c>
      <c r="I4" s="33" t="s">
        <v>566</v>
      </c>
      <c r="J4" s="30" t="s">
        <v>19</v>
      </c>
      <c r="K4" s="30" t="s">
        <v>19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4">
        <f>SUM(AD5:AD14)</f>
        <v>0</v>
      </c>
      <c r="AE4" s="34">
        <f t="shared" ref="AE4:AW4" si="0">SUM(AE5:AE14)</f>
        <v>0</v>
      </c>
      <c r="AF4" s="34">
        <f t="shared" si="0"/>
        <v>0</v>
      </c>
      <c r="AG4" s="34">
        <f t="shared" si="0"/>
        <v>0</v>
      </c>
      <c r="AH4" s="34">
        <f t="shared" si="0"/>
        <v>0</v>
      </c>
      <c r="AI4" s="34">
        <f t="shared" si="0"/>
        <v>0</v>
      </c>
      <c r="AJ4" s="34">
        <f t="shared" si="0"/>
        <v>0</v>
      </c>
      <c r="AK4" s="34">
        <f t="shared" si="0"/>
        <v>0</v>
      </c>
      <c r="AL4" s="34">
        <f t="shared" si="0"/>
        <v>0</v>
      </c>
      <c r="AM4" s="34">
        <f t="shared" si="0"/>
        <v>0</v>
      </c>
      <c r="AN4" s="34">
        <f t="shared" si="0"/>
        <v>0</v>
      </c>
      <c r="AO4" s="34">
        <f t="shared" si="0"/>
        <v>0</v>
      </c>
      <c r="AP4" s="34">
        <f t="shared" si="0"/>
        <v>0</v>
      </c>
      <c r="AQ4" s="34">
        <f t="shared" si="0"/>
        <v>0</v>
      </c>
      <c r="AR4" s="34">
        <f t="shared" si="0"/>
        <v>0</v>
      </c>
      <c r="AS4" s="34">
        <f t="shared" si="0"/>
        <v>0</v>
      </c>
      <c r="AT4" s="34">
        <f t="shared" si="0"/>
        <v>0</v>
      </c>
      <c r="AU4" s="34">
        <f t="shared" si="0"/>
        <v>0</v>
      </c>
      <c r="AV4" s="35">
        <f t="shared" si="0"/>
        <v>0</v>
      </c>
      <c r="AW4" s="35">
        <f t="shared" si="0"/>
        <v>0</v>
      </c>
      <c r="AX4" s="35">
        <f>SUM(AD4:AW4)</f>
        <v>0</v>
      </c>
      <c r="AY4" s="35">
        <v>0</v>
      </c>
      <c r="AZ4" s="35">
        <f>AX4</f>
        <v>0</v>
      </c>
      <c r="BA4" s="36">
        <f>SUM(AD4:AH4)</f>
        <v>0</v>
      </c>
      <c r="BB4" s="36">
        <f>SUM(AI4:AM4)</f>
        <v>0</v>
      </c>
      <c r="BC4" s="36">
        <f>SUM(AN4:AW4)</f>
        <v>0</v>
      </c>
      <c r="BD4" s="31"/>
    </row>
    <row r="5" spans="1:56" ht="32.4" x14ac:dyDescent="0.3">
      <c r="A5" s="14" t="s">
        <v>461</v>
      </c>
      <c r="B5" s="37">
        <v>1</v>
      </c>
      <c r="C5" s="37" t="s">
        <v>8</v>
      </c>
      <c r="D5" s="37">
        <v>1</v>
      </c>
      <c r="E5" s="38" t="s">
        <v>9</v>
      </c>
      <c r="F5" s="38" t="s">
        <v>10</v>
      </c>
      <c r="G5" s="38" t="s">
        <v>10</v>
      </c>
      <c r="H5" s="38" t="s">
        <v>11</v>
      </c>
      <c r="I5" s="38" t="s">
        <v>566</v>
      </c>
      <c r="J5" s="38" t="s">
        <v>19</v>
      </c>
      <c r="K5" s="38" t="s">
        <v>19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f t="shared" ref="AX5:AX14" si="1">SUM(AD5:AW5)</f>
        <v>0</v>
      </c>
      <c r="AY5" s="39">
        <v>0</v>
      </c>
      <c r="AZ5" s="39">
        <f t="shared" ref="AZ5:AZ14" si="2">AX5</f>
        <v>0</v>
      </c>
      <c r="BA5" s="39">
        <f t="shared" ref="BA5:BA68" si="3">SUM(AD5:AH5)</f>
        <v>0</v>
      </c>
      <c r="BB5" s="39">
        <f t="shared" ref="BB5:BB68" si="4">SUM(AI5:AM5)</f>
        <v>0</v>
      </c>
      <c r="BC5" s="39">
        <f t="shared" ref="BC5:BC68" si="5">SUM(AN5:AW5)</f>
        <v>0</v>
      </c>
    </row>
    <row r="6" spans="1:56" ht="24" x14ac:dyDescent="0.3">
      <c r="A6" s="14" t="s">
        <v>462</v>
      </c>
      <c r="B6" s="37">
        <v>1</v>
      </c>
      <c r="C6" s="37" t="s">
        <v>8</v>
      </c>
      <c r="D6" s="37">
        <v>1</v>
      </c>
      <c r="E6" s="38" t="s">
        <v>9</v>
      </c>
      <c r="F6" s="38" t="s">
        <v>10</v>
      </c>
      <c r="G6" s="38" t="s">
        <v>10</v>
      </c>
      <c r="H6" s="38" t="s">
        <v>11</v>
      </c>
      <c r="I6" s="38" t="s">
        <v>567</v>
      </c>
      <c r="J6" s="38" t="s">
        <v>19</v>
      </c>
      <c r="K6" s="38" t="s">
        <v>19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0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f t="shared" si="1"/>
        <v>0</v>
      </c>
      <c r="AY6" s="39">
        <v>0</v>
      </c>
      <c r="AZ6" s="39">
        <f t="shared" si="2"/>
        <v>0</v>
      </c>
      <c r="BA6" s="39">
        <f t="shared" si="3"/>
        <v>0</v>
      </c>
      <c r="BB6" s="39">
        <f t="shared" si="4"/>
        <v>0</v>
      </c>
      <c r="BC6" s="39">
        <f t="shared" si="5"/>
        <v>0</v>
      </c>
    </row>
    <row r="7" spans="1:56" s="1" customFormat="1" ht="30.6" x14ac:dyDescent="0.3">
      <c r="A7" s="2" t="s">
        <v>463</v>
      </c>
      <c r="B7" s="40">
        <v>1</v>
      </c>
      <c r="C7" s="40" t="s">
        <v>8</v>
      </c>
      <c r="D7" s="40">
        <v>1</v>
      </c>
      <c r="E7" s="30" t="s">
        <v>9</v>
      </c>
      <c r="F7" s="30" t="s">
        <v>10</v>
      </c>
      <c r="G7" s="30" t="s">
        <v>10</v>
      </c>
      <c r="H7" s="30" t="s">
        <v>11</v>
      </c>
      <c r="I7" s="30" t="s">
        <v>567</v>
      </c>
      <c r="J7" s="30" t="s">
        <v>19</v>
      </c>
      <c r="K7" s="30" t="s">
        <v>19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f t="shared" si="1"/>
        <v>0</v>
      </c>
      <c r="AY7" s="35">
        <v>0</v>
      </c>
      <c r="AZ7" s="35">
        <f t="shared" si="2"/>
        <v>0</v>
      </c>
      <c r="BA7" s="35">
        <f t="shared" si="3"/>
        <v>0</v>
      </c>
      <c r="BB7" s="35">
        <f t="shared" si="4"/>
        <v>0</v>
      </c>
      <c r="BC7" s="35">
        <f t="shared" si="5"/>
        <v>0</v>
      </c>
      <c r="BD7" s="31"/>
    </row>
    <row r="8" spans="1:56" s="1" customFormat="1" ht="30.6" x14ac:dyDescent="0.3">
      <c r="A8" s="2" t="s">
        <v>464</v>
      </c>
      <c r="B8" s="40">
        <v>1</v>
      </c>
      <c r="C8" s="40" t="s">
        <v>8</v>
      </c>
      <c r="D8" s="40">
        <v>1</v>
      </c>
      <c r="E8" s="30" t="s">
        <v>9</v>
      </c>
      <c r="F8" s="30" t="s">
        <v>10</v>
      </c>
      <c r="G8" s="30" t="s">
        <v>10</v>
      </c>
      <c r="H8" s="30" t="s">
        <v>11</v>
      </c>
      <c r="I8" s="30" t="s">
        <v>567</v>
      </c>
      <c r="J8" s="30" t="s">
        <v>19</v>
      </c>
      <c r="K8" s="30" t="s">
        <v>19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f t="shared" si="1"/>
        <v>0</v>
      </c>
      <c r="AY8" s="35">
        <v>0</v>
      </c>
      <c r="AZ8" s="35">
        <f t="shared" si="2"/>
        <v>0</v>
      </c>
      <c r="BA8" s="35">
        <f t="shared" si="3"/>
        <v>0</v>
      </c>
      <c r="BB8" s="35">
        <f t="shared" si="4"/>
        <v>0</v>
      </c>
      <c r="BC8" s="35">
        <f t="shared" si="5"/>
        <v>0</v>
      </c>
      <c r="BD8" s="31"/>
    </row>
    <row r="9" spans="1:56" s="1" customFormat="1" ht="30.6" x14ac:dyDescent="0.3">
      <c r="A9" s="2" t="s">
        <v>465</v>
      </c>
      <c r="B9" s="40">
        <v>1</v>
      </c>
      <c r="C9" s="40" t="s">
        <v>8</v>
      </c>
      <c r="D9" s="40">
        <v>1</v>
      </c>
      <c r="E9" s="30" t="s">
        <v>9</v>
      </c>
      <c r="F9" s="30" t="s">
        <v>10</v>
      </c>
      <c r="G9" s="30" t="s">
        <v>10</v>
      </c>
      <c r="H9" s="30" t="s">
        <v>11</v>
      </c>
      <c r="I9" s="30" t="s">
        <v>567</v>
      </c>
      <c r="J9" s="30" t="s">
        <v>19</v>
      </c>
      <c r="K9" s="30" t="s">
        <v>19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f t="shared" si="1"/>
        <v>0</v>
      </c>
      <c r="AY9" s="35">
        <v>0</v>
      </c>
      <c r="AZ9" s="35">
        <f t="shared" si="2"/>
        <v>0</v>
      </c>
      <c r="BA9" s="35">
        <f t="shared" si="3"/>
        <v>0</v>
      </c>
      <c r="BB9" s="35">
        <f t="shared" si="4"/>
        <v>0</v>
      </c>
      <c r="BC9" s="35">
        <f t="shared" si="5"/>
        <v>0</v>
      </c>
      <c r="BD9" s="31"/>
    </row>
    <row r="10" spans="1:56" s="1" customFormat="1" ht="30.6" x14ac:dyDescent="0.3">
      <c r="A10" s="2" t="s">
        <v>466</v>
      </c>
      <c r="B10" s="40">
        <v>1</v>
      </c>
      <c r="C10" s="40" t="s">
        <v>8</v>
      </c>
      <c r="D10" s="40">
        <v>1</v>
      </c>
      <c r="E10" s="30" t="s">
        <v>9</v>
      </c>
      <c r="F10" s="30" t="s">
        <v>10</v>
      </c>
      <c r="G10" s="30" t="s">
        <v>10</v>
      </c>
      <c r="H10" s="30" t="s">
        <v>11</v>
      </c>
      <c r="I10" s="30" t="s">
        <v>567</v>
      </c>
      <c r="J10" s="30" t="s">
        <v>19</v>
      </c>
      <c r="K10" s="30" t="s">
        <v>19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f t="shared" si="1"/>
        <v>0</v>
      </c>
      <c r="AY10" s="35">
        <v>0</v>
      </c>
      <c r="AZ10" s="35">
        <f t="shared" si="2"/>
        <v>0</v>
      </c>
      <c r="BA10" s="35">
        <f t="shared" si="3"/>
        <v>0</v>
      </c>
      <c r="BB10" s="35">
        <f t="shared" si="4"/>
        <v>0</v>
      </c>
      <c r="BC10" s="35">
        <f t="shared" si="5"/>
        <v>0</v>
      </c>
      <c r="BD10" s="31"/>
    </row>
    <row r="11" spans="1:56" s="1" customFormat="1" ht="30.6" x14ac:dyDescent="0.3">
      <c r="A11" s="2" t="s">
        <v>467</v>
      </c>
      <c r="B11" s="40">
        <v>1</v>
      </c>
      <c r="C11" s="40" t="s">
        <v>8</v>
      </c>
      <c r="D11" s="40">
        <v>1</v>
      </c>
      <c r="E11" s="30" t="s">
        <v>9</v>
      </c>
      <c r="F11" s="30" t="s">
        <v>10</v>
      </c>
      <c r="G11" s="30" t="s">
        <v>10</v>
      </c>
      <c r="H11" s="30" t="s">
        <v>11</v>
      </c>
      <c r="I11" s="30" t="s">
        <v>567</v>
      </c>
      <c r="J11" s="30" t="s">
        <v>19</v>
      </c>
      <c r="K11" s="30" t="s">
        <v>19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f t="shared" si="1"/>
        <v>0</v>
      </c>
      <c r="AY11" s="35">
        <v>0</v>
      </c>
      <c r="AZ11" s="35">
        <f t="shared" si="2"/>
        <v>0</v>
      </c>
      <c r="BA11" s="35">
        <f t="shared" si="3"/>
        <v>0</v>
      </c>
      <c r="BB11" s="35">
        <f t="shared" si="4"/>
        <v>0</v>
      </c>
      <c r="BC11" s="35">
        <f t="shared" si="5"/>
        <v>0</v>
      </c>
      <c r="BD11" s="31"/>
    </row>
    <row r="12" spans="1:56" s="1" customFormat="1" ht="30.6" x14ac:dyDescent="0.3">
      <c r="A12" s="2" t="s">
        <v>468</v>
      </c>
      <c r="B12" s="40">
        <v>1</v>
      </c>
      <c r="C12" s="40" t="s">
        <v>8</v>
      </c>
      <c r="D12" s="40">
        <v>1</v>
      </c>
      <c r="E12" s="30" t="s">
        <v>9</v>
      </c>
      <c r="F12" s="30" t="s">
        <v>10</v>
      </c>
      <c r="G12" s="30" t="s">
        <v>10</v>
      </c>
      <c r="H12" s="30" t="s">
        <v>11</v>
      </c>
      <c r="I12" s="30" t="s">
        <v>568</v>
      </c>
      <c r="J12" s="30" t="s">
        <v>19</v>
      </c>
      <c r="K12" s="30" t="s">
        <v>19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f t="shared" si="1"/>
        <v>0</v>
      </c>
      <c r="AY12" s="35">
        <v>0</v>
      </c>
      <c r="AZ12" s="35">
        <f t="shared" si="2"/>
        <v>0</v>
      </c>
      <c r="BA12" s="39">
        <f t="shared" si="3"/>
        <v>0</v>
      </c>
      <c r="BB12" s="39">
        <f t="shared" si="4"/>
        <v>0</v>
      </c>
      <c r="BC12" s="39">
        <f t="shared" si="5"/>
        <v>0</v>
      </c>
      <c r="BD12" s="31"/>
    </row>
    <row r="13" spans="1:56" s="1" customFormat="1" ht="30.6" x14ac:dyDescent="0.3">
      <c r="A13" s="2" t="s">
        <v>469</v>
      </c>
      <c r="B13" s="40">
        <v>1</v>
      </c>
      <c r="C13" s="40" t="s">
        <v>8</v>
      </c>
      <c r="D13" s="40">
        <v>1</v>
      </c>
      <c r="E13" s="30" t="s">
        <v>9</v>
      </c>
      <c r="F13" s="30" t="s">
        <v>10</v>
      </c>
      <c r="G13" s="30" t="s">
        <v>10</v>
      </c>
      <c r="H13" s="30" t="s">
        <v>11</v>
      </c>
      <c r="I13" s="30" t="s">
        <v>568</v>
      </c>
      <c r="J13" s="30" t="s">
        <v>19</v>
      </c>
      <c r="K13" s="30" t="s">
        <v>19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f t="shared" si="1"/>
        <v>0</v>
      </c>
      <c r="AY13" s="35">
        <v>0</v>
      </c>
      <c r="AZ13" s="35">
        <f t="shared" si="2"/>
        <v>0</v>
      </c>
      <c r="BA13" s="39">
        <f t="shared" si="3"/>
        <v>0</v>
      </c>
      <c r="BB13" s="39">
        <f t="shared" si="4"/>
        <v>0</v>
      </c>
      <c r="BC13" s="39">
        <f t="shared" si="5"/>
        <v>0</v>
      </c>
      <c r="BD13" s="31"/>
    </row>
    <row r="14" spans="1:56" s="1" customFormat="1" ht="30.6" x14ac:dyDescent="0.3">
      <c r="A14" s="2" t="s">
        <v>470</v>
      </c>
      <c r="B14" s="40">
        <v>1</v>
      </c>
      <c r="C14" s="40" t="s">
        <v>8</v>
      </c>
      <c r="D14" s="40">
        <v>1</v>
      </c>
      <c r="E14" s="30" t="s">
        <v>9</v>
      </c>
      <c r="F14" s="30" t="s">
        <v>10</v>
      </c>
      <c r="G14" s="30" t="s">
        <v>10</v>
      </c>
      <c r="H14" s="30" t="s">
        <v>11</v>
      </c>
      <c r="I14" s="30" t="s">
        <v>568</v>
      </c>
      <c r="J14" s="30" t="s">
        <v>19</v>
      </c>
      <c r="K14" s="30" t="s">
        <v>19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f t="shared" si="1"/>
        <v>0</v>
      </c>
      <c r="AY14" s="35">
        <v>0</v>
      </c>
      <c r="AZ14" s="35">
        <f t="shared" si="2"/>
        <v>0</v>
      </c>
      <c r="BA14" s="39">
        <f t="shared" si="3"/>
        <v>0</v>
      </c>
      <c r="BB14" s="39">
        <f t="shared" si="4"/>
        <v>0</v>
      </c>
      <c r="BC14" s="39">
        <f t="shared" si="5"/>
        <v>0</v>
      </c>
      <c r="BD14" s="31"/>
    </row>
    <row r="15" spans="1:56" s="1" customFormat="1" ht="30.6" x14ac:dyDescent="0.3">
      <c r="A15" s="11" t="s">
        <v>472</v>
      </c>
      <c r="B15" s="32">
        <v>1</v>
      </c>
      <c r="C15" s="32" t="s">
        <v>8</v>
      </c>
      <c r="D15" s="32">
        <v>1</v>
      </c>
      <c r="E15" s="33" t="s">
        <v>9</v>
      </c>
      <c r="F15" s="33" t="s">
        <v>10</v>
      </c>
      <c r="G15" s="33" t="s">
        <v>10</v>
      </c>
      <c r="H15" s="33" t="s">
        <v>12</v>
      </c>
      <c r="I15" s="33" t="s">
        <v>20</v>
      </c>
      <c r="J15" s="33"/>
      <c r="K15" s="30" t="s">
        <v>19</v>
      </c>
      <c r="L15" s="30" t="s">
        <v>19</v>
      </c>
      <c r="M15" s="30" t="s">
        <v>19</v>
      </c>
      <c r="N15" s="30" t="s">
        <v>19</v>
      </c>
      <c r="O15" s="30" t="s">
        <v>19</v>
      </c>
      <c r="P15" s="30" t="s">
        <v>19</v>
      </c>
      <c r="Q15" s="30" t="s">
        <v>19</v>
      </c>
      <c r="R15" s="30" t="s">
        <v>19</v>
      </c>
      <c r="S15" s="30" t="s">
        <v>19</v>
      </c>
      <c r="T15" s="30" t="s">
        <v>19</v>
      </c>
      <c r="U15" s="30" t="s">
        <v>19</v>
      </c>
      <c r="V15" s="30" t="s">
        <v>19</v>
      </c>
      <c r="W15" s="30" t="s">
        <v>19</v>
      </c>
      <c r="X15" s="30" t="s">
        <v>19</v>
      </c>
      <c r="Y15" s="30" t="s">
        <v>19</v>
      </c>
      <c r="Z15" s="30" t="s">
        <v>19</v>
      </c>
      <c r="AA15" s="30" t="s">
        <v>19</v>
      </c>
      <c r="AB15" s="30" t="s">
        <v>19</v>
      </c>
      <c r="AC15" s="30" t="s">
        <v>19</v>
      </c>
      <c r="AD15" s="34">
        <v>0</v>
      </c>
      <c r="AE15" s="34">
        <f>SUM(AE16:AE25)</f>
        <v>0</v>
      </c>
      <c r="AF15" s="34">
        <f t="shared" ref="AF15:AW15" si="6">SUM(AF16:AF25)</f>
        <v>0</v>
      </c>
      <c r="AG15" s="34">
        <f t="shared" si="6"/>
        <v>0</v>
      </c>
      <c r="AH15" s="34">
        <f t="shared" si="6"/>
        <v>0</v>
      </c>
      <c r="AI15" s="34">
        <f t="shared" si="6"/>
        <v>0</v>
      </c>
      <c r="AJ15" s="34">
        <f t="shared" si="6"/>
        <v>0</v>
      </c>
      <c r="AK15" s="34">
        <f t="shared" si="6"/>
        <v>0</v>
      </c>
      <c r="AL15" s="34">
        <f t="shared" si="6"/>
        <v>0</v>
      </c>
      <c r="AM15" s="34">
        <f t="shared" si="6"/>
        <v>0</v>
      </c>
      <c r="AN15" s="34">
        <f t="shared" si="6"/>
        <v>0</v>
      </c>
      <c r="AO15" s="34">
        <f t="shared" si="6"/>
        <v>0</v>
      </c>
      <c r="AP15" s="34">
        <f t="shared" si="6"/>
        <v>0</v>
      </c>
      <c r="AQ15" s="34">
        <f t="shared" si="6"/>
        <v>0</v>
      </c>
      <c r="AR15" s="34">
        <f t="shared" si="6"/>
        <v>0</v>
      </c>
      <c r="AS15" s="34">
        <f t="shared" si="6"/>
        <v>0</v>
      </c>
      <c r="AT15" s="34">
        <f t="shared" si="6"/>
        <v>0</v>
      </c>
      <c r="AU15" s="34">
        <f t="shared" si="6"/>
        <v>0</v>
      </c>
      <c r="AV15" s="34">
        <f t="shared" si="6"/>
        <v>0</v>
      </c>
      <c r="AW15" s="34">
        <f t="shared" si="6"/>
        <v>0</v>
      </c>
      <c r="AX15" s="35">
        <f>SUM(AD15:AW15)</f>
        <v>0</v>
      </c>
      <c r="AY15" s="35">
        <v>0</v>
      </c>
      <c r="AZ15" s="35">
        <f>AX15</f>
        <v>0</v>
      </c>
      <c r="BA15" s="36">
        <f t="shared" si="3"/>
        <v>0</v>
      </c>
      <c r="BB15" s="36">
        <f t="shared" si="4"/>
        <v>0</v>
      </c>
      <c r="BC15" s="36">
        <f t="shared" si="5"/>
        <v>0</v>
      </c>
      <c r="BD15" s="31"/>
    </row>
    <row r="16" spans="1:56" ht="32.4" x14ac:dyDescent="0.3">
      <c r="A16" s="14" t="s">
        <v>461</v>
      </c>
      <c r="B16" s="37">
        <v>1</v>
      </c>
      <c r="C16" s="37" t="s">
        <v>8</v>
      </c>
      <c r="D16" s="37">
        <v>1</v>
      </c>
      <c r="E16" s="38" t="s">
        <v>9</v>
      </c>
      <c r="F16" s="38" t="s">
        <v>10</v>
      </c>
      <c r="G16" s="38" t="s">
        <v>10</v>
      </c>
      <c r="H16" s="38" t="s">
        <v>12</v>
      </c>
      <c r="I16" s="38" t="s">
        <v>20</v>
      </c>
      <c r="J16" s="38"/>
      <c r="K16" s="38" t="s">
        <v>19</v>
      </c>
      <c r="L16" s="38" t="s">
        <v>19</v>
      </c>
      <c r="M16" s="38" t="s">
        <v>19</v>
      </c>
      <c r="N16" s="38" t="s">
        <v>19</v>
      </c>
      <c r="O16" s="38" t="s">
        <v>19</v>
      </c>
      <c r="P16" s="38" t="s">
        <v>19</v>
      </c>
      <c r="Q16" s="38" t="s">
        <v>19</v>
      </c>
      <c r="R16" s="38" t="s">
        <v>19</v>
      </c>
      <c r="S16" s="38" t="s">
        <v>19</v>
      </c>
      <c r="T16" s="38" t="s">
        <v>19</v>
      </c>
      <c r="U16" s="38" t="s">
        <v>19</v>
      </c>
      <c r="V16" s="38" t="s">
        <v>19</v>
      </c>
      <c r="W16" s="38" t="s">
        <v>19</v>
      </c>
      <c r="X16" s="38" t="s">
        <v>19</v>
      </c>
      <c r="Y16" s="38" t="s">
        <v>19</v>
      </c>
      <c r="Z16" s="38" t="s">
        <v>19</v>
      </c>
      <c r="AA16" s="38" t="s">
        <v>19</v>
      </c>
      <c r="AB16" s="38" t="s">
        <v>19</v>
      </c>
      <c r="AC16" s="38" t="s">
        <v>19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f t="shared" ref="AX16:AX36" si="7">SUM(AD16:AW16)</f>
        <v>0</v>
      </c>
      <c r="AY16" s="39">
        <v>0</v>
      </c>
      <c r="AZ16" s="39">
        <f t="shared" ref="AZ16:AZ36" si="8">AX16</f>
        <v>0</v>
      </c>
      <c r="BA16" s="39">
        <f t="shared" si="3"/>
        <v>0</v>
      </c>
      <c r="BB16" s="39">
        <f t="shared" si="4"/>
        <v>0</v>
      </c>
      <c r="BC16" s="39">
        <f t="shared" si="5"/>
        <v>0</v>
      </c>
    </row>
    <row r="17" spans="1:56" ht="24" x14ac:dyDescent="0.3">
      <c r="A17" s="14" t="s">
        <v>462</v>
      </c>
      <c r="B17" s="37">
        <v>1</v>
      </c>
      <c r="C17" s="37" t="s">
        <v>8</v>
      </c>
      <c r="D17" s="37">
        <v>1</v>
      </c>
      <c r="E17" s="38" t="s">
        <v>9</v>
      </c>
      <c r="F17" s="38" t="s">
        <v>10</v>
      </c>
      <c r="G17" s="38" t="s">
        <v>10</v>
      </c>
      <c r="H17" s="38" t="s">
        <v>12</v>
      </c>
      <c r="I17" s="38" t="s">
        <v>473</v>
      </c>
      <c r="J17" s="38"/>
      <c r="K17" s="38" t="s">
        <v>19</v>
      </c>
      <c r="L17" s="38" t="s">
        <v>19</v>
      </c>
      <c r="M17" s="38" t="s">
        <v>19</v>
      </c>
      <c r="N17" s="38" t="s">
        <v>19</v>
      </c>
      <c r="O17" s="38" t="s">
        <v>19</v>
      </c>
      <c r="P17" s="38" t="s">
        <v>19</v>
      </c>
      <c r="Q17" s="38" t="s">
        <v>19</v>
      </c>
      <c r="R17" s="38" t="s">
        <v>19</v>
      </c>
      <c r="S17" s="38" t="s">
        <v>19</v>
      </c>
      <c r="T17" s="38" t="s">
        <v>19</v>
      </c>
      <c r="U17" s="38" t="s">
        <v>19</v>
      </c>
      <c r="V17" s="38" t="s">
        <v>19</v>
      </c>
      <c r="W17" s="38" t="s">
        <v>19</v>
      </c>
      <c r="X17" s="38" t="s">
        <v>19</v>
      </c>
      <c r="Y17" s="38" t="s">
        <v>19</v>
      </c>
      <c r="Z17" s="38" t="s">
        <v>19</v>
      </c>
      <c r="AA17" s="38" t="s">
        <v>19</v>
      </c>
      <c r="AB17" s="38" t="s">
        <v>19</v>
      </c>
      <c r="AC17" s="38" t="s">
        <v>19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f t="shared" si="7"/>
        <v>0</v>
      </c>
      <c r="AY17" s="39">
        <v>0</v>
      </c>
      <c r="AZ17" s="39">
        <f t="shared" si="8"/>
        <v>0</v>
      </c>
      <c r="BA17" s="39">
        <f t="shared" si="3"/>
        <v>0</v>
      </c>
      <c r="BB17" s="39">
        <f t="shared" si="4"/>
        <v>0</v>
      </c>
      <c r="BC17" s="39">
        <f t="shared" si="5"/>
        <v>0</v>
      </c>
    </row>
    <row r="18" spans="1:56" s="1" customFormat="1" ht="30.6" x14ac:dyDescent="0.3">
      <c r="A18" s="2" t="s">
        <v>463</v>
      </c>
      <c r="B18" s="40">
        <v>1</v>
      </c>
      <c r="C18" s="40" t="s">
        <v>8</v>
      </c>
      <c r="D18" s="40">
        <v>1</v>
      </c>
      <c r="E18" s="30" t="s">
        <v>9</v>
      </c>
      <c r="F18" s="30" t="s">
        <v>10</v>
      </c>
      <c r="G18" s="30" t="s">
        <v>10</v>
      </c>
      <c r="H18" s="30" t="s">
        <v>12</v>
      </c>
      <c r="I18" s="30" t="s">
        <v>473</v>
      </c>
      <c r="J18" s="30"/>
      <c r="K18" s="30" t="s">
        <v>19</v>
      </c>
      <c r="L18" s="30" t="s">
        <v>19</v>
      </c>
      <c r="M18" s="30" t="s">
        <v>19</v>
      </c>
      <c r="N18" s="30" t="s">
        <v>19</v>
      </c>
      <c r="O18" s="30" t="s">
        <v>19</v>
      </c>
      <c r="P18" s="30" t="s">
        <v>19</v>
      </c>
      <c r="Q18" s="30" t="s">
        <v>19</v>
      </c>
      <c r="R18" s="30" t="s">
        <v>19</v>
      </c>
      <c r="S18" s="30" t="s">
        <v>19</v>
      </c>
      <c r="T18" s="30" t="s">
        <v>19</v>
      </c>
      <c r="U18" s="30" t="s">
        <v>19</v>
      </c>
      <c r="V18" s="30" t="s">
        <v>19</v>
      </c>
      <c r="W18" s="30" t="s">
        <v>19</v>
      </c>
      <c r="X18" s="30" t="s">
        <v>19</v>
      </c>
      <c r="Y18" s="30" t="s">
        <v>19</v>
      </c>
      <c r="Z18" s="30" t="s">
        <v>19</v>
      </c>
      <c r="AA18" s="30" t="s">
        <v>19</v>
      </c>
      <c r="AB18" s="30" t="s">
        <v>19</v>
      </c>
      <c r="AC18" s="30" t="s">
        <v>19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f t="shared" si="7"/>
        <v>0</v>
      </c>
      <c r="AY18" s="35">
        <v>0</v>
      </c>
      <c r="AZ18" s="35">
        <f t="shared" si="8"/>
        <v>0</v>
      </c>
      <c r="BA18" s="35">
        <f t="shared" si="3"/>
        <v>0</v>
      </c>
      <c r="BB18" s="35">
        <f t="shared" si="4"/>
        <v>0</v>
      </c>
      <c r="BC18" s="35">
        <f t="shared" si="5"/>
        <v>0</v>
      </c>
      <c r="BD18" s="31"/>
    </row>
    <row r="19" spans="1:56" s="1" customFormat="1" ht="30.6" x14ac:dyDescent="0.3">
      <c r="A19" s="2" t="s">
        <v>464</v>
      </c>
      <c r="B19" s="40">
        <v>1</v>
      </c>
      <c r="C19" s="40" t="s">
        <v>8</v>
      </c>
      <c r="D19" s="40">
        <v>1</v>
      </c>
      <c r="E19" s="30" t="s">
        <v>9</v>
      </c>
      <c r="F19" s="30" t="s">
        <v>10</v>
      </c>
      <c r="G19" s="30" t="s">
        <v>10</v>
      </c>
      <c r="H19" s="30" t="s">
        <v>12</v>
      </c>
      <c r="I19" s="30" t="s">
        <v>473</v>
      </c>
      <c r="J19" s="30"/>
      <c r="K19" s="30" t="s">
        <v>19</v>
      </c>
      <c r="L19" s="30" t="s">
        <v>19</v>
      </c>
      <c r="M19" s="30" t="s">
        <v>19</v>
      </c>
      <c r="N19" s="30" t="s">
        <v>19</v>
      </c>
      <c r="O19" s="30" t="s">
        <v>19</v>
      </c>
      <c r="P19" s="30" t="s">
        <v>19</v>
      </c>
      <c r="Q19" s="30" t="s">
        <v>19</v>
      </c>
      <c r="R19" s="30" t="s">
        <v>19</v>
      </c>
      <c r="S19" s="30" t="s">
        <v>19</v>
      </c>
      <c r="T19" s="30" t="s">
        <v>19</v>
      </c>
      <c r="U19" s="30" t="s">
        <v>19</v>
      </c>
      <c r="V19" s="30" t="s">
        <v>19</v>
      </c>
      <c r="W19" s="30" t="s">
        <v>19</v>
      </c>
      <c r="X19" s="30" t="s">
        <v>19</v>
      </c>
      <c r="Y19" s="30" t="s">
        <v>19</v>
      </c>
      <c r="Z19" s="30" t="s">
        <v>19</v>
      </c>
      <c r="AA19" s="30" t="s">
        <v>19</v>
      </c>
      <c r="AB19" s="30" t="s">
        <v>19</v>
      </c>
      <c r="AC19" s="30" t="s">
        <v>19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f t="shared" si="7"/>
        <v>0</v>
      </c>
      <c r="AY19" s="35">
        <v>0</v>
      </c>
      <c r="AZ19" s="35">
        <f t="shared" si="8"/>
        <v>0</v>
      </c>
      <c r="BA19" s="35">
        <f t="shared" si="3"/>
        <v>0</v>
      </c>
      <c r="BB19" s="35">
        <f t="shared" si="4"/>
        <v>0</v>
      </c>
      <c r="BC19" s="35">
        <f t="shared" si="5"/>
        <v>0</v>
      </c>
      <c r="BD19" s="31"/>
    </row>
    <row r="20" spans="1:56" s="1" customFormat="1" ht="30.6" x14ac:dyDescent="0.3">
      <c r="A20" s="2" t="s">
        <v>465</v>
      </c>
      <c r="B20" s="40">
        <v>1</v>
      </c>
      <c r="C20" s="40" t="s">
        <v>8</v>
      </c>
      <c r="D20" s="40">
        <v>1</v>
      </c>
      <c r="E20" s="30" t="s">
        <v>9</v>
      </c>
      <c r="F20" s="30" t="s">
        <v>10</v>
      </c>
      <c r="G20" s="30" t="s">
        <v>10</v>
      </c>
      <c r="H20" s="30" t="s">
        <v>12</v>
      </c>
      <c r="I20" s="30" t="s">
        <v>473</v>
      </c>
      <c r="J20" s="30"/>
      <c r="K20" s="30" t="s">
        <v>19</v>
      </c>
      <c r="L20" s="30" t="s">
        <v>19</v>
      </c>
      <c r="M20" s="30" t="s">
        <v>19</v>
      </c>
      <c r="N20" s="30" t="s">
        <v>19</v>
      </c>
      <c r="O20" s="30" t="s">
        <v>19</v>
      </c>
      <c r="P20" s="30" t="s">
        <v>19</v>
      </c>
      <c r="Q20" s="30" t="s">
        <v>19</v>
      </c>
      <c r="R20" s="30" t="s">
        <v>19</v>
      </c>
      <c r="S20" s="30" t="s">
        <v>19</v>
      </c>
      <c r="T20" s="30" t="s">
        <v>19</v>
      </c>
      <c r="U20" s="30" t="s">
        <v>19</v>
      </c>
      <c r="V20" s="30" t="s">
        <v>19</v>
      </c>
      <c r="W20" s="30" t="s">
        <v>19</v>
      </c>
      <c r="X20" s="30" t="s">
        <v>19</v>
      </c>
      <c r="Y20" s="30" t="s">
        <v>19</v>
      </c>
      <c r="Z20" s="30" t="s">
        <v>19</v>
      </c>
      <c r="AA20" s="30" t="s">
        <v>19</v>
      </c>
      <c r="AB20" s="30" t="s">
        <v>19</v>
      </c>
      <c r="AC20" s="30" t="s">
        <v>19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f t="shared" si="7"/>
        <v>0</v>
      </c>
      <c r="AY20" s="35">
        <v>0</v>
      </c>
      <c r="AZ20" s="35">
        <f t="shared" si="8"/>
        <v>0</v>
      </c>
      <c r="BA20" s="35">
        <f t="shared" si="3"/>
        <v>0</v>
      </c>
      <c r="BB20" s="35">
        <f t="shared" si="4"/>
        <v>0</v>
      </c>
      <c r="BC20" s="35">
        <f t="shared" si="5"/>
        <v>0</v>
      </c>
      <c r="BD20" s="31"/>
    </row>
    <row r="21" spans="1:56" s="1" customFormat="1" ht="30.6" x14ac:dyDescent="0.3">
      <c r="A21" s="2" t="s">
        <v>466</v>
      </c>
      <c r="B21" s="40">
        <v>1</v>
      </c>
      <c r="C21" s="40" t="s">
        <v>8</v>
      </c>
      <c r="D21" s="40">
        <v>1</v>
      </c>
      <c r="E21" s="30" t="s">
        <v>9</v>
      </c>
      <c r="F21" s="30" t="s">
        <v>10</v>
      </c>
      <c r="G21" s="30" t="s">
        <v>10</v>
      </c>
      <c r="H21" s="30" t="s">
        <v>12</v>
      </c>
      <c r="I21" s="30" t="s">
        <v>473</v>
      </c>
      <c r="J21" s="30"/>
      <c r="K21" s="30" t="s">
        <v>19</v>
      </c>
      <c r="L21" s="30" t="s">
        <v>19</v>
      </c>
      <c r="M21" s="30" t="s">
        <v>19</v>
      </c>
      <c r="N21" s="30" t="s">
        <v>19</v>
      </c>
      <c r="O21" s="30" t="s">
        <v>19</v>
      </c>
      <c r="P21" s="30" t="s">
        <v>19</v>
      </c>
      <c r="Q21" s="30" t="s">
        <v>19</v>
      </c>
      <c r="R21" s="30" t="s">
        <v>19</v>
      </c>
      <c r="S21" s="30" t="s">
        <v>19</v>
      </c>
      <c r="T21" s="30" t="s">
        <v>19</v>
      </c>
      <c r="U21" s="30" t="s">
        <v>19</v>
      </c>
      <c r="V21" s="30" t="s">
        <v>19</v>
      </c>
      <c r="W21" s="30" t="s">
        <v>19</v>
      </c>
      <c r="X21" s="30" t="s">
        <v>19</v>
      </c>
      <c r="Y21" s="30" t="s">
        <v>19</v>
      </c>
      <c r="Z21" s="30" t="s">
        <v>19</v>
      </c>
      <c r="AA21" s="30" t="s">
        <v>19</v>
      </c>
      <c r="AB21" s="30" t="s">
        <v>19</v>
      </c>
      <c r="AC21" s="30" t="s">
        <v>19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f t="shared" si="7"/>
        <v>0</v>
      </c>
      <c r="AY21" s="35">
        <v>0</v>
      </c>
      <c r="AZ21" s="35">
        <f t="shared" si="8"/>
        <v>0</v>
      </c>
      <c r="BA21" s="35">
        <f t="shared" si="3"/>
        <v>0</v>
      </c>
      <c r="BB21" s="35">
        <f t="shared" si="4"/>
        <v>0</v>
      </c>
      <c r="BC21" s="35">
        <f t="shared" si="5"/>
        <v>0</v>
      </c>
      <c r="BD21" s="31"/>
    </row>
    <row r="22" spans="1:56" s="1" customFormat="1" ht="30.6" x14ac:dyDescent="0.3">
      <c r="A22" s="2" t="s">
        <v>467</v>
      </c>
      <c r="B22" s="40">
        <v>1</v>
      </c>
      <c r="C22" s="40" t="s">
        <v>8</v>
      </c>
      <c r="D22" s="40">
        <v>1</v>
      </c>
      <c r="E22" s="30" t="s">
        <v>9</v>
      </c>
      <c r="F22" s="30" t="s">
        <v>10</v>
      </c>
      <c r="G22" s="30" t="s">
        <v>10</v>
      </c>
      <c r="H22" s="30" t="s">
        <v>12</v>
      </c>
      <c r="I22" s="30" t="s">
        <v>473</v>
      </c>
      <c r="J22" s="30"/>
      <c r="K22" s="30" t="s">
        <v>19</v>
      </c>
      <c r="L22" s="30" t="s">
        <v>19</v>
      </c>
      <c r="M22" s="30" t="s">
        <v>19</v>
      </c>
      <c r="N22" s="30" t="s">
        <v>19</v>
      </c>
      <c r="O22" s="30" t="s">
        <v>19</v>
      </c>
      <c r="P22" s="30" t="s">
        <v>19</v>
      </c>
      <c r="Q22" s="30" t="s">
        <v>19</v>
      </c>
      <c r="R22" s="30" t="s">
        <v>19</v>
      </c>
      <c r="S22" s="30" t="s">
        <v>19</v>
      </c>
      <c r="T22" s="30" t="s">
        <v>19</v>
      </c>
      <c r="U22" s="30" t="s">
        <v>19</v>
      </c>
      <c r="V22" s="30" t="s">
        <v>19</v>
      </c>
      <c r="W22" s="30" t="s">
        <v>19</v>
      </c>
      <c r="X22" s="30" t="s">
        <v>19</v>
      </c>
      <c r="Y22" s="30" t="s">
        <v>19</v>
      </c>
      <c r="Z22" s="30" t="s">
        <v>19</v>
      </c>
      <c r="AA22" s="30" t="s">
        <v>19</v>
      </c>
      <c r="AB22" s="30" t="s">
        <v>19</v>
      </c>
      <c r="AC22" s="30" t="s">
        <v>19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f t="shared" si="7"/>
        <v>0</v>
      </c>
      <c r="AY22" s="35">
        <v>0</v>
      </c>
      <c r="AZ22" s="35">
        <f t="shared" si="8"/>
        <v>0</v>
      </c>
      <c r="BA22" s="35">
        <f t="shared" si="3"/>
        <v>0</v>
      </c>
      <c r="BB22" s="35">
        <f t="shared" si="4"/>
        <v>0</v>
      </c>
      <c r="BC22" s="35">
        <f t="shared" si="5"/>
        <v>0</v>
      </c>
      <c r="BD22" s="31"/>
    </row>
    <row r="23" spans="1:56" s="1" customFormat="1" ht="30.6" x14ac:dyDescent="0.3">
      <c r="A23" s="2" t="s">
        <v>468</v>
      </c>
      <c r="B23" s="40">
        <v>1</v>
      </c>
      <c r="C23" s="40" t="s">
        <v>8</v>
      </c>
      <c r="D23" s="40">
        <v>1</v>
      </c>
      <c r="E23" s="30" t="s">
        <v>9</v>
      </c>
      <c r="F23" s="30" t="s">
        <v>10</v>
      </c>
      <c r="G23" s="30" t="s">
        <v>10</v>
      </c>
      <c r="H23" s="30" t="s">
        <v>12</v>
      </c>
      <c r="I23" s="30" t="s">
        <v>474</v>
      </c>
      <c r="J23" s="30"/>
      <c r="K23" s="30" t="s">
        <v>19</v>
      </c>
      <c r="L23" s="30" t="s">
        <v>19</v>
      </c>
      <c r="M23" s="30" t="s">
        <v>19</v>
      </c>
      <c r="N23" s="30" t="s">
        <v>19</v>
      </c>
      <c r="O23" s="30" t="s">
        <v>19</v>
      </c>
      <c r="P23" s="30" t="s">
        <v>19</v>
      </c>
      <c r="Q23" s="30" t="s">
        <v>19</v>
      </c>
      <c r="R23" s="30" t="s">
        <v>19</v>
      </c>
      <c r="S23" s="30" t="s">
        <v>19</v>
      </c>
      <c r="T23" s="30" t="s">
        <v>19</v>
      </c>
      <c r="U23" s="30" t="s">
        <v>19</v>
      </c>
      <c r="V23" s="30" t="s">
        <v>19</v>
      </c>
      <c r="W23" s="30" t="s">
        <v>19</v>
      </c>
      <c r="X23" s="30" t="s">
        <v>19</v>
      </c>
      <c r="Y23" s="30" t="s">
        <v>19</v>
      </c>
      <c r="Z23" s="30" t="s">
        <v>19</v>
      </c>
      <c r="AA23" s="30" t="s">
        <v>19</v>
      </c>
      <c r="AB23" s="30" t="s">
        <v>19</v>
      </c>
      <c r="AC23" s="30" t="s">
        <v>19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f t="shared" si="7"/>
        <v>0</v>
      </c>
      <c r="AY23" s="35">
        <v>0</v>
      </c>
      <c r="AZ23" s="35">
        <f t="shared" si="8"/>
        <v>0</v>
      </c>
      <c r="BA23" s="39">
        <f t="shared" si="3"/>
        <v>0</v>
      </c>
      <c r="BB23" s="39">
        <f t="shared" si="4"/>
        <v>0</v>
      </c>
      <c r="BC23" s="39">
        <f t="shared" si="5"/>
        <v>0</v>
      </c>
      <c r="BD23" s="31"/>
    </row>
    <row r="24" spans="1:56" s="1" customFormat="1" ht="30.6" x14ac:dyDescent="0.3">
      <c r="A24" s="2" t="s">
        <v>469</v>
      </c>
      <c r="B24" s="40">
        <v>1</v>
      </c>
      <c r="C24" s="40" t="s">
        <v>8</v>
      </c>
      <c r="D24" s="40">
        <v>1</v>
      </c>
      <c r="E24" s="30" t="s">
        <v>9</v>
      </c>
      <c r="F24" s="30" t="s">
        <v>10</v>
      </c>
      <c r="G24" s="30" t="s">
        <v>10</v>
      </c>
      <c r="H24" s="30" t="s">
        <v>12</v>
      </c>
      <c r="I24" s="30" t="s">
        <v>474</v>
      </c>
      <c r="J24" s="30"/>
      <c r="K24" s="30" t="s">
        <v>19</v>
      </c>
      <c r="L24" s="30" t="s">
        <v>19</v>
      </c>
      <c r="M24" s="30" t="s">
        <v>19</v>
      </c>
      <c r="N24" s="30" t="s">
        <v>19</v>
      </c>
      <c r="O24" s="30" t="s">
        <v>19</v>
      </c>
      <c r="P24" s="30" t="s">
        <v>19</v>
      </c>
      <c r="Q24" s="30" t="s">
        <v>19</v>
      </c>
      <c r="R24" s="30" t="s">
        <v>19</v>
      </c>
      <c r="S24" s="30" t="s">
        <v>19</v>
      </c>
      <c r="T24" s="30" t="s">
        <v>19</v>
      </c>
      <c r="U24" s="30" t="s">
        <v>19</v>
      </c>
      <c r="V24" s="30" t="s">
        <v>19</v>
      </c>
      <c r="W24" s="30" t="s">
        <v>19</v>
      </c>
      <c r="X24" s="30" t="s">
        <v>19</v>
      </c>
      <c r="Y24" s="30" t="s">
        <v>19</v>
      </c>
      <c r="Z24" s="30" t="s">
        <v>19</v>
      </c>
      <c r="AA24" s="30" t="s">
        <v>19</v>
      </c>
      <c r="AB24" s="30" t="s">
        <v>19</v>
      </c>
      <c r="AC24" s="30" t="s">
        <v>19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f t="shared" si="7"/>
        <v>0</v>
      </c>
      <c r="AY24" s="35">
        <v>0</v>
      </c>
      <c r="AZ24" s="35">
        <f t="shared" si="8"/>
        <v>0</v>
      </c>
      <c r="BA24" s="39">
        <f t="shared" si="3"/>
        <v>0</v>
      </c>
      <c r="BB24" s="39">
        <f t="shared" si="4"/>
        <v>0</v>
      </c>
      <c r="BC24" s="39">
        <f t="shared" si="5"/>
        <v>0</v>
      </c>
      <c r="BD24" s="31"/>
    </row>
    <row r="25" spans="1:56" s="1" customFormat="1" ht="30.6" x14ac:dyDescent="0.3">
      <c r="A25" s="2" t="s">
        <v>470</v>
      </c>
      <c r="B25" s="40">
        <v>1</v>
      </c>
      <c r="C25" s="40" t="s">
        <v>8</v>
      </c>
      <c r="D25" s="40">
        <v>1</v>
      </c>
      <c r="E25" s="30" t="s">
        <v>9</v>
      </c>
      <c r="F25" s="30" t="s">
        <v>10</v>
      </c>
      <c r="G25" s="30" t="s">
        <v>10</v>
      </c>
      <c r="H25" s="30" t="s">
        <v>12</v>
      </c>
      <c r="I25" s="30" t="s">
        <v>474</v>
      </c>
      <c r="J25" s="30"/>
      <c r="K25" s="30" t="s">
        <v>19</v>
      </c>
      <c r="L25" s="30" t="s">
        <v>19</v>
      </c>
      <c r="M25" s="30" t="s">
        <v>19</v>
      </c>
      <c r="N25" s="30" t="s">
        <v>19</v>
      </c>
      <c r="O25" s="30" t="s">
        <v>19</v>
      </c>
      <c r="P25" s="30" t="s">
        <v>19</v>
      </c>
      <c r="Q25" s="30" t="s">
        <v>19</v>
      </c>
      <c r="R25" s="30" t="s">
        <v>19</v>
      </c>
      <c r="S25" s="30" t="s">
        <v>19</v>
      </c>
      <c r="T25" s="30" t="s">
        <v>19</v>
      </c>
      <c r="U25" s="30" t="s">
        <v>19</v>
      </c>
      <c r="V25" s="30" t="s">
        <v>19</v>
      </c>
      <c r="W25" s="30" t="s">
        <v>19</v>
      </c>
      <c r="X25" s="30" t="s">
        <v>19</v>
      </c>
      <c r="Y25" s="30" t="s">
        <v>19</v>
      </c>
      <c r="Z25" s="30" t="s">
        <v>19</v>
      </c>
      <c r="AA25" s="30" t="s">
        <v>19</v>
      </c>
      <c r="AB25" s="30" t="s">
        <v>19</v>
      </c>
      <c r="AC25" s="30" t="s">
        <v>19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f t="shared" si="7"/>
        <v>0</v>
      </c>
      <c r="AY25" s="35">
        <v>0</v>
      </c>
      <c r="AZ25" s="35">
        <f t="shared" si="8"/>
        <v>0</v>
      </c>
      <c r="BA25" s="39">
        <f t="shared" si="3"/>
        <v>0</v>
      </c>
      <c r="BB25" s="39">
        <f t="shared" si="4"/>
        <v>0</v>
      </c>
      <c r="BC25" s="39">
        <f t="shared" si="5"/>
        <v>0</v>
      </c>
      <c r="BD25" s="31"/>
    </row>
    <row r="26" spans="1:56" s="1" customFormat="1" ht="30.6" x14ac:dyDescent="0.3">
      <c r="A26" s="11" t="s">
        <v>472</v>
      </c>
      <c r="B26" s="32">
        <v>1</v>
      </c>
      <c r="C26" s="32" t="s">
        <v>8</v>
      </c>
      <c r="D26" s="32">
        <v>1</v>
      </c>
      <c r="E26" s="33" t="s">
        <v>9</v>
      </c>
      <c r="F26" s="33" t="s">
        <v>10</v>
      </c>
      <c r="G26" s="33" t="s">
        <v>10</v>
      </c>
      <c r="H26" s="33" t="s">
        <v>13</v>
      </c>
      <c r="I26" s="33" t="s">
        <v>21</v>
      </c>
      <c r="J26" s="30"/>
      <c r="K26" s="30"/>
      <c r="L26" s="30"/>
      <c r="M26" s="30"/>
      <c r="N26" s="30" t="s">
        <v>19</v>
      </c>
      <c r="O26" s="30"/>
      <c r="P26" s="30"/>
      <c r="Q26" s="30"/>
      <c r="R26" s="30"/>
      <c r="S26" s="30" t="s">
        <v>19</v>
      </c>
      <c r="T26" s="30"/>
      <c r="U26" s="30"/>
      <c r="V26" s="30"/>
      <c r="W26" s="30"/>
      <c r="X26" s="30" t="s">
        <v>19</v>
      </c>
      <c r="Y26" s="30"/>
      <c r="Z26" s="30"/>
      <c r="AA26" s="30"/>
      <c r="AB26" s="30"/>
      <c r="AC26" s="30" t="s">
        <v>19</v>
      </c>
      <c r="AD26" s="35">
        <f t="shared" ref="AD26:AW26" si="9">SUM(AD27:AD36)</f>
        <v>0</v>
      </c>
      <c r="AE26" s="35">
        <f t="shared" si="9"/>
        <v>0</v>
      </c>
      <c r="AF26" s="35">
        <f t="shared" si="9"/>
        <v>0</v>
      </c>
      <c r="AG26" s="35">
        <f t="shared" si="9"/>
        <v>0</v>
      </c>
      <c r="AH26" s="35">
        <f t="shared" si="9"/>
        <v>0</v>
      </c>
      <c r="AI26" s="35">
        <f t="shared" si="9"/>
        <v>0</v>
      </c>
      <c r="AJ26" s="35">
        <f t="shared" si="9"/>
        <v>0</v>
      </c>
      <c r="AK26" s="35">
        <f t="shared" si="9"/>
        <v>0</v>
      </c>
      <c r="AL26" s="35">
        <f t="shared" si="9"/>
        <v>0</v>
      </c>
      <c r="AM26" s="35">
        <f t="shared" si="9"/>
        <v>0</v>
      </c>
      <c r="AN26" s="35">
        <f t="shared" si="9"/>
        <v>0</v>
      </c>
      <c r="AO26" s="35">
        <f t="shared" si="9"/>
        <v>0</v>
      </c>
      <c r="AP26" s="35">
        <f t="shared" si="9"/>
        <v>0</v>
      </c>
      <c r="AQ26" s="35">
        <f t="shared" si="9"/>
        <v>0</v>
      </c>
      <c r="AR26" s="35">
        <f t="shared" si="9"/>
        <v>0</v>
      </c>
      <c r="AS26" s="35">
        <f t="shared" si="9"/>
        <v>0</v>
      </c>
      <c r="AT26" s="35">
        <f t="shared" si="9"/>
        <v>0</v>
      </c>
      <c r="AU26" s="35">
        <f t="shared" si="9"/>
        <v>0</v>
      </c>
      <c r="AV26" s="35">
        <f t="shared" si="9"/>
        <v>0</v>
      </c>
      <c r="AW26" s="35">
        <f t="shared" si="9"/>
        <v>0</v>
      </c>
      <c r="AX26" s="35">
        <f t="shared" si="7"/>
        <v>0</v>
      </c>
      <c r="AY26" s="35">
        <v>0</v>
      </c>
      <c r="AZ26" s="35">
        <f t="shared" si="8"/>
        <v>0</v>
      </c>
      <c r="BA26" s="36">
        <f t="shared" si="3"/>
        <v>0</v>
      </c>
      <c r="BB26" s="36">
        <f t="shared" si="4"/>
        <v>0</v>
      </c>
      <c r="BC26" s="36">
        <f t="shared" si="5"/>
        <v>0</v>
      </c>
      <c r="BD26" s="31"/>
    </row>
    <row r="27" spans="1:56" ht="32.4" x14ac:dyDescent="0.3">
      <c r="A27" s="14" t="s">
        <v>461</v>
      </c>
      <c r="B27" s="37">
        <v>1</v>
      </c>
      <c r="C27" s="37" t="s">
        <v>8</v>
      </c>
      <c r="D27" s="37">
        <v>1</v>
      </c>
      <c r="E27" s="38" t="s">
        <v>9</v>
      </c>
      <c r="F27" s="38" t="s">
        <v>10</v>
      </c>
      <c r="G27" s="38" t="s">
        <v>10</v>
      </c>
      <c r="H27" s="38" t="s">
        <v>13</v>
      </c>
      <c r="I27" s="38" t="s">
        <v>21</v>
      </c>
      <c r="J27" s="38"/>
      <c r="K27" s="38"/>
      <c r="L27" s="38"/>
      <c r="M27" s="38"/>
      <c r="N27" s="38" t="s">
        <v>19</v>
      </c>
      <c r="O27" s="38"/>
      <c r="P27" s="38"/>
      <c r="Q27" s="38"/>
      <c r="R27" s="38"/>
      <c r="S27" s="38" t="s">
        <v>19</v>
      </c>
      <c r="T27" s="38"/>
      <c r="U27" s="38"/>
      <c r="V27" s="38"/>
      <c r="W27" s="38"/>
      <c r="X27" s="38" t="s">
        <v>19</v>
      </c>
      <c r="Y27" s="38"/>
      <c r="Z27" s="38"/>
      <c r="AA27" s="38"/>
      <c r="AB27" s="38"/>
      <c r="AC27" s="38" t="s">
        <v>19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f t="shared" si="7"/>
        <v>0</v>
      </c>
      <c r="AY27" s="39">
        <v>0</v>
      </c>
      <c r="AZ27" s="39">
        <f t="shared" si="8"/>
        <v>0</v>
      </c>
      <c r="BA27" s="39">
        <f t="shared" si="3"/>
        <v>0</v>
      </c>
      <c r="BB27" s="39">
        <f t="shared" si="4"/>
        <v>0</v>
      </c>
      <c r="BC27" s="39">
        <f t="shared" si="5"/>
        <v>0</v>
      </c>
    </row>
    <row r="28" spans="1:56" ht="33.75" customHeight="1" x14ac:dyDescent="0.3">
      <c r="A28" s="14" t="s">
        <v>462</v>
      </c>
      <c r="B28" s="37">
        <v>1</v>
      </c>
      <c r="C28" s="37" t="s">
        <v>8</v>
      </c>
      <c r="D28" s="37">
        <v>1</v>
      </c>
      <c r="E28" s="38" t="s">
        <v>9</v>
      </c>
      <c r="F28" s="38" t="s">
        <v>10</v>
      </c>
      <c r="G28" s="38" t="s">
        <v>10</v>
      </c>
      <c r="H28" s="38" t="s">
        <v>13</v>
      </c>
      <c r="I28" s="38" t="s">
        <v>475</v>
      </c>
      <c r="J28" s="38"/>
      <c r="K28" s="38"/>
      <c r="L28" s="38"/>
      <c r="M28" s="38"/>
      <c r="N28" s="38" t="s">
        <v>19</v>
      </c>
      <c r="O28" s="38"/>
      <c r="P28" s="38"/>
      <c r="Q28" s="38"/>
      <c r="R28" s="38"/>
      <c r="S28" s="38" t="s">
        <v>19</v>
      </c>
      <c r="T28" s="38"/>
      <c r="U28" s="38"/>
      <c r="V28" s="38"/>
      <c r="W28" s="38"/>
      <c r="X28" s="38" t="s">
        <v>19</v>
      </c>
      <c r="Y28" s="38"/>
      <c r="Z28" s="38"/>
      <c r="AA28" s="38"/>
      <c r="AB28" s="38"/>
      <c r="AC28" s="38" t="s">
        <v>19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f t="shared" si="7"/>
        <v>0</v>
      </c>
      <c r="AY28" s="39">
        <v>0</v>
      </c>
      <c r="AZ28" s="39">
        <f t="shared" si="8"/>
        <v>0</v>
      </c>
      <c r="BA28" s="39">
        <f t="shared" si="3"/>
        <v>0</v>
      </c>
      <c r="BB28" s="39">
        <f t="shared" si="4"/>
        <v>0</v>
      </c>
      <c r="BC28" s="39">
        <f t="shared" si="5"/>
        <v>0</v>
      </c>
    </row>
    <row r="29" spans="1:56" s="1" customFormat="1" ht="33.75" customHeight="1" x14ac:dyDescent="0.3">
      <c r="A29" s="2" t="s">
        <v>463</v>
      </c>
      <c r="B29" s="40">
        <v>1</v>
      </c>
      <c r="C29" s="40" t="s">
        <v>8</v>
      </c>
      <c r="D29" s="40">
        <v>1</v>
      </c>
      <c r="E29" s="30" t="s">
        <v>9</v>
      </c>
      <c r="F29" s="30" t="s">
        <v>10</v>
      </c>
      <c r="G29" s="30" t="s">
        <v>10</v>
      </c>
      <c r="H29" s="30" t="s">
        <v>13</v>
      </c>
      <c r="I29" s="30" t="s">
        <v>475</v>
      </c>
      <c r="J29" s="30"/>
      <c r="K29" s="30"/>
      <c r="L29" s="30"/>
      <c r="M29" s="30"/>
      <c r="N29" s="30" t="s">
        <v>19</v>
      </c>
      <c r="O29" s="30"/>
      <c r="P29" s="30"/>
      <c r="Q29" s="30"/>
      <c r="R29" s="30"/>
      <c r="S29" s="30" t="s">
        <v>19</v>
      </c>
      <c r="T29" s="30"/>
      <c r="U29" s="30"/>
      <c r="V29" s="30"/>
      <c r="W29" s="30"/>
      <c r="X29" s="30" t="s">
        <v>19</v>
      </c>
      <c r="Y29" s="30"/>
      <c r="Z29" s="30"/>
      <c r="AA29" s="30"/>
      <c r="AB29" s="30"/>
      <c r="AC29" s="30" t="s">
        <v>19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f t="shared" si="7"/>
        <v>0</v>
      </c>
      <c r="AY29" s="35">
        <v>0</v>
      </c>
      <c r="AZ29" s="35">
        <f t="shared" si="8"/>
        <v>0</v>
      </c>
      <c r="BA29" s="35">
        <f t="shared" si="3"/>
        <v>0</v>
      </c>
      <c r="BB29" s="35">
        <f t="shared" si="4"/>
        <v>0</v>
      </c>
      <c r="BC29" s="35">
        <f t="shared" si="5"/>
        <v>0</v>
      </c>
      <c r="BD29" s="31"/>
    </row>
    <row r="30" spans="1:56" s="1" customFormat="1" ht="33.75" customHeight="1" x14ac:dyDescent="0.3">
      <c r="A30" s="2" t="s">
        <v>464</v>
      </c>
      <c r="B30" s="40">
        <v>1</v>
      </c>
      <c r="C30" s="40" t="s">
        <v>8</v>
      </c>
      <c r="D30" s="40">
        <v>1</v>
      </c>
      <c r="E30" s="30" t="s">
        <v>9</v>
      </c>
      <c r="F30" s="30" t="s">
        <v>10</v>
      </c>
      <c r="G30" s="30" t="s">
        <v>10</v>
      </c>
      <c r="H30" s="30" t="s">
        <v>13</v>
      </c>
      <c r="I30" s="30" t="s">
        <v>475</v>
      </c>
      <c r="J30" s="30"/>
      <c r="K30" s="30"/>
      <c r="L30" s="30"/>
      <c r="M30" s="30"/>
      <c r="N30" s="30" t="s">
        <v>19</v>
      </c>
      <c r="O30" s="30"/>
      <c r="P30" s="30"/>
      <c r="Q30" s="30"/>
      <c r="R30" s="30"/>
      <c r="S30" s="30" t="s">
        <v>19</v>
      </c>
      <c r="T30" s="30"/>
      <c r="U30" s="30"/>
      <c r="V30" s="30"/>
      <c r="W30" s="30"/>
      <c r="X30" s="30" t="s">
        <v>19</v>
      </c>
      <c r="Y30" s="30"/>
      <c r="Z30" s="30"/>
      <c r="AA30" s="30"/>
      <c r="AB30" s="30"/>
      <c r="AC30" s="30" t="s">
        <v>19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f t="shared" si="7"/>
        <v>0</v>
      </c>
      <c r="AY30" s="35">
        <v>0</v>
      </c>
      <c r="AZ30" s="35">
        <f t="shared" si="8"/>
        <v>0</v>
      </c>
      <c r="BA30" s="35">
        <f t="shared" si="3"/>
        <v>0</v>
      </c>
      <c r="BB30" s="35">
        <f t="shared" si="4"/>
        <v>0</v>
      </c>
      <c r="BC30" s="35">
        <f t="shared" si="5"/>
        <v>0</v>
      </c>
      <c r="BD30" s="31"/>
    </row>
    <row r="31" spans="1:56" s="1" customFormat="1" ht="33.75" customHeight="1" x14ac:dyDescent="0.3">
      <c r="A31" s="2" t="s">
        <v>465</v>
      </c>
      <c r="B31" s="40">
        <v>1</v>
      </c>
      <c r="C31" s="40" t="s">
        <v>8</v>
      </c>
      <c r="D31" s="40">
        <v>1</v>
      </c>
      <c r="E31" s="30" t="s">
        <v>9</v>
      </c>
      <c r="F31" s="30" t="s">
        <v>10</v>
      </c>
      <c r="G31" s="30" t="s">
        <v>10</v>
      </c>
      <c r="H31" s="30" t="s">
        <v>13</v>
      </c>
      <c r="I31" s="30" t="s">
        <v>475</v>
      </c>
      <c r="J31" s="30"/>
      <c r="K31" s="30"/>
      <c r="L31" s="30"/>
      <c r="M31" s="30"/>
      <c r="N31" s="30" t="s">
        <v>19</v>
      </c>
      <c r="O31" s="30"/>
      <c r="P31" s="30"/>
      <c r="Q31" s="30"/>
      <c r="R31" s="30"/>
      <c r="S31" s="30" t="s">
        <v>19</v>
      </c>
      <c r="T31" s="30"/>
      <c r="U31" s="30"/>
      <c r="V31" s="30"/>
      <c r="W31" s="30"/>
      <c r="X31" s="30" t="s">
        <v>19</v>
      </c>
      <c r="Y31" s="30"/>
      <c r="Z31" s="30"/>
      <c r="AA31" s="30"/>
      <c r="AB31" s="30"/>
      <c r="AC31" s="30" t="s">
        <v>19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f t="shared" si="7"/>
        <v>0</v>
      </c>
      <c r="AY31" s="35">
        <v>0</v>
      </c>
      <c r="AZ31" s="35">
        <f t="shared" si="8"/>
        <v>0</v>
      </c>
      <c r="BA31" s="35">
        <f t="shared" si="3"/>
        <v>0</v>
      </c>
      <c r="BB31" s="35">
        <f t="shared" si="4"/>
        <v>0</v>
      </c>
      <c r="BC31" s="35">
        <f t="shared" si="5"/>
        <v>0</v>
      </c>
      <c r="BD31" s="31"/>
    </row>
    <row r="32" spans="1:56" s="1" customFormat="1" ht="33.75" customHeight="1" x14ac:dyDescent="0.3">
      <c r="A32" s="2" t="s">
        <v>466</v>
      </c>
      <c r="B32" s="40">
        <v>1</v>
      </c>
      <c r="C32" s="40" t="s">
        <v>8</v>
      </c>
      <c r="D32" s="40">
        <v>1</v>
      </c>
      <c r="E32" s="30" t="s">
        <v>9</v>
      </c>
      <c r="F32" s="30" t="s">
        <v>10</v>
      </c>
      <c r="G32" s="30" t="s">
        <v>10</v>
      </c>
      <c r="H32" s="30" t="s">
        <v>13</v>
      </c>
      <c r="I32" s="30" t="s">
        <v>475</v>
      </c>
      <c r="J32" s="30"/>
      <c r="K32" s="30"/>
      <c r="L32" s="30"/>
      <c r="M32" s="30"/>
      <c r="N32" s="30" t="s">
        <v>19</v>
      </c>
      <c r="O32" s="30"/>
      <c r="P32" s="30"/>
      <c r="Q32" s="30"/>
      <c r="R32" s="30"/>
      <c r="S32" s="30" t="s">
        <v>19</v>
      </c>
      <c r="T32" s="30"/>
      <c r="U32" s="30"/>
      <c r="V32" s="30"/>
      <c r="W32" s="30"/>
      <c r="X32" s="30" t="s">
        <v>19</v>
      </c>
      <c r="Y32" s="30"/>
      <c r="Z32" s="30"/>
      <c r="AA32" s="30"/>
      <c r="AB32" s="30"/>
      <c r="AC32" s="30" t="s">
        <v>19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f t="shared" si="7"/>
        <v>0</v>
      </c>
      <c r="AY32" s="35">
        <v>0</v>
      </c>
      <c r="AZ32" s="35">
        <f t="shared" si="8"/>
        <v>0</v>
      </c>
      <c r="BA32" s="35">
        <f t="shared" si="3"/>
        <v>0</v>
      </c>
      <c r="BB32" s="35">
        <f t="shared" si="4"/>
        <v>0</v>
      </c>
      <c r="BC32" s="35">
        <f t="shared" si="5"/>
        <v>0</v>
      </c>
      <c r="BD32" s="31"/>
    </row>
    <row r="33" spans="1:56" s="1" customFormat="1" ht="33.75" customHeight="1" x14ac:dyDescent="0.3">
      <c r="A33" s="2" t="s">
        <v>467</v>
      </c>
      <c r="B33" s="40">
        <v>1</v>
      </c>
      <c r="C33" s="40" t="s">
        <v>8</v>
      </c>
      <c r="D33" s="40">
        <v>1</v>
      </c>
      <c r="E33" s="30" t="s">
        <v>9</v>
      </c>
      <c r="F33" s="30" t="s">
        <v>10</v>
      </c>
      <c r="G33" s="30" t="s">
        <v>10</v>
      </c>
      <c r="H33" s="30" t="s">
        <v>13</v>
      </c>
      <c r="I33" s="30" t="s">
        <v>475</v>
      </c>
      <c r="J33" s="30"/>
      <c r="K33" s="30"/>
      <c r="L33" s="30"/>
      <c r="M33" s="30"/>
      <c r="N33" s="30" t="s">
        <v>19</v>
      </c>
      <c r="O33" s="30"/>
      <c r="P33" s="30"/>
      <c r="Q33" s="30"/>
      <c r="R33" s="30"/>
      <c r="S33" s="30" t="s">
        <v>19</v>
      </c>
      <c r="T33" s="30"/>
      <c r="U33" s="30"/>
      <c r="V33" s="30"/>
      <c r="W33" s="30"/>
      <c r="X33" s="30" t="s">
        <v>19</v>
      </c>
      <c r="Y33" s="30"/>
      <c r="Z33" s="30"/>
      <c r="AA33" s="30"/>
      <c r="AB33" s="30"/>
      <c r="AC33" s="30" t="s">
        <v>19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f t="shared" si="7"/>
        <v>0</v>
      </c>
      <c r="AY33" s="35">
        <v>0</v>
      </c>
      <c r="AZ33" s="35">
        <f t="shared" si="8"/>
        <v>0</v>
      </c>
      <c r="BA33" s="35">
        <f t="shared" si="3"/>
        <v>0</v>
      </c>
      <c r="BB33" s="35">
        <f t="shared" si="4"/>
        <v>0</v>
      </c>
      <c r="BC33" s="35">
        <f t="shared" si="5"/>
        <v>0</v>
      </c>
      <c r="BD33" s="31"/>
    </row>
    <row r="34" spans="1:56" s="1" customFormat="1" ht="33.75" customHeight="1" x14ac:dyDescent="0.3">
      <c r="A34" s="2" t="s">
        <v>468</v>
      </c>
      <c r="B34" s="40">
        <v>1</v>
      </c>
      <c r="C34" s="40" t="s">
        <v>8</v>
      </c>
      <c r="D34" s="40">
        <v>1</v>
      </c>
      <c r="E34" s="30" t="s">
        <v>9</v>
      </c>
      <c r="F34" s="30" t="s">
        <v>10</v>
      </c>
      <c r="G34" s="30" t="s">
        <v>10</v>
      </c>
      <c r="H34" s="30" t="s">
        <v>13</v>
      </c>
      <c r="I34" s="30" t="s">
        <v>476</v>
      </c>
      <c r="J34" s="30"/>
      <c r="K34" s="30"/>
      <c r="L34" s="30"/>
      <c r="M34" s="30"/>
      <c r="N34" s="30" t="s">
        <v>19</v>
      </c>
      <c r="O34" s="30"/>
      <c r="P34" s="30"/>
      <c r="Q34" s="30"/>
      <c r="R34" s="30"/>
      <c r="S34" s="30" t="s">
        <v>19</v>
      </c>
      <c r="T34" s="30"/>
      <c r="U34" s="30"/>
      <c r="V34" s="30"/>
      <c r="W34" s="30"/>
      <c r="X34" s="30" t="s">
        <v>19</v>
      </c>
      <c r="Y34" s="30"/>
      <c r="Z34" s="30"/>
      <c r="AA34" s="30"/>
      <c r="AB34" s="30"/>
      <c r="AC34" s="30" t="s">
        <v>19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f t="shared" si="7"/>
        <v>0</v>
      </c>
      <c r="AY34" s="35">
        <v>0</v>
      </c>
      <c r="AZ34" s="35">
        <f t="shared" si="8"/>
        <v>0</v>
      </c>
      <c r="BA34" s="39">
        <f t="shared" si="3"/>
        <v>0</v>
      </c>
      <c r="BB34" s="39">
        <f t="shared" si="4"/>
        <v>0</v>
      </c>
      <c r="BC34" s="39">
        <f t="shared" si="5"/>
        <v>0</v>
      </c>
      <c r="BD34" s="31"/>
    </row>
    <row r="35" spans="1:56" s="1" customFormat="1" ht="33.75" customHeight="1" x14ac:dyDescent="0.3">
      <c r="A35" s="2" t="s">
        <v>469</v>
      </c>
      <c r="B35" s="40">
        <v>1</v>
      </c>
      <c r="C35" s="40" t="s">
        <v>8</v>
      </c>
      <c r="D35" s="40">
        <v>1</v>
      </c>
      <c r="E35" s="30" t="s">
        <v>9</v>
      </c>
      <c r="F35" s="30" t="s">
        <v>10</v>
      </c>
      <c r="G35" s="30" t="s">
        <v>10</v>
      </c>
      <c r="H35" s="30" t="s">
        <v>13</v>
      </c>
      <c r="I35" s="30" t="s">
        <v>476</v>
      </c>
      <c r="J35" s="30"/>
      <c r="K35" s="30"/>
      <c r="L35" s="30"/>
      <c r="M35" s="30"/>
      <c r="N35" s="30" t="s">
        <v>19</v>
      </c>
      <c r="O35" s="30"/>
      <c r="P35" s="30"/>
      <c r="Q35" s="30"/>
      <c r="R35" s="30"/>
      <c r="S35" s="30" t="s">
        <v>19</v>
      </c>
      <c r="T35" s="30"/>
      <c r="U35" s="30"/>
      <c r="V35" s="30"/>
      <c r="W35" s="30"/>
      <c r="X35" s="30" t="s">
        <v>19</v>
      </c>
      <c r="Y35" s="30"/>
      <c r="Z35" s="30"/>
      <c r="AA35" s="30"/>
      <c r="AB35" s="30"/>
      <c r="AC35" s="30" t="s">
        <v>19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f t="shared" si="7"/>
        <v>0</v>
      </c>
      <c r="AY35" s="35">
        <v>0</v>
      </c>
      <c r="AZ35" s="35">
        <f t="shared" si="8"/>
        <v>0</v>
      </c>
      <c r="BA35" s="39">
        <f t="shared" si="3"/>
        <v>0</v>
      </c>
      <c r="BB35" s="39">
        <f t="shared" si="4"/>
        <v>0</v>
      </c>
      <c r="BC35" s="39">
        <f t="shared" si="5"/>
        <v>0</v>
      </c>
      <c r="BD35" s="31"/>
    </row>
    <row r="36" spans="1:56" s="1" customFormat="1" ht="33.75" customHeight="1" x14ac:dyDescent="0.3">
      <c r="A36" s="2" t="s">
        <v>470</v>
      </c>
      <c r="B36" s="40">
        <v>1</v>
      </c>
      <c r="C36" s="40" t="s">
        <v>8</v>
      </c>
      <c r="D36" s="40">
        <v>1</v>
      </c>
      <c r="E36" s="30" t="s">
        <v>9</v>
      </c>
      <c r="F36" s="30" t="s">
        <v>10</v>
      </c>
      <c r="G36" s="30" t="s">
        <v>10</v>
      </c>
      <c r="H36" s="30" t="s">
        <v>13</v>
      </c>
      <c r="I36" s="30" t="s">
        <v>476</v>
      </c>
      <c r="J36" s="30"/>
      <c r="K36" s="30"/>
      <c r="L36" s="30"/>
      <c r="M36" s="30"/>
      <c r="N36" s="30" t="s">
        <v>19</v>
      </c>
      <c r="O36" s="30"/>
      <c r="P36" s="30"/>
      <c r="Q36" s="30"/>
      <c r="R36" s="30"/>
      <c r="S36" s="30" t="s">
        <v>19</v>
      </c>
      <c r="T36" s="30"/>
      <c r="U36" s="30"/>
      <c r="V36" s="30"/>
      <c r="W36" s="30"/>
      <c r="X36" s="30" t="s">
        <v>19</v>
      </c>
      <c r="Y36" s="30"/>
      <c r="Z36" s="30"/>
      <c r="AA36" s="30"/>
      <c r="AB36" s="30"/>
      <c r="AC36" s="30" t="s">
        <v>19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f t="shared" si="7"/>
        <v>0</v>
      </c>
      <c r="AY36" s="35">
        <v>0</v>
      </c>
      <c r="AZ36" s="35">
        <f t="shared" si="8"/>
        <v>0</v>
      </c>
      <c r="BA36" s="39">
        <f t="shared" si="3"/>
        <v>0</v>
      </c>
      <c r="BB36" s="39">
        <f t="shared" si="4"/>
        <v>0</v>
      </c>
      <c r="BC36" s="39">
        <f t="shared" si="5"/>
        <v>0</v>
      </c>
      <c r="BD36" s="31"/>
    </row>
    <row r="37" spans="1:56" s="1" customFormat="1" ht="30.6" x14ac:dyDescent="0.3">
      <c r="A37" s="11" t="s">
        <v>472</v>
      </c>
      <c r="B37" s="32">
        <v>1</v>
      </c>
      <c r="C37" s="32" t="s">
        <v>8</v>
      </c>
      <c r="D37" s="32">
        <v>1</v>
      </c>
      <c r="E37" s="33" t="s">
        <v>9</v>
      </c>
      <c r="F37" s="33" t="s">
        <v>10</v>
      </c>
      <c r="G37" s="33" t="s">
        <v>10</v>
      </c>
      <c r="H37" s="33" t="s">
        <v>14</v>
      </c>
      <c r="I37" s="33" t="s">
        <v>22</v>
      </c>
      <c r="J37" s="30"/>
      <c r="K37" s="30"/>
      <c r="L37" s="30"/>
      <c r="M37" s="30"/>
      <c r="N37" s="30" t="s">
        <v>19</v>
      </c>
      <c r="O37" s="30"/>
      <c r="P37" s="30"/>
      <c r="Q37" s="30"/>
      <c r="R37" s="30"/>
      <c r="S37" s="30" t="s">
        <v>19</v>
      </c>
      <c r="T37" s="30"/>
      <c r="U37" s="30"/>
      <c r="V37" s="30"/>
      <c r="W37" s="30"/>
      <c r="X37" s="30" t="s">
        <v>19</v>
      </c>
      <c r="Y37" s="30"/>
      <c r="Z37" s="30"/>
      <c r="AA37" s="30"/>
      <c r="AB37" s="30"/>
      <c r="AC37" s="30" t="s">
        <v>19</v>
      </c>
      <c r="AD37" s="35">
        <f t="shared" ref="AD37:AW37" si="10">SUM(AD38:AD47)</f>
        <v>0</v>
      </c>
      <c r="AE37" s="35">
        <f t="shared" si="10"/>
        <v>0</v>
      </c>
      <c r="AF37" s="35">
        <f t="shared" si="10"/>
        <v>0</v>
      </c>
      <c r="AG37" s="35">
        <f t="shared" si="10"/>
        <v>0</v>
      </c>
      <c r="AH37" s="35">
        <f t="shared" si="10"/>
        <v>739.20000000000016</v>
      </c>
      <c r="AI37" s="35">
        <f t="shared" si="10"/>
        <v>0</v>
      </c>
      <c r="AJ37" s="35">
        <f t="shared" si="10"/>
        <v>0</v>
      </c>
      <c r="AK37" s="35">
        <f t="shared" si="10"/>
        <v>0</v>
      </c>
      <c r="AL37" s="35">
        <f t="shared" si="10"/>
        <v>0</v>
      </c>
      <c r="AM37" s="35">
        <f t="shared" si="10"/>
        <v>739.20000000000016</v>
      </c>
      <c r="AN37" s="35">
        <f t="shared" si="10"/>
        <v>0</v>
      </c>
      <c r="AO37" s="35">
        <f t="shared" si="10"/>
        <v>0</v>
      </c>
      <c r="AP37" s="35">
        <f t="shared" si="10"/>
        <v>0</v>
      </c>
      <c r="AQ37" s="35">
        <f t="shared" si="10"/>
        <v>0</v>
      </c>
      <c r="AR37" s="35">
        <f t="shared" si="10"/>
        <v>739.20000000000016</v>
      </c>
      <c r="AS37" s="35">
        <f t="shared" si="10"/>
        <v>0</v>
      </c>
      <c r="AT37" s="35">
        <f t="shared" si="10"/>
        <v>0</v>
      </c>
      <c r="AU37" s="35">
        <f t="shared" si="10"/>
        <v>0</v>
      </c>
      <c r="AV37" s="35">
        <f t="shared" si="10"/>
        <v>0</v>
      </c>
      <c r="AW37" s="35">
        <f t="shared" si="10"/>
        <v>4316.8000000000011</v>
      </c>
      <c r="AX37" s="35">
        <f>SUM(AD37:AW37)</f>
        <v>6534.4000000000015</v>
      </c>
      <c r="AY37" s="35">
        <v>0</v>
      </c>
      <c r="AZ37" s="35">
        <f>AX37</f>
        <v>6534.4000000000015</v>
      </c>
      <c r="BA37" s="36">
        <f t="shared" si="3"/>
        <v>739.20000000000016</v>
      </c>
      <c r="BB37" s="36">
        <f t="shared" si="4"/>
        <v>739.20000000000016</v>
      </c>
      <c r="BC37" s="36">
        <f t="shared" si="5"/>
        <v>5056.0000000000009</v>
      </c>
      <c r="BD37" s="31"/>
    </row>
    <row r="38" spans="1:56" ht="32.4" x14ac:dyDescent="0.3">
      <c r="A38" s="14" t="s">
        <v>461</v>
      </c>
      <c r="B38" s="37">
        <v>1</v>
      </c>
      <c r="C38" s="37" t="s">
        <v>8</v>
      </c>
      <c r="D38" s="37">
        <v>1</v>
      </c>
      <c r="E38" s="38" t="s">
        <v>9</v>
      </c>
      <c r="F38" s="38" t="s">
        <v>10</v>
      </c>
      <c r="G38" s="38" t="s">
        <v>10</v>
      </c>
      <c r="H38" s="38" t="s">
        <v>14</v>
      </c>
      <c r="I38" s="38" t="s">
        <v>22</v>
      </c>
      <c r="J38" s="38"/>
      <c r="K38" s="38"/>
      <c r="L38" s="38"/>
      <c r="M38" s="38"/>
      <c r="N38" s="38" t="s">
        <v>19</v>
      </c>
      <c r="O38" s="38"/>
      <c r="P38" s="38"/>
      <c r="Q38" s="38"/>
      <c r="R38" s="38"/>
      <c r="S38" s="38" t="s">
        <v>19</v>
      </c>
      <c r="T38" s="38"/>
      <c r="U38" s="38"/>
      <c r="V38" s="38"/>
      <c r="W38" s="38"/>
      <c r="X38" s="38" t="s">
        <v>19</v>
      </c>
      <c r="Y38" s="38"/>
      <c r="Z38" s="38"/>
      <c r="AA38" s="38"/>
      <c r="AB38" s="38"/>
      <c r="AC38" s="38" t="s">
        <v>19</v>
      </c>
      <c r="AD38" s="39">
        <v>0</v>
      </c>
      <c r="AE38" s="39">
        <v>0</v>
      </c>
      <c r="AF38" s="39">
        <v>0</v>
      </c>
      <c r="AG38" s="39">
        <v>0</v>
      </c>
      <c r="AH38" s="39">
        <v>369.6</v>
      </c>
      <c r="AI38" s="39">
        <v>0</v>
      </c>
      <c r="AJ38" s="39">
        <v>0</v>
      </c>
      <c r="AK38" s="39">
        <v>0</v>
      </c>
      <c r="AL38" s="39">
        <v>0</v>
      </c>
      <c r="AM38" s="39">
        <v>369.6</v>
      </c>
      <c r="AN38" s="39">
        <v>0</v>
      </c>
      <c r="AO38" s="39">
        <v>0</v>
      </c>
      <c r="AP38" s="39">
        <v>0</v>
      </c>
      <c r="AQ38" s="39">
        <v>0</v>
      </c>
      <c r="AR38" s="39">
        <v>369.6</v>
      </c>
      <c r="AS38" s="39">
        <v>0</v>
      </c>
      <c r="AT38" s="39">
        <v>0</v>
      </c>
      <c r="AU38" s="39">
        <v>0</v>
      </c>
      <c r="AV38" s="39">
        <v>0</v>
      </c>
      <c r="AW38" s="39">
        <v>2158.4</v>
      </c>
      <c r="AX38" s="39">
        <f t="shared" ref="AX38:AX47" si="11">SUM(AD38:AW38)</f>
        <v>3267.2000000000003</v>
      </c>
      <c r="AY38" s="39">
        <v>0</v>
      </c>
      <c r="AZ38" s="39">
        <f t="shared" ref="AZ38:AZ47" si="12">AX38</f>
        <v>3267.2000000000003</v>
      </c>
      <c r="BA38" s="39">
        <f t="shared" si="3"/>
        <v>369.6</v>
      </c>
      <c r="BB38" s="39">
        <f t="shared" si="4"/>
        <v>369.6</v>
      </c>
      <c r="BC38" s="39">
        <f t="shared" si="5"/>
        <v>2528</v>
      </c>
    </row>
    <row r="39" spans="1:56" ht="24" x14ac:dyDescent="0.3">
      <c r="A39" s="14" t="s">
        <v>462</v>
      </c>
      <c r="B39" s="37">
        <v>1</v>
      </c>
      <c r="C39" s="37" t="s">
        <v>8</v>
      </c>
      <c r="D39" s="37">
        <v>1</v>
      </c>
      <c r="E39" s="38" t="s">
        <v>9</v>
      </c>
      <c r="F39" s="38" t="s">
        <v>10</v>
      </c>
      <c r="G39" s="38" t="s">
        <v>10</v>
      </c>
      <c r="H39" s="38" t="s">
        <v>14</v>
      </c>
      <c r="I39" s="38" t="s">
        <v>477</v>
      </c>
      <c r="J39" s="38"/>
      <c r="K39" s="38"/>
      <c r="L39" s="38"/>
      <c r="M39" s="38"/>
      <c r="N39" s="38" t="s">
        <v>19</v>
      </c>
      <c r="O39" s="38"/>
      <c r="P39" s="38"/>
      <c r="Q39" s="38"/>
      <c r="R39" s="38"/>
      <c r="S39" s="38" t="s">
        <v>19</v>
      </c>
      <c r="T39" s="38"/>
      <c r="U39" s="38"/>
      <c r="V39" s="38"/>
      <c r="W39" s="38"/>
      <c r="X39" s="38" t="s">
        <v>19</v>
      </c>
      <c r="Y39" s="38"/>
      <c r="Z39" s="38"/>
      <c r="AA39" s="38"/>
      <c r="AB39" s="38"/>
      <c r="AC39" s="38" t="s">
        <v>19</v>
      </c>
      <c r="AD39" s="39">
        <v>0</v>
      </c>
      <c r="AE39" s="39">
        <v>0</v>
      </c>
      <c r="AF39" s="39">
        <v>0</v>
      </c>
      <c r="AG39" s="39">
        <v>0</v>
      </c>
      <c r="AH39" s="39">
        <v>61.6</v>
      </c>
      <c r="AI39" s="39">
        <v>0</v>
      </c>
      <c r="AJ39" s="39">
        <v>0</v>
      </c>
      <c r="AK39" s="39">
        <v>0</v>
      </c>
      <c r="AL39" s="39">
        <v>0</v>
      </c>
      <c r="AM39" s="39">
        <v>61.6</v>
      </c>
      <c r="AN39" s="39">
        <v>0</v>
      </c>
      <c r="AO39" s="39">
        <v>0</v>
      </c>
      <c r="AP39" s="39">
        <v>0</v>
      </c>
      <c r="AQ39" s="39">
        <v>0</v>
      </c>
      <c r="AR39" s="39">
        <v>61.6</v>
      </c>
      <c r="AS39" s="39">
        <v>0</v>
      </c>
      <c r="AT39" s="39">
        <v>0</v>
      </c>
      <c r="AU39" s="39">
        <v>0</v>
      </c>
      <c r="AV39" s="39">
        <v>0</v>
      </c>
      <c r="AW39" s="39">
        <f>2158.4/6</f>
        <v>359.73333333333335</v>
      </c>
      <c r="AX39" s="39">
        <f t="shared" si="11"/>
        <v>544.5333333333333</v>
      </c>
      <c r="AY39" s="39">
        <v>0</v>
      </c>
      <c r="AZ39" s="39">
        <f t="shared" si="12"/>
        <v>544.5333333333333</v>
      </c>
      <c r="BA39" s="39">
        <f t="shared" si="3"/>
        <v>61.6</v>
      </c>
      <c r="BB39" s="39">
        <f t="shared" si="4"/>
        <v>61.6</v>
      </c>
      <c r="BC39" s="39">
        <f t="shared" si="5"/>
        <v>421.33333333333337</v>
      </c>
    </row>
    <row r="40" spans="1:56" s="1" customFormat="1" ht="22.8" x14ac:dyDescent="0.3">
      <c r="A40" s="2" t="s">
        <v>463</v>
      </c>
      <c r="B40" s="40">
        <v>1</v>
      </c>
      <c r="C40" s="40" t="s">
        <v>8</v>
      </c>
      <c r="D40" s="40">
        <v>1</v>
      </c>
      <c r="E40" s="30" t="s">
        <v>9</v>
      </c>
      <c r="F40" s="30" t="s">
        <v>10</v>
      </c>
      <c r="G40" s="30" t="s">
        <v>10</v>
      </c>
      <c r="H40" s="30" t="s">
        <v>14</v>
      </c>
      <c r="I40" s="30" t="s">
        <v>477</v>
      </c>
      <c r="J40" s="30"/>
      <c r="K40" s="30"/>
      <c r="L40" s="30"/>
      <c r="M40" s="30"/>
      <c r="N40" s="30" t="s">
        <v>19</v>
      </c>
      <c r="O40" s="30"/>
      <c r="P40" s="30"/>
      <c r="Q40" s="30"/>
      <c r="R40" s="30"/>
      <c r="S40" s="30" t="s">
        <v>19</v>
      </c>
      <c r="T40" s="30"/>
      <c r="U40" s="30"/>
      <c r="V40" s="30"/>
      <c r="W40" s="30"/>
      <c r="X40" s="30" t="s">
        <v>19</v>
      </c>
      <c r="Y40" s="30"/>
      <c r="Z40" s="30"/>
      <c r="AA40" s="30"/>
      <c r="AB40" s="30"/>
      <c r="AC40" s="30" t="s">
        <v>19</v>
      </c>
      <c r="AD40" s="35">
        <v>0</v>
      </c>
      <c r="AE40" s="35">
        <v>0</v>
      </c>
      <c r="AF40" s="35">
        <v>0</v>
      </c>
      <c r="AG40" s="35">
        <v>0</v>
      </c>
      <c r="AH40" s="35">
        <v>61.6</v>
      </c>
      <c r="AI40" s="35">
        <v>0</v>
      </c>
      <c r="AJ40" s="35">
        <v>0</v>
      </c>
      <c r="AK40" s="35">
        <v>0</v>
      </c>
      <c r="AL40" s="35">
        <v>0</v>
      </c>
      <c r="AM40" s="35">
        <v>61.6</v>
      </c>
      <c r="AN40" s="35">
        <v>0</v>
      </c>
      <c r="AO40" s="35">
        <v>0</v>
      </c>
      <c r="AP40" s="35">
        <v>0</v>
      </c>
      <c r="AQ40" s="35">
        <v>0</v>
      </c>
      <c r="AR40" s="35">
        <v>61.6</v>
      </c>
      <c r="AS40" s="35">
        <v>0</v>
      </c>
      <c r="AT40" s="35">
        <v>0</v>
      </c>
      <c r="AU40" s="35">
        <v>0</v>
      </c>
      <c r="AV40" s="35">
        <v>0</v>
      </c>
      <c r="AW40" s="35">
        <f t="shared" ref="AW40:AW44" si="13">2158.4/6</f>
        <v>359.73333333333335</v>
      </c>
      <c r="AX40" s="35">
        <f t="shared" si="11"/>
        <v>544.5333333333333</v>
      </c>
      <c r="AY40" s="35">
        <v>0</v>
      </c>
      <c r="AZ40" s="35">
        <f t="shared" si="12"/>
        <v>544.5333333333333</v>
      </c>
      <c r="BA40" s="35">
        <f t="shared" si="3"/>
        <v>61.6</v>
      </c>
      <c r="BB40" s="35">
        <f t="shared" si="4"/>
        <v>61.6</v>
      </c>
      <c r="BC40" s="35">
        <f t="shared" si="5"/>
        <v>421.33333333333337</v>
      </c>
      <c r="BD40" s="31"/>
    </row>
    <row r="41" spans="1:56" s="1" customFormat="1" ht="22.8" x14ac:dyDescent="0.3">
      <c r="A41" s="2" t="s">
        <v>464</v>
      </c>
      <c r="B41" s="40">
        <v>1</v>
      </c>
      <c r="C41" s="40" t="s">
        <v>8</v>
      </c>
      <c r="D41" s="40">
        <v>1</v>
      </c>
      <c r="E41" s="30" t="s">
        <v>9</v>
      </c>
      <c r="F41" s="30" t="s">
        <v>10</v>
      </c>
      <c r="G41" s="30" t="s">
        <v>10</v>
      </c>
      <c r="H41" s="30" t="s">
        <v>14</v>
      </c>
      <c r="I41" s="30" t="s">
        <v>477</v>
      </c>
      <c r="J41" s="30"/>
      <c r="K41" s="30"/>
      <c r="L41" s="30"/>
      <c r="M41" s="30"/>
      <c r="N41" s="30" t="s">
        <v>19</v>
      </c>
      <c r="O41" s="30"/>
      <c r="P41" s="30"/>
      <c r="Q41" s="30"/>
      <c r="R41" s="30"/>
      <c r="S41" s="30" t="s">
        <v>19</v>
      </c>
      <c r="T41" s="30"/>
      <c r="U41" s="30"/>
      <c r="V41" s="30"/>
      <c r="W41" s="30"/>
      <c r="X41" s="30" t="s">
        <v>19</v>
      </c>
      <c r="Y41" s="30"/>
      <c r="Z41" s="30"/>
      <c r="AA41" s="30"/>
      <c r="AB41" s="30"/>
      <c r="AC41" s="30" t="s">
        <v>19</v>
      </c>
      <c r="AD41" s="35">
        <v>0</v>
      </c>
      <c r="AE41" s="35">
        <v>0</v>
      </c>
      <c r="AF41" s="35">
        <v>0</v>
      </c>
      <c r="AG41" s="35">
        <v>0</v>
      </c>
      <c r="AH41" s="35">
        <v>61.6</v>
      </c>
      <c r="AI41" s="35">
        <v>0</v>
      </c>
      <c r="AJ41" s="35">
        <v>0</v>
      </c>
      <c r="AK41" s="35">
        <v>0</v>
      </c>
      <c r="AL41" s="35">
        <v>0</v>
      </c>
      <c r="AM41" s="35">
        <v>61.6</v>
      </c>
      <c r="AN41" s="35">
        <v>0</v>
      </c>
      <c r="AO41" s="35">
        <v>0</v>
      </c>
      <c r="AP41" s="35">
        <v>0</v>
      </c>
      <c r="AQ41" s="35">
        <v>0</v>
      </c>
      <c r="AR41" s="35">
        <v>61.6</v>
      </c>
      <c r="AS41" s="35">
        <v>0</v>
      </c>
      <c r="AT41" s="35">
        <v>0</v>
      </c>
      <c r="AU41" s="35">
        <v>0</v>
      </c>
      <c r="AV41" s="35">
        <v>0</v>
      </c>
      <c r="AW41" s="35">
        <f t="shared" si="13"/>
        <v>359.73333333333335</v>
      </c>
      <c r="AX41" s="35">
        <f t="shared" si="11"/>
        <v>544.5333333333333</v>
      </c>
      <c r="AY41" s="35">
        <v>0</v>
      </c>
      <c r="AZ41" s="35">
        <f t="shared" si="12"/>
        <v>544.5333333333333</v>
      </c>
      <c r="BA41" s="35">
        <f t="shared" si="3"/>
        <v>61.6</v>
      </c>
      <c r="BB41" s="35">
        <f t="shared" si="4"/>
        <v>61.6</v>
      </c>
      <c r="BC41" s="35">
        <f t="shared" si="5"/>
        <v>421.33333333333337</v>
      </c>
      <c r="BD41" s="31"/>
    </row>
    <row r="42" spans="1:56" s="1" customFormat="1" ht="22.8" x14ac:dyDescent="0.3">
      <c r="A42" s="2" t="s">
        <v>465</v>
      </c>
      <c r="B42" s="40">
        <v>1</v>
      </c>
      <c r="C42" s="40" t="s">
        <v>8</v>
      </c>
      <c r="D42" s="40">
        <v>1</v>
      </c>
      <c r="E42" s="30" t="s">
        <v>9</v>
      </c>
      <c r="F42" s="30" t="s">
        <v>10</v>
      </c>
      <c r="G42" s="30" t="s">
        <v>10</v>
      </c>
      <c r="H42" s="30" t="s">
        <v>14</v>
      </c>
      <c r="I42" s="30" t="s">
        <v>477</v>
      </c>
      <c r="J42" s="30"/>
      <c r="K42" s="30"/>
      <c r="L42" s="30"/>
      <c r="M42" s="30"/>
      <c r="N42" s="30" t="s">
        <v>19</v>
      </c>
      <c r="O42" s="30"/>
      <c r="P42" s="30"/>
      <c r="Q42" s="30"/>
      <c r="R42" s="30"/>
      <c r="S42" s="30" t="s">
        <v>19</v>
      </c>
      <c r="T42" s="30"/>
      <c r="U42" s="30"/>
      <c r="V42" s="30"/>
      <c r="W42" s="30"/>
      <c r="X42" s="30" t="s">
        <v>19</v>
      </c>
      <c r="Y42" s="30"/>
      <c r="Z42" s="30"/>
      <c r="AA42" s="30"/>
      <c r="AB42" s="30"/>
      <c r="AC42" s="30" t="s">
        <v>19</v>
      </c>
      <c r="AD42" s="35">
        <v>0</v>
      </c>
      <c r="AE42" s="35">
        <v>0</v>
      </c>
      <c r="AF42" s="35">
        <v>0</v>
      </c>
      <c r="AG42" s="35">
        <v>0</v>
      </c>
      <c r="AH42" s="35">
        <v>61.6</v>
      </c>
      <c r="AI42" s="35">
        <v>0</v>
      </c>
      <c r="AJ42" s="35">
        <v>0</v>
      </c>
      <c r="AK42" s="35">
        <v>0</v>
      </c>
      <c r="AL42" s="35">
        <v>0</v>
      </c>
      <c r="AM42" s="35">
        <v>61.6</v>
      </c>
      <c r="AN42" s="35">
        <v>0</v>
      </c>
      <c r="AO42" s="35">
        <v>0</v>
      </c>
      <c r="AP42" s="35">
        <v>0</v>
      </c>
      <c r="AQ42" s="35">
        <v>0</v>
      </c>
      <c r="AR42" s="35">
        <v>61.6</v>
      </c>
      <c r="AS42" s="35">
        <v>0</v>
      </c>
      <c r="AT42" s="35">
        <v>0</v>
      </c>
      <c r="AU42" s="35">
        <v>0</v>
      </c>
      <c r="AV42" s="35">
        <v>0</v>
      </c>
      <c r="AW42" s="35">
        <f t="shared" si="13"/>
        <v>359.73333333333335</v>
      </c>
      <c r="AX42" s="35">
        <f t="shared" si="11"/>
        <v>544.5333333333333</v>
      </c>
      <c r="AY42" s="35">
        <v>0</v>
      </c>
      <c r="AZ42" s="35">
        <f t="shared" si="12"/>
        <v>544.5333333333333</v>
      </c>
      <c r="BA42" s="35">
        <f t="shared" si="3"/>
        <v>61.6</v>
      </c>
      <c r="BB42" s="35">
        <f t="shared" si="4"/>
        <v>61.6</v>
      </c>
      <c r="BC42" s="35">
        <f t="shared" si="5"/>
        <v>421.33333333333337</v>
      </c>
      <c r="BD42" s="31"/>
    </row>
    <row r="43" spans="1:56" s="1" customFormat="1" ht="22.8" x14ac:dyDescent="0.3">
      <c r="A43" s="2" t="s">
        <v>466</v>
      </c>
      <c r="B43" s="40">
        <v>1</v>
      </c>
      <c r="C43" s="40" t="s">
        <v>8</v>
      </c>
      <c r="D43" s="40">
        <v>1</v>
      </c>
      <c r="E43" s="30" t="s">
        <v>9</v>
      </c>
      <c r="F43" s="30" t="s">
        <v>10</v>
      </c>
      <c r="G43" s="30" t="s">
        <v>10</v>
      </c>
      <c r="H43" s="30" t="s">
        <v>14</v>
      </c>
      <c r="I43" s="30" t="s">
        <v>477</v>
      </c>
      <c r="J43" s="30"/>
      <c r="K43" s="30"/>
      <c r="L43" s="30"/>
      <c r="M43" s="30"/>
      <c r="N43" s="30" t="s">
        <v>19</v>
      </c>
      <c r="O43" s="30"/>
      <c r="P43" s="30"/>
      <c r="Q43" s="30"/>
      <c r="R43" s="30"/>
      <c r="S43" s="30" t="s">
        <v>19</v>
      </c>
      <c r="T43" s="30"/>
      <c r="U43" s="30"/>
      <c r="V43" s="30"/>
      <c r="W43" s="30"/>
      <c r="X43" s="30" t="s">
        <v>19</v>
      </c>
      <c r="Y43" s="30"/>
      <c r="Z43" s="30"/>
      <c r="AA43" s="30"/>
      <c r="AB43" s="30"/>
      <c r="AC43" s="30" t="s">
        <v>19</v>
      </c>
      <c r="AD43" s="35">
        <v>0</v>
      </c>
      <c r="AE43" s="35">
        <v>0</v>
      </c>
      <c r="AF43" s="35">
        <v>0</v>
      </c>
      <c r="AG43" s="35">
        <v>0</v>
      </c>
      <c r="AH43" s="35">
        <v>61.6</v>
      </c>
      <c r="AI43" s="35">
        <v>0</v>
      </c>
      <c r="AJ43" s="35">
        <v>0</v>
      </c>
      <c r="AK43" s="35">
        <v>0</v>
      </c>
      <c r="AL43" s="35">
        <v>0</v>
      </c>
      <c r="AM43" s="35">
        <v>61.6</v>
      </c>
      <c r="AN43" s="35">
        <v>0</v>
      </c>
      <c r="AO43" s="35">
        <v>0</v>
      </c>
      <c r="AP43" s="35">
        <v>0</v>
      </c>
      <c r="AQ43" s="35">
        <v>0</v>
      </c>
      <c r="AR43" s="35">
        <v>61.6</v>
      </c>
      <c r="AS43" s="35">
        <v>0</v>
      </c>
      <c r="AT43" s="35">
        <v>0</v>
      </c>
      <c r="AU43" s="35">
        <v>0</v>
      </c>
      <c r="AV43" s="35">
        <v>0</v>
      </c>
      <c r="AW43" s="35">
        <f t="shared" si="13"/>
        <v>359.73333333333335</v>
      </c>
      <c r="AX43" s="35">
        <f t="shared" si="11"/>
        <v>544.5333333333333</v>
      </c>
      <c r="AY43" s="35">
        <v>0</v>
      </c>
      <c r="AZ43" s="35">
        <f t="shared" si="12"/>
        <v>544.5333333333333</v>
      </c>
      <c r="BA43" s="35">
        <f t="shared" si="3"/>
        <v>61.6</v>
      </c>
      <c r="BB43" s="35">
        <f t="shared" si="4"/>
        <v>61.6</v>
      </c>
      <c r="BC43" s="35">
        <f t="shared" si="5"/>
        <v>421.33333333333337</v>
      </c>
      <c r="BD43" s="31"/>
    </row>
    <row r="44" spans="1:56" s="1" customFormat="1" ht="22.8" x14ac:dyDescent="0.3">
      <c r="A44" s="2" t="s">
        <v>467</v>
      </c>
      <c r="B44" s="40">
        <v>1</v>
      </c>
      <c r="C44" s="40" t="s">
        <v>8</v>
      </c>
      <c r="D44" s="40">
        <v>1</v>
      </c>
      <c r="E44" s="30" t="s">
        <v>9</v>
      </c>
      <c r="F44" s="30" t="s">
        <v>10</v>
      </c>
      <c r="G44" s="30" t="s">
        <v>10</v>
      </c>
      <c r="H44" s="30" t="s">
        <v>14</v>
      </c>
      <c r="I44" s="30" t="s">
        <v>477</v>
      </c>
      <c r="J44" s="30"/>
      <c r="K44" s="30"/>
      <c r="L44" s="30"/>
      <c r="M44" s="30"/>
      <c r="N44" s="30" t="s">
        <v>19</v>
      </c>
      <c r="O44" s="30"/>
      <c r="P44" s="30"/>
      <c r="Q44" s="30"/>
      <c r="R44" s="30"/>
      <c r="S44" s="30" t="s">
        <v>19</v>
      </c>
      <c r="T44" s="30"/>
      <c r="U44" s="30"/>
      <c r="V44" s="30"/>
      <c r="W44" s="30"/>
      <c r="X44" s="30" t="s">
        <v>19</v>
      </c>
      <c r="Y44" s="30"/>
      <c r="Z44" s="30"/>
      <c r="AA44" s="30"/>
      <c r="AB44" s="30"/>
      <c r="AC44" s="30" t="s">
        <v>19</v>
      </c>
      <c r="AD44" s="35">
        <v>0</v>
      </c>
      <c r="AE44" s="35">
        <v>0</v>
      </c>
      <c r="AF44" s="35">
        <v>0</v>
      </c>
      <c r="AG44" s="35">
        <v>0</v>
      </c>
      <c r="AH44" s="35">
        <v>61.6</v>
      </c>
      <c r="AI44" s="35">
        <v>0</v>
      </c>
      <c r="AJ44" s="35">
        <v>0</v>
      </c>
      <c r="AK44" s="35">
        <v>0</v>
      </c>
      <c r="AL44" s="35">
        <v>0</v>
      </c>
      <c r="AM44" s="35">
        <v>61.6</v>
      </c>
      <c r="AN44" s="35">
        <v>0</v>
      </c>
      <c r="AO44" s="35">
        <v>0</v>
      </c>
      <c r="AP44" s="35">
        <v>0</v>
      </c>
      <c r="AQ44" s="35">
        <v>0</v>
      </c>
      <c r="AR44" s="35">
        <v>61.6</v>
      </c>
      <c r="AS44" s="35">
        <v>0</v>
      </c>
      <c r="AT44" s="35">
        <v>0</v>
      </c>
      <c r="AU44" s="35">
        <v>0</v>
      </c>
      <c r="AV44" s="35">
        <v>0</v>
      </c>
      <c r="AW44" s="35">
        <f t="shared" si="13"/>
        <v>359.73333333333335</v>
      </c>
      <c r="AX44" s="35">
        <f t="shared" si="11"/>
        <v>544.5333333333333</v>
      </c>
      <c r="AY44" s="35">
        <v>0</v>
      </c>
      <c r="AZ44" s="35">
        <f t="shared" si="12"/>
        <v>544.5333333333333</v>
      </c>
      <c r="BA44" s="35">
        <f t="shared" si="3"/>
        <v>61.6</v>
      </c>
      <c r="BB44" s="35">
        <f t="shared" si="4"/>
        <v>61.6</v>
      </c>
      <c r="BC44" s="35">
        <f t="shared" si="5"/>
        <v>421.33333333333337</v>
      </c>
      <c r="BD44" s="31"/>
    </row>
    <row r="45" spans="1:56" s="1" customFormat="1" ht="22.8" x14ac:dyDescent="0.3">
      <c r="A45" s="2" t="s">
        <v>468</v>
      </c>
      <c r="B45" s="40">
        <v>1</v>
      </c>
      <c r="C45" s="40" t="s">
        <v>8</v>
      </c>
      <c r="D45" s="40">
        <v>1</v>
      </c>
      <c r="E45" s="30" t="s">
        <v>9</v>
      </c>
      <c r="F45" s="30" t="s">
        <v>10</v>
      </c>
      <c r="G45" s="30" t="s">
        <v>10</v>
      </c>
      <c r="H45" s="30" t="s">
        <v>14</v>
      </c>
      <c r="I45" s="30" t="s">
        <v>478</v>
      </c>
      <c r="J45" s="30"/>
      <c r="K45" s="30"/>
      <c r="L45" s="30"/>
      <c r="M45" s="30"/>
      <c r="N45" s="30" t="s">
        <v>19</v>
      </c>
      <c r="O45" s="30"/>
      <c r="P45" s="30"/>
      <c r="Q45" s="30"/>
      <c r="R45" s="30"/>
      <c r="S45" s="30" t="s">
        <v>19</v>
      </c>
      <c r="T45" s="30"/>
      <c r="U45" s="30"/>
      <c r="V45" s="30"/>
      <c r="W45" s="30"/>
      <c r="X45" s="30" t="s">
        <v>19</v>
      </c>
      <c r="Y45" s="30"/>
      <c r="Z45" s="30"/>
      <c r="AA45" s="30"/>
      <c r="AB45" s="30"/>
      <c r="AC45" s="30" t="s">
        <v>19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f t="shared" si="11"/>
        <v>0</v>
      </c>
      <c r="AY45" s="35">
        <v>0</v>
      </c>
      <c r="AZ45" s="35">
        <f t="shared" si="12"/>
        <v>0</v>
      </c>
      <c r="BA45" s="39">
        <f t="shared" si="3"/>
        <v>0</v>
      </c>
      <c r="BB45" s="39">
        <f t="shared" si="4"/>
        <v>0</v>
      </c>
      <c r="BC45" s="39">
        <f t="shared" si="5"/>
        <v>0</v>
      </c>
      <c r="BD45" s="31"/>
    </row>
    <row r="46" spans="1:56" s="1" customFormat="1" ht="22.8" x14ac:dyDescent="0.3">
      <c r="A46" s="2" t="s">
        <v>469</v>
      </c>
      <c r="B46" s="40">
        <v>1</v>
      </c>
      <c r="C46" s="40" t="s">
        <v>8</v>
      </c>
      <c r="D46" s="40">
        <v>1</v>
      </c>
      <c r="E46" s="30" t="s">
        <v>9</v>
      </c>
      <c r="F46" s="30" t="s">
        <v>10</v>
      </c>
      <c r="G46" s="30" t="s">
        <v>10</v>
      </c>
      <c r="H46" s="30" t="s">
        <v>14</v>
      </c>
      <c r="I46" s="30" t="s">
        <v>478</v>
      </c>
      <c r="J46" s="30"/>
      <c r="K46" s="30"/>
      <c r="L46" s="30"/>
      <c r="M46" s="30"/>
      <c r="N46" s="30" t="s">
        <v>19</v>
      </c>
      <c r="O46" s="30"/>
      <c r="P46" s="30"/>
      <c r="Q46" s="30"/>
      <c r="R46" s="30"/>
      <c r="S46" s="30" t="s">
        <v>19</v>
      </c>
      <c r="T46" s="30"/>
      <c r="U46" s="30"/>
      <c r="V46" s="30"/>
      <c r="W46" s="30"/>
      <c r="X46" s="30" t="s">
        <v>19</v>
      </c>
      <c r="Y46" s="30"/>
      <c r="Z46" s="30"/>
      <c r="AA46" s="30"/>
      <c r="AB46" s="30"/>
      <c r="AC46" s="30" t="s">
        <v>19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f t="shared" si="11"/>
        <v>0</v>
      </c>
      <c r="AY46" s="35">
        <v>0</v>
      </c>
      <c r="AZ46" s="35">
        <f t="shared" si="12"/>
        <v>0</v>
      </c>
      <c r="BA46" s="39">
        <f t="shared" si="3"/>
        <v>0</v>
      </c>
      <c r="BB46" s="39">
        <f t="shared" si="4"/>
        <v>0</v>
      </c>
      <c r="BC46" s="39">
        <f t="shared" si="5"/>
        <v>0</v>
      </c>
      <c r="BD46" s="31"/>
    </row>
    <row r="47" spans="1:56" s="1" customFormat="1" ht="22.8" x14ac:dyDescent="0.3">
      <c r="A47" s="2" t="s">
        <v>470</v>
      </c>
      <c r="B47" s="40">
        <v>1</v>
      </c>
      <c r="C47" s="40" t="s">
        <v>8</v>
      </c>
      <c r="D47" s="40">
        <v>1</v>
      </c>
      <c r="E47" s="30" t="s">
        <v>9</v>
      </c>
      <c r="F47" s="30" t="s">
        <v>10</v>
      </c>
      <c r="G47" s="30" t="s">
        <v>10</v>
      </c>
      <c r="H47" s="30" t="s">
        <v>14</v>
      </c>
      <c r="I47" s="30" t="s">
        <v>478</v>
      </c>
      <c r="J47" s="30"/>
      <c r="K47" s="30"/>
      <c r="L47" s="30"/>
      <c r="M47" s="30"/>
      <c r="N47" s="30" t="s">
        <v>19</v>
      </c>
      <c r="O47" s="30"/>
      <c r="P47" s="30"/>
      <c r="Q47" s="30"/>
      <c r="R47" s="30"/>
      <c r="S47" s="30" t="s">
        <v>19</v>
      </c>
      <c r="T47" s="30"/>
      <c r="U47" s="30"/>
      <c r="V47" s="30"/>
      <c r="W47" s="30"/>
      <c r="X47" s="30" t="s">
        <v>19</v>
      </c>
      <c r="Y47" s="30"/>
      <c r="Z47" s="30"/>
      <c r="AA47" s="30"/>
      <c r="AB47" s="30"/>
      <c r="AC47" s="30" t="s">
        <v>19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f t="shared" si="11"/>
        <v>0</v>
      </c>
      <c r="AY47" s="35">
        <v>0</v>
      </c>
      <c r="AZ47" s="35">
        <f t="shared" si="12"/>
        <v>0</v>
      </c>
      <c r="BA47" s="39">
        <f t="shared" si="3"/>
        <v>0</v>
      </c>
      <c r="BB47" s="39">
        <f t="shared" si="4"/>
        <v>0</v>
      </c>
      <c r="BC47" s="39">
        <f t="shared" si="5"/>
        <v>0</v>
      </c>
      <c r="BD47" s="31"/>
    </row>
    <row r="48" spans="1:56" s="1" customFormat="1" ht="51" x14ac:dyDescent="0.3">
      <c r="A48" s="11" t="s">
        <v>472</v>
      </c>
      <c r="B48" s="32">
        <v>1</v>
      </c>
      <c r="C48" s="32" t="s">
        <v>8</v>
      </c>
      <c r="D48" s="32">
        <v>2</v>
      </c>
      <c r="E48" s="33" t="s">
        <v>23</v>
      </c>
      <c r="F48" s="33" t="s">
        <v>10</v>
      </c>
      <c r="G48" s="33" t="s">
        <v>10</v>
      </c>
      <c r="H48" s="33" t="s">
        <v>25</v>
      </c>
      <c r="I48" s="33" t="s">
        <v>24</v>
      </c>
      <c r="J48" s="30"/>
      <c r="K48" s="30"/>
      <c r="L48" s="30"/>
      <c r="M48" s="30" t="s">
        <v>19</v>
      </c>
      <c r="N48" s="30" t="s">
        <v>19</v>
      </c>
      <c r="O48" s="30" t="s">
        <v>19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5">
        <f t="shared" ref="AD48:AW48" si="14">SUM(AD49:AD58)</f>
        <v>0</v>
      </c>
      <c r="AE48" s="35">
        <f t="shared" si="14"/>
        <v>0</v>
      </c>
      <c r="AF48" s="35">
        <f t="shared" si="14"/>
        <v>0</v>
      </c>
      <c r="AG48" s="35">
        <f t="shared" si="14"/>
        <v>0</v>
      </c>
      <c r="AH48" s="35">
        <f t="shared" si="14"/>
        <v>412.8</v>
      </c>
      <c r="AI48" s="35">
        <f t="shared" si="14"/>
        <v>412.8</v>
      </c>
      <c r="AJ48" s="35">
        <f t="shared" si="14"/>
        <v>0</v>
      </c>
      <c r="AK48" s="35">
        <f t="shared" si="14"/>
        <v>0</v>
      </c>
      <c r="AL48" s="35">
        <f t="shared" si="14"/>
        <v>0</v>
      </c>
      <c r="AM48" s="35">
        <f t="shared" si="14"/>
        <v>0</v>
      </c>
      <c r="AN48" s="35">
        <f t="shared" si="14"/>
        <v>0</v>
      </c>
      <c r="AO48" s="35">
        <f t="shared" si="14"/>
        <v>0</v>
      </c>
      <c r="AP48" s="35">
        <f t="shared" si="14"/>
        <v>0</v>
      </c>
      <c r="AQ48" s="35">
        <f t="shared" si="14"/>
        <v>0</v>
      </c>
      <c r="AR48" s="35">
        <f t="shared" si="14"/>
        <v>0</v>
      </c>
      <c r="AS48" s="35">
        <f t="shared" si="14"/>
        <v>0</v>
      </c>
      <c r="AT48" s="35">
        <f t="shared" si="14"/>
        <v>0</v>
      </c>
      <c r="AU48" s="35">
        <f t="shared" si="14"/>
        <v>0</v>
      </c>
      <c r="AV48" s="35">
        <f t="shared" si="14"/>
        <v>0</v>
      </c>
      <c r="AW48" s="35">
        <f t="shared" si="14"/>
        <v>0</v>
      </c>
      <c r="AX48" s="35">
        <f>SUM(AD48:AW48)</f>
        <v>825.6</v>
      </c>
      <c r="AY48" s="35">
        <v>0</v>
      </c>
      <c r="AZ48" s="35">
        <f>AX48</f>
        <v>825.6</v>
      </c>
      <c r="BA48" s="36">
        <f t="shared" si="3"/>
        <v>412.8</v>
      </c>
      <c r="BB48" s="36">
        <f t="shared" si="4"/>
        <v>412.8</v>
      </c>
      <c r="BC48" s="36">
        <f t="shared" si="5"/>
        <v>0</v>
      </c>
      <c r="BD48" s="31"/>
    </row>
    <row r="49" spans="1:56" ht="43.2" x14ac:dyDescent="0.3">
      <c r="A49" s="14" t="s">
        <v>461</v>
      </c>
      <c r="B49" s="37">
        <v>1</v>
      </c>
      <c r="C49" s="37" t="s">
        <v>8</v>
      </c>
      <c r="D49" s="37">
        <v>2</v>
      </c>
      <c r="E49" s="38" t="s">
        <v>23</v>
      </c>
      <c r="F49" s="38" t="s">
        <v>10</v>
      </c>
      <c r="G49" s="38" t="s">
        <v>10</v>
      </c>
      <c r="H49" s="38" t="s">
        <v>25</v>
      </c>
      <c r="I49" s="38" t="s">
        <v>24</v>
      </c>
      <c r="J49" s="38"/>
      <c r="K49" s="38"/>
      <c r="L49" s="38"/>
      <c r="M49" s="38" t="s">
        <v>19</v>
      </c>
      <c r="N49" s="38" t="s">
        <v>19</v>
      </c>
      <c r="O49" s="38" t="s">
        <v>19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9">
        <v>0</v>
      </c>
      <c r="AE49" s="39">
        <v>0</v>
      </c>
      <c r="AF49" s="39">
        <v>0</v>
      </c>
      <c r="AG49" s="39">
        <v>0</v>
      </c>
      <c r="AH49" s="39">
        <v>412.8</v>
      </c>
      <c r="AI49" s="39">
        <v>412.8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0</v>
      </c>
      <c r="AR49" s="39">
        <v>0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f t="shared" ref="AX49:AX58" si="15">SUM(AD49:AW49)</f>
        <v>825.6</v>
      </c>
      <c r="AY49" s="39">
        <v>0</v>
      </c>
      <c r="AZ49" s="39">
        <f t="shared" ref="AZ49:AZ58" si="16">AX49</f>
        <v>825.6</v>
      </c>
      <c r="BA49" s="39">
        <f t="shared" si="3"/>
        <v>412.8</v>
      </c>
      <c r="BB49" s="39">
        <f t="shared" si="4"/>
        <v>412.8</v>
      </c>
      <c r="BC49" s="39">
        <f t="shared" si="5"/>
        <v>0</v>
      </c>
    </row>
    <row r="50" spans="1:56" ht="24" x14ac:dyDescent="0.3">
      <c r="A50" s="14" t="s">
        <v>462</v>
      </c>
      <c r="B50" s="37">
        <v>1</v>
      </c>
      <c r="C50" s="37" t="s">
        <v>8</v>
      </c>
      <c r="D50" s="37">
        <v>2</v>
      </c>
      <c r="E50" s="38" t="s">
        <v>10</v>
      </c>
      <c r="F50" s="38" t="s">
        <v>10</v>
      </c>
      <c r="G50" s="38" t="s">
        <v>10</v>
      </c>
      <c r="H50" s="38" t="s">
        <v>10</v>
      </c>
      <c r="I50" s="38" t="s">
        <v>10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9">
        <v>0</v>
      </c>
      <c r="AE50" s="39">
        <v>0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f t="shared" si="15"/>
        <v>0</v>
      </c>
      <c r="AY50" s="39">
        <v>0</v>
      </c>
      <c r="AZ50" s="39">
        <f t="shared" si="16"/>
        <v>0</v>
      </c>
      <c r="BA50" s="39">
        <f t="shared" si="3"/>
        <v>0</v>
      </c>
      <c r="BB50" s="39">
        <f t="shared" si="4"/>
        <v>0</v>
      </c>
      <c r="BC50" s="39">
        <f t="shared" si="5"/>
        <v>0</v>
      </c>
    </row>
    <row r="51" spans="1:56" s="1" customFormat="1" ht="22.8" x14ac:dyDescent="0.3">
      <c r="A51" s="2" t="s">
        <v>463</v>
      </c>
      <c r="B51" s="40">
        <v>1</v>
      </c>
      <c r="C51" s="40" t="s">
        <v>8</v>
      </c>
      <c r="D51" s="40">
        <v>2</v>
      </c>
      <c r="E51" s="30" t="s">
        <v>10</v>
      </c>
      <c r="F51" s="30" t="s">
        <v>10</v>
      </c>
      <c r="G51" s="30" t="s">
        <v>10</v>
      </c>
      <c r="H51" s="30" t="s">
        <v>10</v>
      </c>
      <c r="I51" s="30" t="s">
        <v>10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0</v>
      </c>
      <c r="AX51" s="35">
        <f t="shared" si="15"/>
        <v>0</v>
      </c>
      <c r="AY51" s="35">
        <v>0</v>
      </c>
      <c r="AZ51" s="35">
        <f t="shared" si="16"/>
        <v>0</v>
      </c>
      <c r="BA51" s="35">
        <f t="shared" si="3"/>
        <v>0</v>
      </c>
      <c r="BB51" s="35">
        <f t="shared" si="4"/>
        <v>0</v>
      </c>
      <c r="BC51" s="35">
        <f t="shared" si="5"/>
        <v>0</v>
      </c>
      <c r="BD51" s="31"/>
    </row>
    <row r="52" spans="1:56" s="1" customFormat="1" ht="22.8" x14ac:dyDescent="0.3">
      <c r="A52" s="2" t="s">
        <v>464</v>
      </c>
      <c r="B52" s="40">
        <v>1</v>
      </c>
      <c r="C52" s="40" t="s">
        <v>8</v>
      </c>
      <c r="D52" s="40">
        <v>2</v>
      </c>
      <c r="E52" s="30" t="s">
        <v>10</v>
      </c>
      <c r="F52" s="30" t="s">
        <v>10</v>
      </c>
      <c r="G52" s="30" t="s">
        <v>10</v>
      </c>
      <c r="H52" s="30" t="s">
        <v>10</v>
      </c>
      <c r="I52" s="30" t="s">
        <v>10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f t="shared" si="15"/>
        <v>0</v>
      </c>
      <c r="AY52" s="35">
        <v>0</v>
      </c>
      <c r="AZ52" s="35">
        <f t="shared" si="16"/>
        <v>0</v>
      </c>
      <c r="BA52" s="35">
        <f t="shared" si="3"/>
        <v>0</v>
      </c>
      <c r="BB52" s="35">
        <f t="shared" si="4"/>
        <v>0</v>
      </c>
      <c r="BC52" s="35">
        <f t="shared" si="5"/>
        <v>0</v>
      </c>
      <c r="BD52" s="31"/>
    </row>
    <row r="53" spans="1:56" s="1" customFormat="1" ht="22.8" x14ac:dyDescent="0.3">
      <c r="A53" s="2" t="s">
        <v>465</v>
      </c>
      <c r="B53" s="40">
        <v>1</v>
      </c>
      <c r="C53" s="40" t="s">
        <v>8</v>
      </c>
      <c r="D53" s="40">
        <v>2</v>
      </c>
      <c r="E53" s="30" t="s">
        <v>10</v>
      </c>
      <c r="F53" s="30" t="s">
        <v>10</v>
      </c>
      <c r="G53" s="30" t="s">
        <v>10</v>
      </c>
      <c r="H53" s="30" t="s">
        <v>10</v>
      </c>
      <c r="I53" s="30" t="s">
        <v>10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f t="shared" si="15"/>
        <v>0</v>
      </c>
      <c r="AY53" s="35">
        <v>0</v>
      </c>
      <c r="AZ53" s="35">
        <f t="shared" si="16"/>
        <v>0</v>
      </c>
      <c r="BA53" s="35">
        <f t="shared" si="3"/>
        <v>0</v>
      </c>
      <c r="BB53" s="35">
        <f t="shared" si="4"/>
        <v>0</v>
      </c>
      <c r="BC53" s="35">
        <f t="shared" si="5"/>
        <v>0</v>
      </c>
      <c r="BD53" s="31"/>
    </row>
    <row r="54" spans="1:56" s="1" customFormat="1" ht="22.8" x14ac:dyDescent="0.3">
      <c r="A54" s="2" t="s">
        <v>466</v>
      </c>
      <c r="B54" s="40">
        <v>1</v>
      </c>
      <c r="C54" s="40" t="s">
        <v>8</v>
      </c>
      <c r="D54" s="40">
        <v>2</v>
      </c>
      <c r="E54" s="30" t="s">
        <v>10</v>
      </c>
      <c r="F54" s="30" t="s">
        <v>10</v>
      </c>
      <c r="G54" s="30" t="s">
        <v>10</v>
      </c>
      <c r="H54" s="30" t="s">
        <v>10</v>
      </c>
      <c r="I54" s="30" t="s">
        <v>10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f t="shared" si="15"/>
        <v>0</v>
      </c>
      <c r="AY54" s="35">
        <v>0</v>
      </c>
      <c r="AZ54" s="35">
        <f t="shared" si="16"/>
        <v>0</v>
      </c>
      <c r="BA54" s="35">
        <f t="shared" si="3"/>
        <v>0</v>
      </c>
      <c r="BB54" s="35">
        <f t="shared" si="4"/>
        <v>0</v>
      </c>
      <c r="BC54" s="35">
        <f t="shared" si="5"/>
        <v>0</v>
      </c>
      <c r="BD54" s="31"/>
    </row>
    <row r="55" spans="1:56" s="1" customFormat="1" ht="22.8" x14ac:dyDescent="0.3">
      <c r="A55" s="2" t="s">
        <v>467</v>
      </c>
      <c r="B55" s="40">
        <v>1</v>
      </c>
      <c r="C55" s="40" t="s">
        <v>8</v>
      </c>
      <c r="D55" s="40">
        <v>2</v>
      </c>
      <c r="E55" s="30" t="s">
        <v>10</v>
      </c>
      <c r="F55" s="30" t="s">
        <v>10</v>
      </c>
      <c r="G55" s="30" t="s">
        <v>10</v>
      </c>
      <c r="H55" s="30" t="s">
        <v>10</v>
      </c>
      <c r="I55" s="30" t="s">
        <v>10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f t="shared" si="15"/>
        <v>0</v>
      </c>
      <c r="AY55" s="35">
        <v>0</v>
      </c>
      <c r="AZ55" s="35">
        <f t="shared" si="16"/>
        <v>0</v>
      </c>
      <c r="BA55" s="35">
        <f t="shared" si="3"/>
        <v>0</v>
      </c>
      <c r="BB55" s="35">
        <f t="shared" si="4"/>
        <v>0</v>
      </c>
      <c r="BC55" s="35">
        <f t="shared" si="5"/>
        <v>0</v>
      </c>
      <c r="BD55" s="31"/>
    </row>
    <row r="56" spans="1:56" s="1" customFormat="1" ht="22.8" x14ac:dyDescent="0.3">
      <c r="A56" s="2" t="s">
        <v>468</v>
      </c>
      <c r="B56" s="40">
        <v>1</v>
      </c>
      <c r="C56" s="40" t="s">
        <v>8</v>
      </c>
      <c r="D56" s="40">
        <v>2</v>
      </c>
      <c r="E56" s="30" t="s">
        <v>10</v>
      </c>
      <c r="F56" s="30" t="s">
        <v>10</v>
      </c>
      <c r="G56" s="30" t="s">
        <v>10</v>
      </c>
      <c r="H56" s="30" t="s">
        <v>10</v>
      </c>
      <c r="I56" s="30" t="s">
        <v>10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f t="shared" si="15"/>
        <v>0</v>
      </c>
      <c r="AY56" s="35">
        <v>0</v>
      </c>
      <c r="AZ56" s="35">
        <f t="shared" si="16"/>
        <v>0</v>
      </c>
      <c r="BA56" s="39">
        <f t="shared" si="3"/>
        <v>0</v>
      </c>
      <c r="BB56" s="39">
        <f t="shared" si="4"/>
        <v>0</v>
      </c>
      <c r="BC56" s="39">
        <f t="shared" si="5"/>
        <v>0</v>
      </c>
      <c r="BD56" s="31"/>
    </row>
    <row r="57" spans="1:56" s="1" customFormat="1" ht="22.8" x14ac:dyDescent="0.3">
      <c r="A57" s="2" t="s">
        <v>469</v>
      </c>
      <c r="B57" s="40">
        <v>1</v>
      </c>
      <c r="C57" s="40" t="s">
        <v>8</v>
      </c>
      <c r="D57" s="40">
        <v>2</v>
      </c>
      <c r="E57" s="30" t="s">
        <v>10</v>
      </c>
      <c r="F57" s="30" t="s">
        <v>10</v>
      </c>
      <c r="G57" s="30" t="s">
        <v>10</v>
      </c>
      <c r="H57" s="30" t="s">
        <v>10</v>
      </c>
      <c r="I57" s="30" t="s">
        <v>10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f t="shared" si="15"/>
        <v>0</v>
      </c>
      <c r="AY57" s="35">
        <v>0</v>
      </c>
      <c r="AZ57" s="35">
        <f t="shared" si="16"/>
        <v>0</v>
      </c>
      <c r="BA57" s="39">
        <f t="shared" si="3"/>
        <v>0</v>
      </c>
      <c r="BB57" s="39">
        <f t="shared" si="4"/>
        <v>0</v>
      </c>
      <c r="BC57" s="39">
        <f t="shared" si="5"/>
        <v>0</v>
      </c>
      <c r="BD57" s="31"/>
    </row>
    <row r="58" spans="1:56" s="1" customFormat="1" ht="40.799999999999997" x14ac:dyDescent="0.3">
      <c r="A58" s="2" t="s">
        <v>470</v>
      </c>
      <c r="B58" s="40">
        <v>1</v>
      </c>
      <c r="C58" s="40" t="s">
        <v>8</v>
      </c>
      <c r="D58" s="40">
        <v>2</v>
      </c>
      <c r="E58" s="30" t="s">
        <v>23</v>
      </c>
      <c r="F58" s="30" t="s">
        <v>10</v>
      </c>
      <c r="G58" s="30" t="s">
        <v>10</v>
      </c>
      <c r="H58" s="30" t="s">
        <v>25</v>
      </c>
      <c r="I58" s="30" t="s">
        <v>24</v>
      </c>
      <c r="J58" s="30"/>
      <c r="K58" s="30"/>
      <c r="L58" s="30"/>
      <c r="M58" s="30" t="s">
        <v>19</v>
      </c>
      <c r="N58" s="30" t="s">
        <v>19</v>
      </c>
      <c r="O58" s="30" t="s">
        <v>19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f t="shared" si="15"/>
        <v>0</v>
      </c>
      <c r="AY58" s="35">
        <v>0</v>
      </c>
      <c r="AZ58" s="35">
        <f t="shared" si="16"/>
        <v>0</v>
      </c>
      <c r="BA58" s="39">
        <f t="shared" si="3"/>
        <v>0</v>
      </c>
      <c r="BB58" s="39">
        <f t="shared" si="4"/>
        <v>0</v>
      </c>
      <c r="BC58" s="39">
        <f t="shared" si="5"/>
        <v>0</v>
      </c>
      <c r="BD58" s="31"/>
    </row>
    <row r="59" spans="1:56" s="1" customFormat="1" ht="51" x14ac:dyDescent="0.3">
      <c r="A59" s="2" t="s">
        <v>472</v>
      </c>
      <c r="B59" s="32">
        <v>1</v>
      </c>
      <c r="C59" s="32" t="s">
        <v>8</v>
      </c>
      <c r="D59" s="32">
        <v>2</v>
      </c>
      <c r="E59" s="33" t="s">
        <v>23</v>
      </c>
      <c r="F59" s="33" t="s">
        <v>10</v>
      </c>
      <c r="G59" s="33" t="s">
        <v>10</v>
      </c>
      <c r="H59" s="33" t="s">
        <v>26</v>
      </c>
      <c r="I59" s="33" t="s">
        <v>27</v>
      </c>
      <c r="J59" s="30"/>
      <c r="K59" s="30" t="s">
        <v>19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5">
        <f t="shared" ref="AD59:AW59" si="17">SUM(AD60:AD69)</f>
        <v>0</v>
      </c>
      <c r="AE59" s="35">
        <f t="shared" si="17"/>
        <v>0</v>
      </c>
      <c r="AF59" s="35">
        <f t="shared" si="17"/>
        <v>0</v>
      </c>
      <c r="AG59" s="35">
        <f t="shared" si="17"/>
        <v>0</v>
      </c>
      <c r="AH59" s="35">
        <f t="shared" si="17"/>
        <v>0</v>
      </c>
      <c r="AI59" s="35">
        <f t="shared" si="17"/>
        <v>0</v>
      </c>
      <c r="AJ59" s="35">
        <f t="shared" si="17"/>
        <v>0</v>
      </c>
      <c r="AK59" s="35">
        <f t="shared" si="17"/>
        <v>0</v>
      </c>
      <c r="AL59" s="35">
        <f t="shared" si="17"/>
        <v>0</v>
      </c>
      <c r="AM59" s="35">
        <f t="shared" si="17"/>
        <v>0</v>
      </c>
      <c r="AN59" s="35">
        <f t="shared" si="17"/>
        <v>0</v>
      </c>
      <c r="AO59" s="35">
        <f t="shared" si="17"/>
        <v>0</v>
      </c>
      <c r="AP59" s="35">
        <f t="shared" si="17"/>
        <v>0</v>
      </c>
      <c r="AQ59" s="35">
        <f t="shared" si="17"/>
        <v>0</v>
      </c>
      <c r="AR59" s="35">
        <f t="shared" si="17"/>
        <v>0</v>
      </c>
      <c r="AS59" s="35">
        <f t="shared" si="17"/>
        <v>0</v>
      </c>
      <c r="AT59" s="35">
        <f t="shared" si="17"/>
        <v>0</v>
      </c>
      <c r="AU59" s="35">
        <f t="shared" si="17"/>
        <v>0</v>
      </c>
      <c r="AV59" s="35">
        <f t="shared" si="17"/>
        <v>0</v>
      </c>
      <c r="AW59" s="35">
        <f t="shared" si="17"/>
        <v>0</v>
      </c>
      <c r="AX59" s="35">
        <f>SUM(AD59:AW59)</f>
        <v>0</v>
      </c>
      <c r="AY59" s="35">
        <v>0</v>
      </c>
      <c r="AZ59" s="35">
        <f>AX59</f>
        <v>0</v>
      </c>
      <c r="BA59" s="36">
        <f t="shared" si="3"/>
        <v>0</v>
      </c>
      <c r="BB59" s="36">
        <f t="shared" si="4"/>
        <v>0</v>
      </c>
      <c r="BC59" s="36">
        <f t="shared" si="5"/>
        <v>0</v>
      </c>
      <c r="BD59" s="31"/>
    </row>
    <row r="60" spans="1:56" ht="43.2" x14ac:dyDescent="0.3">
      <c r="A60" s="14" t="s">
        <v>461</v>
      </c>
      <c r="B60" s="37">
        <v>1</v>
      </c>
      <c r="C60" s="37" t="s">
        <v>8</v>
      </c>
      <c r="D60" s="37">
        <v>2</v>
      </c>
      <c r="E60" s="38" t="s">
        <v>23</v>
      </c>
      <c r="F60" s="38" t="s">
        <v>10</v>
      </c>
      <c r="G60" s="38" t="s">
        <v>10</v>
      </c>
      <c r="H60" s="38" t="s">
        <v>26</v>
      </c>
      <c r="I60" s="38" t="s">
        <v>27</v>
      </c>
      <c r="J60" s="38"/>
      <c r="K60" s="38" t="s">
        <v>19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f t="shared" ref="AX60:AX69" si="18">SUM(AD60:AW60)</f>
        <v>0</v>
      </c>
      <c r="AY60" s="39">
        <v>0</v>
      </c>
      <c r="AZ60" s="39">
        <f t="shared" ref="AZ60:AZ69" si="19">AX60</f>
        <v>0</v>
      </c>
      <c r="BA60" s="39">
        <f t="shared" si="3"/>
        <v>0</v>
      </c>
      <c r="BB60" s="39">
        <f t="shared" si="4"/>
        <v>0</v>
      </c>
      <c r="BC60" s="39">
        <f t="shared" si="5"/>
        <v>0</v>
      </c>
    </row>
    <row r="61" spans="1:56" ht="43.2" x14ac:dyDescent="0.3">
      <c r="A61" s="14" t="s">
        <v>462</v>
      </c>
      <c r="B61" s="37">
        <v>1</v>
      </c>
      <c r="C61" s="37" t="s">
        <v>8</v>
      </c>
      <c r="D61" s="37">
        <v>2</v>
      </c>
      <c r="E61" s="38" t="s">
        <v>23</v>
      </c>
      <c r="F61" s="38" t="s">
        <v>10</v>
      </c>
      <c r="G61" s="38" t="s">
        <v>10</v>
      </c>
      <c r="H61" s="38" t="s">
        <v>26</v>
      </c>
      <c r="I61" s="38" t="s">
        <v>27</v>
      </c>
      <c r="J61" s="38"/>
      <c r="K61" s="38" t="s">
        <v>19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9">
        <v>0</v>
      </c>
      <c r="AE61" s="39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f t="shared" si="18"/>
        <v>0</v>
      </c>
      <c r="AY61" s="39">
        <v>0</v>
      </c>
      <c r="AZ61" s="39">
        <f t="shared" si="19"/>
        <v>0</v>
      </c>
      <c r="BA61" s="39">
        <f t="shared" si="3"/>
        <v>0</v>
      </c>
      <c r="BB61" s="39">
        <f t="shared" si="4"/>
        <v>0</v>
      </c>
      <c r="BC61" s="39">
        <f t="shared" si="5"/>
        <v>0</v>
      </c>
    </row>
    <row r="62" spans="1:56" s="1" customFormat="1" ht="40.799999999999997" x14ac:dyDescent="0.3">
      <c r="A62" s="2" t="s">
        <v>463</v>
      </c>
      <c r="B62" s="40">
        <v>1</v>
      </c>
      <c r="C62" s="40" t="s">
        <v>8</v>
      </c>
      <c r="D62" s="40">
        <v>2</v>
      </c>
      <c r="E62" s="30" t="s">
        <v>23</v>
      </c>
      <c r="F62" s="30" t="s">
        <v>10</v>
      </c>
      <c r="G62" s="30" t="s">
        <v>10</v>
      </c>
      <c r="H62" s="30" t="s">
        <v>26</v>
      </c>
      <c r="I62" s="30" t="s">
        <v>27</v>
      </c>
      <c r="J62" s="30"/>
      <c r="K62" s="30" t="s">
        <v>19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f t="shared" si="18"/>
        <v>0</v>
      </c>
      <c r="AY62" s="35">
        <v>0</v>
      </c>
      <c r="AZ62" s="35">
        <f t="shared" si="19"/>
        <v>0</v>
      </c>
      <c r="BA62" s="35">
        <f t="shared" si="3"/>
        <v>0</v>
      </c>
      <c r="BB62" s="35">
        <f t="shared" si="4"/>
        <v>0</v>
      </c>
      <c r="BC62" s="35">
        <f t="shared" si="5"/>
        <v>0</v>
      </c>
      <c r="BD62" s="31"/>
    </row>
    <row r="63" spans="1:56" s="1" customFormat="1" ht="40.799999999999997" x14ac:dyDescent="0.3">
      <c r="A63" s="2" t="s">
        <v>464</v>
      </c>
      <c r="B63" s="40">
        <v>1</v>
      </c>
      <c r="C63" s="40" t="s">
        <v>8</v>
      </c>
      <c r="D63" s="40">
        <v>2</v>
      </c>
      <c r="E63" s="30" t="s">
        <v>23</v>
      </c>
      <c r="F63" s="30" t="s">
        <v>10</v>
      </c>
      <c r="G63" s="30" t="s">
        <v>10</v>
      </c>
      <c r="H63" s="30" t="s">
        <v>26</v>
      </c>
      <c r="I63" s="30" t="s">
        <v>27</v>
      </c>
      <c r="J63" s="30"/>
      <c r="K63" s="30" t="s">
        <v>19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f t="shared" si="18"/>
        <v>0</v>
      </c>
      <c r="AY63" s="35">
        <v>0</v>
      </c>
      <c r="AZ63" s="35">
        <f t="shared" si="19"/>
        <v>0</v>
      </c>
      <c r="BA63" s="35">
        <f t="shared" si="3"/>
        <v>0</v>
      </c>
      <c r="BB63" s="35">
        <f t="shared" si="4"/>
        <v>0</v>
      </c>
      <c r="BC63" s="35">
        <f t="shared" si="5"/>
        <v>0</v>
      </c>
      <c r="BD63" s="31"/>
    </row>
    <row r="64" spans="1:56" s="1" customFormat="1" ht="40.799999999999997" x14ac:dyDescent="0.3">
      <c r="A64" s="2" t="s">
        <v>465</v>
      </c>
      <c r="B64" s="40">
        <v>1</v>
      </c>
      <c r="C64" s="40" t="s">
        <v>8</v>
      </c>
      <c r="D64" s="40">
        <v>2</v>
      </c>
      <c r="E64" s="30" t="s">
        <v>23</v>
      </c>
      <c r="F64" s="30" t="s">
        <v>10</v>
      </c>
      <c r="G64" s="30" t="s">
        <v>10</v>
      </c>
      <c r="H64" s="30" t="s">
        <v>26</v>
      </c>
      <c r="I64" s="30" t="s">
        <v>27</v>
      </c>
      <c r="J64" s="30"/>
      <c r="K64" s="30" t="s">
        <v>19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f t="shared" si="18"/>
        <v>0</v>
      </c>
      <c r="AY64" s="35">
        <v>0</v>
      </c>
      <c r="AZ64" s="35">
        <f t="shared" si="19"/>
        <v>0</v>
      </c>
      <c r="BA64" s="35">
        <f t="shared" si="3"/>
        <v>0</v>
      </c>
      <c r="BB64" s="35">
        <f t="shared" si="4"/>
        <v>0</v>
      </c>
      <c r="BC64" s="35">
        <f t="shared" si="5"/>
        <v>0</v>
      </c>
      <c r="BD64" s="31"/>
    </row>
    <row r="65" spans="1:56" s="1" customFormat="1" ht="40.799999999999997" x14ac:dyDescent="0.3">
      <c r="A65" s="2" t="s">
        <v>466</v>
      </c>
      <c r="B65" s="40">
        <v>1</v>
      </c>
      <c r="C65" s="40" t="s">
        <v>8</v>
      </c>
      <c r="D65" s="40">
        <v>2</v>
      </c>
      <c r="E65" s="30" t="s">
        <v>23</v>
      </c>
      <c r="F65" s="30" t="s">
        <v>10</v>
      </c>
      <c r="G65" s="30" t="s">
        <v>10</v>
      </c>
      <c r="H65" s="30" t="s">
        <v>26</v>
      </c>
      <c r="I65" s="30" t="s">
        <v>27</v>
      </c>
      <c r="J65" s="30"/>
      <c r="K65" s="30" t="s">
        <v>19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f t="shared" si="18"/>
        <v>0</v>
      </c>
      <c r="AY65" s="35">
        <v>0</v>
      </c>
      <c r="AZ65" s="35">
        <f t="shared" si="19"/>
        <v>0</v>
      </c>
      <c r="BA65" s="35">
        <f t="shared" si="3"/>
        <v>0</v>
      </c>
      <c r="BB65" s="35">
        <f t="shared" si="4"/>
        <v>0</v>
      </c>
      <c r="BC65" s="35">
        <f t="shared" si="5"/>
        <v>0</v>
      </c>
      <c r="BD65" s="31"/>
    </row>
    <row r="66" spans="1:56" s="1" customFormat="1" ht="40.799999999999997" x14ac:dyDescent="0.3">
      <c r="A66" s="2" t="s">
        <v>467</v>
      </c>
      <c r="B66" s="40">
        <v>1</v>
      </c>
      <c r="C66" s="40" t="s">
        <v>8</v>
      </c>
      <c r="D66" s="40">
        <v>2</v>
      </c>
      <c r="E66" s="30" t="s">
        <v>23</v>
      </c>
      <c r="F66" s="30" t="s">
        <v>10</v>
      </c>
      <c r="G66" s="30" t="s">
        <v>10</v>
      </c>
      <c r="H66" s="30" t="s">
        <v>26</v>
      </c>
      <c r="I66" s="30" t="s">
        <v>27</v>
      </c>
      <c r="J66" s="30"/>
      <c r="K66" s="30" t="s">
        <v>19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f t="shared" si="18"/>
        <v>0</v>
      </c>
      <c r="AY66" s="35">
        <v>0</v>
      </c>
      <c r="AZ66" s="35">
        <f t="shared" si="19"/>
        <v>0</v>
      </c>
      <c r="BA66" s="35">
        <f t="shared" si="3"/>
        <v>0</v>
      </c>
      <c r="BB66" s="35">
        <f t="shared" si="4"/>
        <v>0</v>
      </c>
      <c r="BC66" s="35">
        <f t="shared" si="5"/>
        <v>0</v>
      </c>
      <c r="BD66" s="31"/>
    </row>
    <row r="67" spans="1:56" s="1" customFormat="1" ht="40.799999999999997" x14ac:dyDescent="0.3">
      <c r="A67" s="2" t="s">
        <v>468</v>
      </c>
      <c r="B67" s="40">
        <v>1</v>
      </c>
      <c r="C67" s="40" t="s">
        <v>8</v>
      </c>
      <c r="D67" s="40">
        <v>2</v>
      </c>
      <c r="E67" s="30" t="s">
        <v>23</v>
      </c>
      <c r="F67" s="30" t="s">
        <v>10</v>
      </c>
      <c r="G67" s="30" t="s">
        <v>10</v>
      </c>
      <c r="H67" s="30" t="s">
        <v>26</v>
      </c>
      <c r="I67" s="30" t="s">
        <v>27</v>
      </c>
      <c r="J67" s="30"/>
      <c r="K67" s="30" t="s">
        <v>19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f t="shared" si="18"/>
        <v>0</v>
      </c>
      <c r="AY67" s="35">
        <v>0</v>
      </c>
      <c r="AZ67" s="35">
        <f t="shared" si="19"/>
        <v>0</v>
      </c>
      <c r="BA67" s="39">
        <f t="shared" si="3"/>
        <v>0</v>
      </c>
      <c r="BB67" s="39">
        <f t="shared" si="4"/>
        <v>0</v>
      </c>
      <c r="BC67" s="39">
        <f t="shared" si="5"/>
        <v>0</v>
      </c>
      <c r="BD67" s="31"/>
    </row>
    <row r="68" spans="1:56" s="1" customFormat="1" ht="40.799999999999997" x14ac:dyDescent="0.3">
      <c r="A68" s="2" t="s">
        <v>469</v>
      </c>
      <c r="B68" s="40">
        <v>1</v>
      </c>
      <c r="C68" s="40" t="s">
        <v>8</v>
      </c>
      <c r="D68" s="40">
        <v>2</v>
      </c>
      <c r="E68" s="30" t="s">
        <v>23</v>
      </c>
      <c r="F68" s="30" t="s">
        <v>10</v>
      </c>
      <c r="G68" s="30" t="s">
        <v>10</v>
      </c>
      <c r="H68" s="30" t="s">
        <v>26</v>
      </c>
      <c r="I68" s="30" t="s">
        <v>27</v>
      </c>
      <c r="J68" s="30"/>
      <c r="K68" s="30" t="s">
        <v>19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f t="shared" si="18"/>
        <v>0</v>
      </c>
      <c r="AY68" s="35">
        <v>0</v>
      </c>
      <c r="AZ68" s="35">
        <f t="shared" si="19"/>
        <v>0</v>
      </c>
      <c r="BA68" s="39">
        <f t="shared" si="3"/>
        <v>0</v>
      </c>
      <c r="BB68" s="39">
        <f t="shared" si="4"/>
        <v>0</v>
      </c>
      <c r="BC68" s="39">
        <f t="shared" si="5"/>
        <v>0</v>
      </c>
      <c r="BD68" s="31"/>
    </row>
    <row r="69" spans="1:56" s="1" customFormat="1" ht="40.799999999999997" x14ac:dyDescent="0.3">
      <c r="A69" s="2" t="s">
        <v>470</v>
      </c>
      <c r="B69" s="40">
        <v>1</v>
      </c>
      <c r="C69" s="40" t="s">
        <v>8</v>
      </c>
      <c r="D69" s="40">
        <v>2</v>
      </c>
      <c r="E69" s="30" t="s">
        <v>23</v>
      </c>
      <c r="F69" s="30" t="s">
        <v>10</v>
      </c>
      <c r="G69" s="30" t="s">
        <v>10</v>
      </c>
      <c r="H69" s="30" t="s">
        <v>26</v>
      </c>
      <c r="I69" s="30" t="s">
        <v>27</v>
      </c>
      <c r="J69" s="30"/>
      <c r="K69" s="30" t="s">
        <v>19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f t="shared" si="18"/>
        <v>0</v>
      </c>
      <c r="AY69" s="35">
        <v>0</v>
      </c>
      <c r="AZ69" s="35">
        <f t="shared" si="19"/>
        <v>0</v>
      </c>
      <c r="BA69" s="39">
        <f t="shared" ref="BA69:BA132" si="20">SUM(AD69:AH69)</f>
        <v>0</v>
      </c>
      <c r="BB69" s="39">
        <f t="shared" ref="BB69:BB132" si="21">SUM(AI69:AM69)</f>
        <v>0</v>
      </c>
      <c r="BC69" s="39">
        <f t="shared" ref="BC69:BC132" si="22">SUM(AN69:AW69)</f>
        <v>0</v>
      </c>
      <c r="BD69" s="31"/>
    </row>
    <row r="70" spans="1:56" s="1" customFormat="1" ht="51" x14ac:dyDescent="0.3">
      <c r="A70" s="2" t="s">
        <v>472</v>
      </c>
      <c r="B70" s="32">
        <v>1</v>
      </c>
      <c r="C70" s="32" t="s">
        <v>8</v>
      </c>
      <c r="D70" s="32">
        <v>2</v>
      </c>
      <c r="E70" s="33" t="s">
        <v>23</v>
      </c>
      <c r="F70" s="33" t="s">
        <v>10</v>
      </c>
      <c r="G70" s="33" t="s">
        <v>10</v>
      </c>
      <c r="H70" s="33" t="s">
        <v>28</v>
      </c>
      <c r="I70" s="33" t="s">
        <v>573</v>
      </c>
      <c r="J70" s="30"/>
      <c r="K70" s="30"/>
      <c r="L70" s="30"/>
      <c r="M70" s="30" t="s">
        <v>19</v>
      </c>
      <c r="N70" s="30"/>
      <c r="O70" s="30" t="s">
        <v>19</v>
      </c>
      <c r="P70" s="30"/>
      <c r="Q70" s="30" t="s">
        <v>19</v>
      </c>
      <c r="R70" s="30"/>
      <c r="S70" s="30" t="s">
        <v>19</v>
      </c>
      <c r="T70" s="30"/>
      <c r="U70" s="30" t="s">
        <v>19</v>
      </c>
      <c r="V70" s="30"/>
      <c r="W70" s="30" t="s">
        <v>19</v>
      </c>
      <c r="X70" s="30"/>
      <c r="Y70" s="30" t="s">
        <v>19</v>
      </c>
      <c r="Z70" s="30"/>
      <c r="AA70" s="30" t="s">
        <v>19</v>
      </c>
      <c r="AB70" s="30"/>
      <c r="AC70" s="30" t="s">
        <v>19</v>
      </c>
      <c r="AD70" s="35">
        <v>0</v>
      </c>
      <c r="AE70" s="35">
        <v>0</v>
      </c>
      <c r="AF70" s="35">
        <v>0</v>
      </c>
      <c r="AG70" s="35">
        <f>SUM(AG71:AG80)</f>
        <v>0</v>
      </c>
      <c r="AH70" s="35">
        <f t="shared" ref="AH70:AW70" si="23">SUM(AH71:AH80)</f>
        <v>0</v>
      </c>
      <c r="AI70" s="35">
        <f t="shared" si="23"/>
        <v>0</v>
      </c>
      <c r="AJ70" s="35">
        <f t="shared" si="23"/>
        <v>0</v>
      </c>
      <c r="AK70" s="35">
        <f t="shared" si="23"/>
        <v>0</v>
      </c>
      <c r="AL70" s="35">
        <f t="shared" si="23"/>
        <v>0</v>
      </c>
      <c r="AM70" s="35">
        <f t="shared" si="23"/>
        <v>0</v>
      </c>
      <c r="AN70" s="35">
        <f t="shared" si="23"/>
        <v>0</v>
      </c>
      <c r="AO70" s="35">
        <f t="shared" si="23"/>
        <v>0</v>
      </c>
      <c r="AP70" s="35">
        <f t="shared" si="23"/>
        <v>0</v>
      </c>
      <c r="AQ70" s="35">
        <f t="shared" si="23"/>
        <v>0</v>
      </c>
      <c r="AR70" s="35">
        <f t="shared" si="23"/>
        <v>0</v>
      </c>
      <c r="AS70" s="35">
        <f t="shared" si="23"/>
        <v>0</v>
      </c>
      <c r="AT70" s="35">
        <f t="shared" si="23"/>
        <v>0</v>
      </c>
      <c r="AU70" s="35">
        <f t="shared" si="23"/>
        <v>0</v>
      </c>
      <c r="AV70" s="35">
        <f t="shared" si="23"/>
        <v>0</v>
      </c>
      <c r="AW70" s="35">
        <f t="shared" si="23"/>
        <v>0</v>
      </c>
      <c r="AX70" s="35">
        <f>SUM(AD70:AW70)</f>
        <v>0</v>
      </c>
      <c r="AY70" s="35">
        <v>0</v>
      </c>
      <c r="AZ70" s="35">
        <f>AX70</f>
        <v>0</v>
      </c>
      <c r="BA70" s="36">
        <f t="shared" si="20"/>
        <v>0</v>
      </c>
      <c r="BB70" s="36">
        <f t="shared" si="21"/>
        <v>0</v>
      </c>
      <c r="BC70" s="36">
        <f t="shared" si="22"/>
        <v>0</v>
      </c>
      <c r="BD70" s="31"/>
    </row>
    <row r="71" spans="1:56" ht="43.2" x14ac:dyDescent="0.3">
      <c r="A71" s="14" t="s">
        <v>461</v>
      </c>
      <c r="B71" s="37">
        <v>1</v>
      </c>
      <c r="C71" s="37" t="s">
        <v>8</v>
      </c>
      <c r="D71" s="37">
        <v>2</v>
      </c>
      <c r="E71" s="38" t="s">
        <v>23</v>
      </c>
      <c r="F71" s="38" t="s">
        <v>10</v>
      </c>
      <c r="G71" s="38" t="s">
        <v>10</v>
      </c>
      <c r="H71" s="38" t="s">
        <v>28</v>
      </c>
      <c r="I71" s="38" t="s">
        <v>573</v>
      </c>
      <c r="J71" s="38"/>
      <c r="K71" s="38"/>
      <c r="L71" s="38"/>
      <c r="M71" s="38" t="s">
        <v>19</v>
      </c>
      <c r="N71" s="38"/>
      <c r="O71" s="38" t="s">
        <v>19</v>
      </c>
      <c r="P71" s="38"/>
      <c r="Q71" s="38" t="s">
        <v>19</v>
      </c>
      <c r="R71" s="38"/>
      <c r="S71" s="38" t="s">
        <v>19</v>
      </c>
      <c r="T71" s="38"/>
      <c r="U71" s="38" t="s">
        <v>19</v>
      </c>
      <c r="V71" s="38"/>
      <c r="W71" s="38" t="s">
        <v>19</v>
      </c>
      <c r="X71" s="38"/>
      <c r="Y71" s="38" t="s">
        <v>19</v>
      </c>
      <c r="Z71" s="38"/>
      <c r="AA71" s="38" t="s">
        <v>19</v>
      </c>
      <c r="AB71" s="38"/>
      <c r="AC71" s="38" t="s">
        <v>19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  <c r="AN71" s="39">
        <v>0</v>
      </c>
      <c r="AO71" s="39">
        <v>0</v>
      </c>
      <c r="AP71" s="39">
        <v>0</v>
      </c>
      <c r="AQ71" s="39">
        <v>0</v>
      </c>
      <c r="AR71" s="39">
        <v>0</v>
      </c>
      <c r="AS71" s="39">
        <v>0</v>
      </c>
      <c r="AT71" s="39">
        <v>0</v>
      </c>
      <c r="AU71" s="39">
        <v>0</v>
      </c>
      <c r="AV71" s="39">
        <v>0</v>
      </c>
      <c r="AW71" s="39">
        <v>0</v>
      </c>
      <c r="AX71" s="39">
        <f t="shared" ref="AX71:AX80" si="24">SUM(AD71:AW71)</f>
        <v>0</v>
      </c>
      <c r="AY71" s="39">
        <v>0</v>
      </c>
      <c r="AZ71" s="39">
        <f t="shared" ref="AZ71:AZ80" si="25">AX71</f>
        <v>0</v>
      </c>
      <c r="BA71" s="39">
        <f t="shared" si="20"/>
        <v>0</v>
      </c>
      <c r="BB71" s="39">
        <f t="shared" si="21"/>
        <v>0</v>
      </c>
      <c r="BC71" s="39">
        <f t="shared" si="22"/>
        <v>0</v>
      </c>
    </row>
    <row r="72" spans="1:56" ht="43.2" x14ac:dyDescent="0.3">
      <c r="A72" s="14" t="s">
        <v>462</v>
      </c>
      <c r="B72" s="37">
        <v>1</v>
      </c>
      <c r="C72" s="37" t="s">
        <v>8</v>
      </c>
      <c r="D72" s="37">
        <v>2</v>
      </c>
      <c r="E72" s="38" t="s">
        <v>23</v>
      </c>
      <c r="F72" s="38" t="s">
        <v>10</v>
      </c>
      <c r="G72" s="38" t="s">
        <v>10</v>
      </c>
      <c r="H72" s="38" t="s">
        <v>28</v>
      </c>
      <c r="I72" s="38" t="s">
        <v>573</v>
      </c>
      <c r="J72" s="38"/>
      <c r="K72" s="38"/>
      <c r="L72" s="38"/>
      <c r="M72" s="38" t="s">
        <v>19</v>
      </c>
      <c r="N72" s="38"/>
      <c r="O72" s="38" t="s">
        <v>19</v>
      </c>
      <c r="P72" s="38"/>
      <c r="Q72" s="38" t="s">
        <v>19</v>
      </c>
      <c r="R72" s="38"/>
      <c r="S72" s="38" t="s">
        <v>19</v>
      </c>
      <c r="T72" s="38"/>
      <c r="U72" s="38" t="s">
        <v>19</v>
      </c>
      <c r="V72" s="38"/>
      <c r="W72" s="38" t="s">
        <v>19</v>
      </c>
      <c r="X72" s="38"/>
      <c r="Y72" s="38" t="s">
        <v>19</v>
      </c>
      <c r="Z72" s="38"/>
      <c r="AA72" s="38" t="s">
        <v>19</v>
      </c>
      <c r="AB72" s="38"/>
      <c r="AC72" s="38" t="s">
        <v>19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f t="shared" si="24"/>
        <v>0</v>
      </c>
      <c r="AY72" s="39">
        <v>0</v>
      </c>
      <c r="AZ72" s="39">
        <f t="shared" si="25"/>
        <v>0</v>
      </c>
      <c r="BA72" s="39">
        <f t="shared" si="20"/>
        <v>0</v>
      </c>
      <c r="BB72" s="39">
        <f t="shared" si="21"/>
        <v>0</v>
      </c>
      <c r="BC72" s="39">
        <f t="shared" si="22"/>
        <v>0</v>
      </c>
    </row>
    <row r="73" spans="1:56" s="1" customFormat="1" ht="40.799999999999997" x14ac:dyDescent="0.3">
      <c r="A73" s="2" t="s">
        <v>463</v>
      </c>
      <c r="B73" s="40">
        <v>1</v>
      </c>
      <c r="C73" s="40" t="s">
        <v>8</v>
      </c>
      <c r="D73" s="40">
        <v>2</v>
      </c>
      <c r="E73" s="30" t="s">
        <v>23</v>
      </c>
      <c r="F73" s="30" t="s">
        <v>10</v>
      </c>
      <c r="G73" s="30" t="s">
        <v>10</v>
      </c>
      <c r="H73" s="30" t="s">
        <v>28</v>
      </c>
      <c r="I73" s="30" t="s">
        <v>573</v>
      </c>
      <c r="J73" s="30"/>
      <c r="K73" s="30"/>
      <c r="L73" s="30"/>
      <c r="M73" s="30" t="s">
        <v>19</v>
      </c>
      <c r="N73" s="30"/>
      <c r="O73" s="30" t="s">
        <v>19</v>
      </c>
      <c r="P73" s="30"/>
      <c r="Q73" s="30" t="s">
        <v>19</v>
      </c>
      <c r="R73" s="30"/>
      <c r="S73" s="30" t="s">
        <v>19</v>
      </c>
      <c r="T73" s="30"/>
      <c r="U73" s="30" t="s">
        <v>19</v>
      </c>
      <c r="V73" s="30"/>
      <c r="W73" s="30" t="s">
        <v>19</v>
      </c>
      <c r="X73" s="30"/>
      <c r="Y73" s="30" t="s">
        <v>19</v>
      </c>
      <c r="Z73" s="30"/>
      <c r="AA73" s="30" t="s">
        <v>19</v>
      </c>
      <c r="AB73" s="30"/>
      <c r="AC73" s="30" t="s">
        <v>19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f t="shared" si="24"/>
        <v>0</v>
      </c>
      <c r="AY73" s="35">
        <v>0</v>
      </c>
      <c r="AZ73" s="35">
        <f t="shared" si="25"/>
        <v>0</v>
      </c>
      <c r="BA73" s="35">
        <f t="shared" si="20"/>
        <v>0</v>
      </c>
      <c r="BB73" s="35">
        <f t="shared" si="21"/>
        <v>0</v>
      </c>
      <c r="BC73" s="35">
        <f t="shared" si="22"/>
        <v>0</v>
      </c>
      <c r="BD73" s="31"/>
    </row>
    <row r="74" spans="1:56" s="1" customFormat="1" ht="40.799999999999997" x14ac:dyDescent="0.3">
      <c r="A74" s="2" t="s">
        <v>464</v>
      </c>
      <c r="B74" s="40">
        <v>1</v>
      </c>
      <c r="C74" s="40" t="s">
        <v>8</v>
      </c>
      <c r="D74" s="40">
        <v>2</v>
      </c>
      <c r="E74" s="30" t="s">
        <v>23</v>
      </c>
      <c r="F74" s="30" t="s">
        <v>10</v>
      </c>
      <c r="G74" s="30" t="s">
        <v>10</v>
      </c>
      <c r="H74" s="30" t="s">
        <v>28</v>
      </c>
      <c r="I74" s="30" t="s">
        <v>573</v>
      </c>
      <c r="J74" s="30"/>
      <c r="K74" s="30"/>
      <c r="L74" s="30"/>
      <c r="M74" s="30" t="s">
        <v>19</v>
      </c>
      <c r="N74" s="30"/>
      <c r="O74" s="30" t="s">
        <v>19</v>
      </c>
      <c r="P74" s="30"/>
      <c r="Q74" s="30" t="s">
        <v>19</v>
      </c>
      <c r="R74" s="30"/>
      <c r="S74" s="30" t="s">
        <v>19</v>
      </c>
      <c r="T74" s="30"/>
      <c r="U74" s="30" t="s">
        <v>19</v>
      </c>
      <c r="V74" s="30"/>
      <c r="W74" s="30" t="s">
        <v>19</v>
      </c>
      <c r="X74" s="30"/>
      <c r="Y74" s="30" t="s">
        <v>19</v>
      </c>
      <c r="Z74" s="30"/>
      <c r="AA74" s="30" t="s">
        <v>19</v>
      </c>
      <c r="AB74" s="30"/>
      <c r="AC74" s="30" t="s">
        <v>19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f t="shared" si="24"/>
        <v>0</v>
      </c>
      <c r="AY74" s="35">
        <v>0</v>
      </c>
      <c r="AZ74" s="35">
        <f t="shared" si="25"/>
        <v>0</v>
      </c>
      <c r="BA74" s="35">
        <f t="shared" si="20"/>
        <v>0</v>
      </c>
      <c r="BB74" s="35">
        <f t="shared" si="21"/>
        <v>0</v>
      </c>
      <c r="BC74" s="35">
        <f t="shared" si="22"/>
        <v>0</v>
      </c>
      <c r="BD74" s="31"/>
    </row>
    <row r="75" spans="1:56" s="1" customFormat="1" ht="40.799999999999997" x14ac:dyDescent="0.3">
      <c r="A75" s="2" t="s">
        <v>465</v>
      </c>
      <c r="B75" s="40">
        <v>1</v>
      </c>
      <c r="C75" s="40" t="s">
        <v>8</v>
      </c>
      <c r="D75" s="40">
        <v>2</v>
      </c>
      <c r="E75" s="30" t="s">
        <v>23</v>
      </c>
      <c r="F75" s="30" t="s">
        <v>10</v>
      </c>
      <c r="G75" s="30" t="s">
        <v>10</v>
      </c>
      <c r="H75" s="30" t="s">
        <v>28</v>
      </c>
      <c r="I75" s="30" t="s">
        <v>573</v>
      </c>
      <c r="J75" s="30"/>
      <c r="K75" s="30"/>
      <c r="L75" s="30"/>
      <c r="M75" s="30" t="s">
        <v>19</v>
      </c>
      <c r="N75" s="30"/>
      <c r="O75" s="30" t="s">
        <v>19</v>
      </c>
      <c r="P75" s="30"/>
      <c r="Q75" s="30" t="s">
        <v>19</v>
      </c>
      <c r="R75" s="30"/>
      <c r="S75" s="30" t="s">
        <v>19</v>
      </c>
      <c r="T75" s="30"/>
      <c r="U75" s="30" t="s">
        <v>19</v>
      </c>
      <c r="V75" s="30"/>
      <c r="W75" s="30" t="s">
        <v>19</v>
      </c>
      <c r="X75" s="30"/>
      <c r="Y75" s="30" t="s">
        <v>19</v>
      </c>
      <c r="Z75" s="30"/>
      <c r="AA75" s="30" t="s">
        <v>19</v>
      </c>
      <c r="AB75" s="30"/>
      <c r="AC75" s="30" t="s">
        <v>19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f t="shared" si="24"/>
        <v>0</v>
      </c>
      <c r="AY75" s="35">
        <v>0</v>
      </c>
      <c r="AZ75" s="35">
        <f t="shared" si="25"/>
        <v>0</v>
      </c>
      <c r="BA75" s="35">
        <f t="shared" si="20"/>
        <v>0</v>
      </c>
      <c r="BB75" s="35">
        <f t="shared" si="21"/>
        <v>0</v>
      </c>
      <c r="BC75" s="35">
        <f t="shared" si="22"/>
        <v>0</v>
      </c>
      <c r="BD75" s="31"/>
    </row>
    <row r="76" spans="1:56" s="1" customFormat="1" ht="40.799999999999997" x14ac:dyDescent="0.3">
      <c r="A76" s="2" t="s">
        <v>466</v>
      </c>
      <c r="B76" s="40">
        <v>1</v>
      </c>
      <c r="C76" s="40" t="s">
        <v>8</v>
      </c>
      <c r="D76" s="40">
        <v>2</v>
      </c>
      <c r="E76" s="30" t="s">
        <v>23</v>
      </c>
      <c r="F76" s="30" t="s">
        <v>10</v>
      </c>
      <c r="G76" s="30" t="s">
        <v>10</v>
      </c>
      <c r="H76" s="30" t="s">
        <v>28</v>
      </c>
      <c r="I76" s="30" t="s">
        <v>573</v>
      </c>
      <c r="J76" s="30"/>
      <c r="K76" s="30"/>
      <c r="L76" s="30"/>
      <c r="M76" s="30" t="s">
        <v>19</v>
      </c>
      <c r="N76" s="30"/>
      <c r="O76" s="30" t="s">
        <v>19</v>
      </c>
      <c r="P76" s="30"/>
      <c r="Q76" s="30" t="s">
        <v>19</v>
      </c>
      <c r="R76" s="30"/>
      <c r="S76" s="30" t="s">
        <v>19</v>
      </c>
      <c r="T76" s="30"/>
      <c r="U76" s="30" t="s">
        <v>19</v>
      </c>
      <c r="V76" s="30"/>
      <c r="W76" s="30" t="s">
        <v>19</v>
      </c>
      <c r="X76" s="30"/>
      <c r="Y76" s="30" t="s">
        <v>19</v>
      </c>
      <c r="Z76" s="30"/>
      <c r="AA76" s="30" t="s">
        <v>19</v>
      </c>
      <c r="AB76" s="30"/>
      <c r="AC76" s="30" t="s">
        <v>19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f t="shared" si="24"/>
        <v>0</v>
      </c>
      <c r="AY76" s="35">
        <v>0</v>
      </c>
      <c r="AZ76" s="35">
        <f t="shared" si="25"/>
        <v>0</v>
      </c>
      <c r="BA76" s="35">
        <f t="shared" si="20"/>
        <v>0</v>
      </c>
      <c r="BB76" s="35">
        <f t="shared" si="21"/>
        <v>0</v>
      </c>
      <c r="BC76" s="35">
        <f t="shared" si="22"/>
        <v>0</v>
      </c>
      <c r="BD76" s="31"/>
    </row>
    <row r="77" spans="1:56" s="1" customFormat="1" ht="40.799999999999997" x14ac:dyDescent="0.3">
      <c r="A77" s="2" t="s">
        <v>467</v>
      </c>
      <c r="B77" s="40">
        <v>1</v>
      </c>
      <c r="C77" s="40" t="s">
        <v>8</v>
      </c>
      <c r="D77" s="40">
        <v>2</v>
      </c>
      <c r="E77" s="30" t="s">
        <v>23</v>
      </c>
      <c r="F77" s="30" t="s">
        <v>10</v>
      </c>
      <c r="G77" s="30" t="s">
        <v>10</v>
      </c>
      <c r="H77" s="30" t="s">
        <v>28</v>
      </c>
      <c r="I77" s="30" t="s">
        <v>573</v>
      </c>
      <c r="J77" s="30"/>
      <c r="K77" s="30"/>
      <c r="L77" s="30"/>
      <c r="M77" s="30" t="s">
        <v>19</v>
      </c>
      <c r="N77" s="30"/>
      <c r="O77" s="30" t="s">
        <v>19</v>
      </c>
      <c r="P77" s="30"/>
      <c r="Q77" s="30" t="s">
        <v>19</v>
      </c>
      <c r="R77" s="30"/>
      <c r="S77" s="30" t="s">
        <v>19</v>
      </c>
      <c r="T77" s="30"/>
      <c r="U77" s="30" t="s">
        <v>19</v>
      </c>
      <c r="V77" s="30"/>
      <c r="W77" s="30" t="s">
        <v>19</v>
      </c>
      <c r="X77" s="30"/>
      <c r="Y77" s="30" t="s">
        <v>19</v>
      </c>
      <c r="Z77" s="30"/>
      <c r="AA77" s="30" t="s">
        <v>19</v>
      </c>
      <c r="AB77" s="30"/>
      <c r="AC77" s="30" t="s">
        <v>19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f t="shared" si="24"/>
        <v>0</v>
      </c>
      <c r="AY77" s="35">
        <v>0</v>
      </c>
      <c r="AZ77" s="35">
        <f t="shared" si="25"/>
        <v>0</v>
      </c>
      <c r="BA77" s="35">
        <f t="shared" si="20"/>
        <v>0</v>
      </c>
      <c r="BB77" s="35">
        <f t="shared" si="21"/>
        <v>0</v>
      </c>
      <c r="BC77" s="35">
        <f t="shared" si="22"/>
        <v>0</v>
      </c>
      <c r="BD77" s="31"/>
    </row>
    <row r="78" spans="1:56" s="1" customFormat="1" ht="40.799999999999997" x14ac:dyDescent="0.3">
      <c r="A78" s="2" t="s">
        <v>468</v>
      </c>
      <c r="B78" s="40">
        <v>1</v>
      </c>
      <c r="C78" s="40" t="s">
        <v>8</v>
      </c>
      <c r="D78" s="40">
        <v>2</v>
      </c>
      <c r="E78" s="30" t="s">
        <v>23</v>
      </c>
      <c r="F78" s="30" t="s">
        <v>10</v>
      </c>
      <c r="G78" s="30" t="s">
        <v>10</v>
      </c>
      <c r="H78" s="30" t="s">
        <v>28</v>
      </c>
      <c r="I78" s="30" t="s">
        <v>573</v>
      </c>
      <c r="J78" s="30"/>
      <c r="K78" s="30"/>
      <c r="L78" s="30"/>
      <c r="M78" s="30" t="s">
        <v>19</v>
      </c>
      <c r="N78" s="30"/>
      <c r="O78" s="30" t="s">
        <v>19</v>
      </c>
      <c r="P78" s="30"/>
      <c r="Q78" s="30" t="s">
        <v>19</v>
      </c>
      <c r="R78" s="30"/>
      <c r="S78" s="30" t="s">
        <v>19</v>
      </c>
      <c r="T78" s="30"/>
      <c r="U78" s="30" t="s">
        <v>19</v>
      </c>
      <c r="V78" s="30"/>
      <c r="W78" s="30" t="s">
        <v>19</v>
      </c>
      <c r="X78" s="30"/>
      <c r="Y78" s="30" t="s">
        <v>19</v>
      </c>
      <c r="Z78" s="30"/>
      <c r="AA78" s="30" t="s">
        <v>19</v>
      </c>
      <c r="AB78" s="30"/>
      <c r="AC78" s="30" t="s">
        <v>19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f t="shared" si="24"/>
        <v>0</v>
      </c>
      <c r="AY78" s="35">
        <v>0</v>
      </c>
      <c r="AZ78" s="35">
        <f t="shared" si="25"/>
        <v>0</v>
      </c>
      <c r="BA78" s="39">
        <f t="shared" si="20"/>
        <v>0</v>
      </c>
      <c r="BB78" s="39">
        <f t="shared" si="21"/>
        <v>0</v>
      </c>
      <c r="BC78" s="39">
        <f t="shared" si="22"/>
        <v>0</v>
      </c>
      <c r="BD78" s="31"/>
    </row>
    <row r="79" spans="1:56" s="1" customFormat="1" ht="40.799999999999997" x14ac:dyDescent="0.3">
      <c r="A79" s="2" t="s">
        <v>469</v>
      </c>
      <c r="B79" s="40">
        <v>1</v>
      </c>
      <c r="C79" s="40" t="s">
        <v>8</v>
      </c>
      <c r="D79" s="40">
        <v>2</v>
      </c>
      <c r="E79" s="30" t="s">
        <v>23</v>
      </c>
      <c r="F79" s="30" t="s">
        <v>10</v>
      </c>
      <c r="G79" s="30" t="s">
        <v>10</v>
      </c>
      <c r="H79" s="30" t="s">
        <v>28</v>
      </c>
      <c r="I79" s="30" t="s">
        <v>573</v>
      </c>
      <c r="J79" s="30"/>
      <c r="K79" s="30"/>
      <c r="L79" s="30"/>
      <c r="M79" s="30" t="s">
        <v>19</v>
      </c>
      <c r="N79" s="30"/>
      <c r="O79" s="30" t="s">
        <v>19</v>
      </c>
      <c r="P79" s="30"/>
      <c r="Q79" s="30" t="s">
        <v>19</v>
      </c>
      <c r="R79" s="30"/>
      <c r="S79" s="30" t="s">
        <v>19</v>
      </c>
      <c r="T79" s="30"/>
      <c r="U79" s="30" t="s">
        <v>19</v>
      </c>
      <c r="V79" s="30"/>
      <c r="W79" s="30" t="s">
        <v>19</v>
      </c>
      <c r="X79" s="30"/>
      <c r="Y79" s="30" t="s">
        <v>19</v>
      </c>
      <c r="Z79" s="30"/>
      <c r="AA79" s="30" t="s">
        <v>19</v>
      </c>
      <c r="AB79" s="30"/>
      <c r="AC79" s="30" t="s">
        <v>19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f t="shared" si="24"/>
        <v>0</v>
      </c>
      <c r="AY79" s="35">
        <v>0</v>
      </c>
      <c r="AZ79" s="35">
        <f t="shared" si="25"/>
        <v>0</v>
      </c>
      <c r="BA79" s="39">
        <f t="shared" si="20"/>
        <v>0</v>
      </c>
      <c r="BB79" s="39">
        <f t="shared" si="21"/>
        <v>0</v>
      </c>
      <c r="BC79" s="39">
        <f t="shared" si="22"/>
        <v>0</v>
      </c>
      <c r="BD79" s="31"/>
    </row>
    <row r="80" spans="1:56" s="1" customFormat="1" ht="40.799999999999997" x14ac:dyDescent="0.3">
      <c r="A80" s="2" t="s">
        <v>470</v>
      </c>
      <c r="B80" s="40">
        <v>1</v>
      </c>
      <c r="C80" s="40" t="s">
        <v>8</v>
      </c>
      <c r="D80" s="40">
        <v>2</v>
      </c>
      <c r="E80" s="30" t="s">
        <v>23</v>
      </c>
      <c r="F80" s="30" t="s">
        <v>10</v>
      </c>
      <c r="G80" s="30" t="s">
        <v>10</v>
      </c>
      <c r="H80" s="30" t="s">
        <v>28</v>
      </c>
      <c r="I80" s="30" t="s">
        <v>573</v>
      </c>
      <c r="J80" s="30"/>
      <c r="K80" s="30"/>
      <c r="L80" s="30"/>
      <c r="M80" s="30" t="s">
        <v>19</v>
      </c>
      <c r="N80" s="30"/>
      <c r="O80" s="30" t="s">
        <v>19</v>
      </c>
      <c r="P80" s="30"/>
      <c r="Q80" s="30" t="s">
        <v>19</v>
      </c>
      <c r="R80" s="30"/>
      <c r="S80" s="30" t="s">
        <v>19</v>
      </c>
      <c r="T80" s="30"/>
      <c r="U80" s="30" t="s">
        <v>19</v>
      </c>
      <c r="V80" s="30"/>
      <c r="W80" s="30" t="s">
        <v>19</v>
      </c>
      <c r="X80" s="30"/>
      <c r="Y80" s="30" t="s">
        <v>19</v>
      </c>
      <c r="Z80" s="30"/>
      <c r="AA80" s="30" t="s">
        <v>19</v>
      </c>
      <c r="AB80" s="30"/>
      <c r="AC80" s="30" t="s">
        <v>19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f t="shared" si="24"/>
        <v>0</v>
      </c>
      <c r="AY80" s="35">
        <v>0</v>
      </c>
      <c r="AZ80" s="35">
        <f t="shared" si="25"/>
        <v>0</v>
      </c>
      <c r="BA80" s="39">
        <f t="shared" si="20"/>
        <v>0</v>
      </c>
      <c r="BB80" s="39">
        <f t="shared" si="21"/>
        <v>0</v>
      </c>
      <c r="BC80" s="39">
        <f t="shared" si="22"/>
        <v>0</v>
      </c>
      <c r="BD80" s="31"/>
    </row>
    <row r="81" spans="1:56" s="1" customFormat="1" ht="51" x14ac:dyDescent="0.3">
      <c r="A81" s="2" t="s">
        <v>472</v>
      </c>
      <c r="B81" s="32">
        <v>1</v>
      </c>
      <c r="C81" s="32" t="s">
        <v>8</v>
      </c>
      <c r="D81" s="32">
        <v>2</v>
      </c>
      <c r="E81" s="33" t="s">
        <v>23</v>
      </c>
      <c r="F81" s="33" t="s">
        <v>10</v>
      </c>
      <c r="G81" s="33" t="s">
        <v>10</v>
      </c>
      <c r="H81" s="33" t="s">
        <v>30</v>
      </c>
      <c r="I81" s="33" t="s">
        <v>29</v>
      </c>
      <c r="J81" s="30"/>
      <c r="K81" s="30"/>
      <c r="L81" s="30"/>
      <c r="M81" s="30"/>
      <c r="N81" s="30" t="s">
        <v>19</v>
      </c>
      <c r="O81" s="30"/>
      <c r="P81" s="30"/>
      <c r="Q81" s="30"/>
      <c r="R81" s="30"/>
      <c r="S81" s="30" t="s">
        <v>19</v>
      </c>
      <c r="T81" s="30"/>
      <c r="U81" s="30"/>
      <c r="V81" s="30"/>
      <c r="W81" s="30"/>
      <c r="X81" s="30" t="s">
        <v>19</v>
      </c>
      <c r="Y81" s="30"/>
      <c r="Z81" s="30"/>
      <c r="AA81" s="30"/>
      <c r="AB81" s="30"/>
      <c r="AC81" s="30" t="s">
        <v>19</v>
      </c>
      <c r="AD81" s="35">
        <f t="shared" ref="AD81:AW81" si="26">SUM(AD82:AD91)</f>
        <v>0</v>
      </c>
      <c r="AE81" s="35">
        <f t="shared" si="26"/>
        <v>0</v>
      </c>
      <c r="AF81" s="35">
        <f t="shared" si="26"/>
        <v>0</v>
      </c>
      <c r="AG81" s="35">
        <f t="shared" si="26"/>
        <v>0</v>
      </c>
      <c r="AH81" s="35">
        <f>SUM(AH82:AH91)</f>
        <v>739.20000000000016</v>
      </c>
      <c r="AI81" s="35">
        <f t="shared" si="26"/>
        <v>0</v>
      </c>
      <c r="AJ81" s="35">
        <f t="shared" si="26"/>
        <v>0</v>
      </c>
      <c r="AK81" s="35">
        <f t="shared" si="26"/>
        <v>0</v>
      </c>
      <c r="AL81" s="35">
        <f t="shared" si="26"/>
        <v>0</v>
      </c>
      <c r="AM81" s="35">
        <f t="shared" si="26"/>
        <v>739.20000000000016</v>
      </c>
      <c r="AN81" s="35">
        <f t="shared" si="26"/>
        <v>0</v>
      </c>
      <c r="AO81" s="35">
        <f t="shared" si="26"/>
        <v>0</v>
      </c>
      <c r="AP81" s="35">
        <f t="shared" si="26"/>
        <v>0</v>
      </c>
      <c r="AQ81" s="35">
        <f t="shared" si="26"/>
        <v>0</v>
      </c>
      <c r="AR81" s="35">
        <f t="shared" si="26"/>
        <v>739.20000000000016</v>
      </c>
      <c r="AS81" s="35">
        <f t="shared" si="26"/>
        <v>0</v>
      </c>
      <c r="AT81" s="35">
        <f t="shared" si="26"/>
        <v>0</v>
      </c>
      <c r="AU81" s="35">
        <f t="shared" si="26"/>
        <v>0</v>
      </c>
      <c r="AV81" s="35">
        <f t="shared" si="26"/>
        <v>0</v>
      </c>
      <c r="AW81" s="35">
        <f t="shared" si="26"/>
        <v>2408.1999999999998</v>
      </c>
      <c r="AX81" s="35">
        <f>SUM(AD81:AW81)</f>
        <v>4625.8</v>
      </c>
      <c r="AY81" s="35">
        <v>0</v>
      </c>
      <c r="AZ81" s="35">
        <f>AX81</f>
        <v>4625.8</v>
      </c>
      <c r="BA81" s="36">
        <f t="shared" si="20"/>
        <v>739.20000000000016</v>
      </c>
      <c r="BB81" s="36">
        <f t="shared" si="21"/>
        <v>739.20000000000016</v>
      </c>
      <c r="BC81" s="36">
        <f t="shared" si="22"/>
        <v>3147.4</v>
      </c>
      <c r="BD81" s="31"/>
    </row>
    <row r="82" spans="1:56" ht="43.2" x14ac:dyDescent="0.3">
      <c r="A82" s="14" t="s">
        <v>461</v>
      </c>
      <c r="B82" s="37">
        <v>1</v>
      </c>
      <c r="C82" s="37" t="s">
        <v>8</v>
      </c>
      <c r="D82" s="37">
        <v>2</v>
      </c>
      <c r="E82" s="38" t="s">
        <v>23</v>
      </c>
      <c r="F82" s="38" t="s">
        <v>10</v>
      </c>
      <c r="G82" s="38" t="s">
        <v>10</v>
      </c>
      <c r="H82" s="38" t="s">
        <v>30</v>
      </c>
      <c r="I82" s="38" t="s">
        <v>29</v>
      </c>
      <c r="J82" s="38"/>
      <c r="K82" s="38"/>
      <c r="L82" s="38"/>
      <c r="M82" s="38"/>
      <c r="N82" s="38" t="s">
        <v>19</v>
      </c>
      <c r="O82" s="38"/>
      <c r="P82" s="38"/>
      <c r="Q82" s="38"/>
      <c r="R82" s="38"/>
      <c r="S82" s="38" t="s">
        <v>19</v>
      </c>
      <c r="T82" s="38"/>
      <c r="U82" s="38"/>
      <c r="V82" s="38"/>
      <c r="W82" s="38"/>
      <c r="X82" s="38" t="s">
        <v>19</v>
      </c>
      <c r="Y82" s="38"/>
      <c r="Z82" s="38"/>
      <c r="AA82" s="38"/>
      <c r="AB82" s="38"/>
      <c r="AC82" s="38" t="s">
        <v>19</v>
      </c>
      <c r="AD82" s="39">
        <v>0</v>
      </c>
      <c r="AE82" s="39">
        <v>0</v>
      </c>
      <c r="AF82" s="39">
        <v>0</v>
      </c>
      <c r="AG82" s="39">
        <v>0</v>
      </c>
      <c r="AH82" s="39">
        <v>369.6</v>
      </c>
      <c r="AI82" s="39">
        <v>0</v>
      </c>
      <c r="AJ82" s="39">
        <v>0</v>
      </c>
      <c r="AK82" s="39">
        <v>0</v>
      </c>
      <c r="AL82" s="39">
        <v>0</v>
      </c>
      <c r="AM82" s="39">
        <v>369.6</v>
      </c>
      <c r="AN82" s="39">
        <v>0</v>
      </c>
      <c r="AO82" s="39">
        <v>0</v>
      </c>
      <c r="AP82" s="39">
        <v>0</v>
      </c>
      <c r="AQ82" s="39">
        <v>0</v>
      </c>
      <c r="AR82" s="39">
        <v>369.6</v>
      </c>
      <c r="AS82" s="39">
        <v>0</v>
      </c>
      <c r="AT82" s="39">
        <v>0</v>
      </c>
      <c r="AU82" s="39">
        <v>0</v>
      </c>
      <c r="AV82" s="39">
        <v>0</v>
      </c>
      <c r="AW82" s="39">
        <v>1204</v>
      </c>
      <c r="AX82" s="39">
        <f t="shared" ref="AX82:AX91" si="27">SUM(AD82:AW82)</f>
        <v>2312.8000000000002</v>
      </c>
      <c r="AY82" s="39">
        <v>0</v>
      </c>
      <c r="AZ82" s="39">
        <f t="shared" ref="AZ82:AZ91" si="28">AX82</f>
        <v>2312.8000000000002</v>
      </c>
      <c r="BA82" s="39">
        <f t="shared" si="20"/>
        <v>369.6</v>
      </c>
      <c r="BB82" s="39">
        <f t="shared" si="21"/>
        <v>369.6</v>
      </c>
      <c r="BC82" s="39">
        <f t="shared" si="22"/>
        <v>1573.6</v>
      </c>
    </row>
    <row r="83" spans="1:56" ht="43.2" x14ac:dyDescent="0.3">
      <c r="A83" s="14" t="s">
        <v>462</v>
      </c>
      <c r="B83" s="37">
        <v>1</v>
      </c>
      <c r="C83" s="37" t="s">
        <v>8</v>
      </c>
      <c r="D83" s="37">
        <v>2</v>
      </c>
      <c r="E83" s="38" t="s">
        <v>23</v>
      </c>
      <c r="F83" s="38" t="s">
        <v>10</v>
      </c>
      <c r="G83" s="38" t="s">
        <v>10</v>
      </c>
      <c r="H83" s="38" t="s">
        <v>30</v>
      </c>
      <c r="I83" s="38" t="s">
        <v>29</v>
      </c>
      <c r="J83" s="38"/>
      <c r="K83" s="38"/>
      <c r="L83" s="38"/>
      <c r="M83" s="38"/>
      <c r="N83" s="38" t="s">
        <v>19</v>
      </c>
      <c r="O83" s="38"/>
      <c r="P83" s="38"/>
      <c r="Q83" s="38"/>
      <c r="R83" s="38"/>
      <c r="S83" s="38" t="s">
        <v>19</v>
      </c>
      <c r="T83" s="38"/>
      <c r="U83" s="38"/>
      <c r="V83" s="38"/>
      <c r="W83" s="38"/>
      <c r="X83" s="38" t="s">
        <v>19</v>
      </c>
      <c r="Y83" s="38"/>
      <c r="Z83" s="38"/>
      <c r="AA83" s="38"/>
      <c r="AB83" s="38"/>
      <c r="AC83" s="38" t="s">
        <v>19</v>
      </c>
      <c r="AD83" s="39">
        <v>0</v>
      </c>
      <c r="AE83" s="39">
        <v>0</v>
      </c>
      <c r="AF83" s="39">
        <v>0</v>
      </c>
      <c r="AG83" s="39">
        <v>0</v>
      </c>
      <c r="AH83" s="39">
        <v>61.6</v>
      </c>
      <c r="AI83" s="39">
        <v>0</v>
      </c>
      <c r="AJ83" s="39">
        <v>0</v>
      </c>
      <c r="AK83" s="39">
        <v>0</v>
      </c>
      <c r="AL83" s="39">
        <v>0</v>
      </c>
      <c r="AM83" s="39">
        <v>61.6</v>
      </c>
      <c r="AN83" s="39">
        <v>0</v>
      </c>
      <c r="AO83" s="39">
        <v>0</v>
      </c>
      <c r="AP83" s="39">
        <v>0</v>
      </c>
      <c r="AQ83" s="39">
        <v>0</v>
      </c>
      <c r="AR83" s="39">
        <v>61.6</v>
      </c>
      <c r="AS83" s="39">
        <v>0</v>
      </c>
      <c r="AT83" s="39">
        <v>0</v>
      </c>
      <c r="AU83" s="39">
        <v>0</v>
      </c>
      <c r="AV83" s="39">
        <v>0</v>
      </c>
      <c r="AW83" s="39">
        <v>200.7</v>
      </c>
      <c r="AX83" s="39">
        <f t="shared" si="27"/>
        <v>385.5</v>
      </c>
      <c r="AY83" s="39">
        <v>0</v>
      </c>
      <c r="AZ83" s="39">
        <f t="shared" si="28"/>
        <v>385.5</v>
      </c>
      <c r="BA83" s="39">
        <f t="shared" si="20"/>
        <v>61.6</v>
      </c>
      <c r="BB83" s="39">
        <f t="shared" si="21"/>
        <v>61.6</v>
      </c>
      <c r="BC83" s="39">
        <f t="shared" si="22"/>
        <v>262.3</v>
      </c>
    </row>
    <row r="84" spans="1:56" s="1" customFormat="1" ht="40.799999999999997" x14ac:dyDescent="0.3">
      <c r="A84" s="2" t="s">
        <v>463</v>
      </c>
      <c r="B84" s="40">
        <v>1</v>
      </c>
      <c r="C84" s="40" t="s">
        <v>8</v>
      </c>
      <c r="D84" s="40">
        <v>2</v>
      </c>
      <c r="E84" s="30" t="s">
        <v>23</v>
      </c>
      <c r="F84" s="30" t="s">
        <v>10</v>
      </c>
      <c r="G84" s="30" t="s">
        <v>10</v>
      </c>
      <c r="H84" s="30" t="s">
        <v>30</v>
      </c>
      <c r="I84" s="30" t="s">
        <v>29</v>
      </c>
      <c r="J84" s="30"/>
      <c r="K84" s="30"/>
      <c r="L84" s="30"/>
      <c r="M84" s="30"/>
      <c r="N84" s="30" t="s">
        <v>19</v>
      </c>
      <c r="O84" s="30"/>
      <c r="P84" s="30"/>
      <c r="Q84" s="30"/>
      <c r="R84" s="30"/>
      <c r="S84" s="30" t="s">
        <v>19</v>
      </c>
      <c r="T84" s="30"/>
      <c r="U84" s="30"/>
      <c r="V84" s="30"/>
      <c r="W84" s="30"/>
      <c r="X84" s="30" t="s">
        <v>19</v>
      </c>
      <c r="Y84" s="30"/>
      <c r="Z84" s="30"/>
      <c r="AA84" s="30"/>
      <c r="AB84" s="30"/>
      <c r="AC84" s="30" t="s">
        <v>19</v>
      </c>
      <c r="AD84" s="35">
        <v>0</v>
      </c>
      <c r="AE84" s="35">
        <v>0</v>
      </c>
      <c r="AF84" s="35">
        <v>0</v>
      </c>
      <c r="AG84" s="35">
        <v>0</v>
      </c>
      <c r="AH84" s="35">
        <v>61.6</v>
      </c>
      <c r="AI84" s="35">
        <v>0</v>
      </c>
      <c r="AJ84" s="35">
        <v>0</v>
      </c>
      <c r="AK84" s="35">
        <v>0</v>
      </c>
      <c r="AL84" s="35">
        <v>0</v>
      </c>
      <c r="AM84" s="35">
        <v>61.6</v>
      </c>
      <c r="AN84" s="35">
        <v>0</v>
      </c>
      <c r="AO84" s="35">
        <v>0</v>
      </c>
      <c r="AP84" s="35">
        <v>0</v>
      </c>
      <c r="AQ84" s="35">
        <v>0</v>
      </c>
      <c r="AR84" s="35">
        <v>61.6</v>
      </c>
      <c r="AS84" s="35">
        <v>0</v>
      </c>
      <c r="AT84" s="35">
        <v>0</v>
      </c>
      <c r="AU84" s="35">
        <v>0</v>
      </c>
      <c r="AV84" s="35">
        <v>0</v>
      </c>
      <c r="AW84" s="35">
        <f>AW83</f>
        <v>200.7</v>
      </c>
      <c r="AX84" s="35">
        <f t="shared" si="27"/>
        <v>385.5</v>
      </c>
      <c r="AY84" s="35">
        <v>0</v>
      </c>
      <c r="AZ84" s="35">
        <f t="shared" si="28"/>
        <v>385.5</v>
      </c>
      <c r="BA84" s="35">
        <f t="shared" si="20"/>
        <v>61.6</v>
      </c>
      <c r="BB84" s="35">
        <f t="shared" si="21"/>
        <v>61.6</v>
      </c>
      <c r="BC84" s="35">
        <f t="shared" si="22"/>
        <v>262.3</v>
      </c>
      <c r="BD84" s="31"/>
    </row>
    <row r="85" spans="1:56" s="1" customFormat="1" ht="40.799999999999997" x14ac:dyDescent="0.3">
      <c r="A85" s="2" t="s">
        <v>464</v>
      </c>
      <c r="B85" s="40">
        <v>1</v>
      </c>
      <c r="C85" s="40" t="s">
        <v>8</v>
      </c>
      <c r="D85" s="40">
        <v>2</v>
      </c>
      <c r="E85" s="30" t="s">
        <v>23</v>
      </c>
      <c r="F85" s="30" t="s">
        <v>10</v>
      </c>
      <c r="G85" s="30" t="s">
        <v>10</v>
      </c>
      <c r="H85" s="30" t="s">
        <v>30</v>
      </c>
      <c r="I85" s="30" t="s">
        <v>29</v>
      </c>
      <c r="J85" s="30"/>
      <c r="K85" s="30"/>
      <c r="L85" s="30"/>
      <c r="M85" s="30"/>
      <c r="N85" s="30" t="s">
        <v>19</v>
      </c>
      <c r="O85" s="30"/>
      <c r="P85" s="30"/>
      <c r="Q85" s="30"/>
      <c r="R85" s="30"/>
      <c r="S85" s="30" t="s">
        <v>19</v>
      </c>
      <c r="T85" s="30"/>
      <c r="U85" s="30"/>
      <c r="V85" s="30"/>
      <c r="W85" s="30"/>
      <c r="X85" s="30" t="s">
        <v>19</v>
      </c>
      <c r="Y85" s="30"/>
      <c r="Z85" s="30"/>
      <c r="AA85" s="30"/>
      <c r="AB85" s="30"/>
      <c r="AC85" s="30" t="s">
        <v>19</v>
      </c>
      <c r="AD85" s="35">
        <v>0</v>
      </c>
      <c r="AE85" s="35">
        <v>0</v>
      </c>
      <c r="AF85" s="35">
        <v>0</v>
      </c>
      <c r="AG85" s="35">
        <v>0</v>
      </c>
      <c r="AH85" s="35">
        <v>61.6</v>
      </c>
      <c r="AI85" s="35">
        <v>0</v>
      </c>
      <c r="AJ85" s="35">
        <v>0</v>
      </c>
      <c r="AK85" s="35">
        <v>0</v>
      </c>
      <c r="AL85" s="35">
        <v>0</v>
      </c>
      <c r="AM85" s="35">
        <v>61.6</v>
      </c>
      <c r="AN85" s="35">
        <v>0</v>
      </c>
      <c r="AO85" s="35">
        <v>0</v>
      </c>
      <c r="AP85" s="35">
        <v>0</v>
      </c>
      <c r="AQ85" s="35">
        <v>0</v>
      </c>
      <c r="AR85" s="35">
        <v>61.6</v>
      </c>
      <c r="AS85" s="35">
        <v>0</v>
      </c>
      <c r="AT85" s="35">
        <v>0</v>
      </c>
      <c r="AU85" s="35">
        <v>0</v>
      </c>
      <c r="AV85" s="35">
        <v>0</v>
      </c>
      <c r="AW85" s="35">
        <f>AW84</f>
        <v>200.7</v>
      </c>
      <c r="AX85" s="35">
        <f t="shared" si="27"/>
        <v>385.5</v>
      </c>
      <c r="AY85" s="35">
        <v>0</v>
      </c>
      <c r="AZ85" s="35">
        <f t="shared" si="28"/>
        <v>385.5</v>
      </c>
      <c r="BA85" s="35">
        <f t="shared" si="20"/>
        <v>61.6</v>
      </c>
      <c r="BB85" s="35">
        <f t="shared" si="21"/>
        <v>61.6</v>
      </c>
      <c r="BC85" s="35">
        <f t="shared" si="22"/>
        <v>262.3</v>
      </c>
      <c r="BD85" s="31"/>
    </row>
    <row r="86" spans="1:56" s="1" customFormat="1" ht="40.799999999999997" x14ac:dyDescent="0.3">
      <c r="A86" s="2" t="s">
        <v>465</v>
      </c>
      <c r="B86" s="40">
        <v>1</v>
      </c>
      <c r="C86" s="40" t="s">
        <v>8</v>
      </c>
      <c r="D86" s="40">
        <v>2</v>
      </c>
      <c r="E86" s="30" t="s">
        <v>23</v>
      </c>
      <c r="F86" s="30" t="s">
        <v>10</v>
      </c>
      <c r="G86" s="30" t="s">
        <v>10</v>
      </c>
      <c r="H86" s="30" t="s">
        <v>30</v>
      </c>
      <c r="I86" s="30" t="s">
        <v>29</v>
      </c>
      <c r="J86" s="30"/>
      <c r="K86" s="30"/>
      <c r="L86" s="30"/>
      <c r="M86" s="30"/>
      <c r="N86" s="30" t="s">
        <v>19</v>
      </c>
      <c r="O86" s="30"/>
      <c r="P86" s="30"/>
      <c r="Q86" s="30"/>
      <c r="R86" s="30"/>
      <c r="S86" s="30" t="s">
        <v>19</v>
      </c>
      <c r="T86" s="30"/>
      <c r="U86" s="30"/>
      <c r="V86" s="30"/>
      <c r="W86" s="30"/>
      <c r="X86" s="30" t="s">
        <v>19</v>
      </c>
      <c r="Y86" s="30"/>
      <c r="Z86" s="30"/>
      <c r="AA86" s="30"/>
      <c r="AB86" s="30"/>
      <c r="AC86" s="30" t="s">
        <v>19</v>
      </c>
      <c r="AD86" s="35">
        <v>0</v>
      </c>
      <c r="AE86" s="35">
        <v>0</v>
      </c>
      <c r="AF86" s="35">
        <v>0</v>
      </c>
      <c r="AG86" s="35">
        <v>0</v>
      </c>
      <c r="AH86" s="35">
        <v>61.6</v>
      </c>
      <c r="AI86" s="35">
        <v>0</v>
      </c>
      <c r="AJ86" s="35">
        <v>0</v>
      </c>
      <c r="AK86" s="35">
        <v>0</v>
      </c>
      <c r="AL86" s="35">
        <v>0</v>
      </c>
      <c r="AM86" s="35">
        <v>61.6</v>
      </c>
      <c r="AN86" s="35">
        <v>0</v>
      </c>
      <c r="AO86" s="35">
        <v>0</v>
      </c>
      <c r="AP86" s="35">
        <v>0</v>
      </c>
      <c r="AQ86" s="35">
        <v>0</v>
      </c>
      <c r="AR86" s="35">
        <v>61.6</v>
      </c>
      <c r="AS86" s="35">
        <v>0</v>
      </c>
      <c r="AT86" s="35">
        <v>0</v>
      </c>
      <c r="AU86" s="35">
        <v>0</v>
      </c>
      <c r="AV86" s="35">
        <v>0</v>
      </c>
      <c r="AW86" s="35">
        <v>200.7</v>
      </c>
      <c r="AX86" s="35">
        <f t="shared" si="27"/>
        <v>385.5</v>
      </c>
      <c r="AY86" s="35">
        <v>0</v>
      </c>
      <c r="AZ86" s="35">
        <f t="shared" si="28"/>
        <v>385.5</v>
      </c>
      <c r="BA86" s="35">
        <f t="shared" si="20"/>
        <v>61.6</v>
      </c>
      <c r="BB86" s="35">
        <f t="shared" si="21"/>
        <v>61.6</v>
      </c>
      <c r="BC86" s="35">
        <f t="shared" si="22"/>
        <v>262.3</v>
      </c>
      <c r="BD86" s="31"/>
    </row>
    <row r="87" spans="1:56" s="1" customFormat="1" ht="40.799999999999997" x14ac:dyDescent="0.3">
      <c r="A87" s="2" t="s">
        <v>466</v>
      </c>
      <c r="B87" s="40">
        <v>1</v>
      </c>
      <c r="C87" s="40" t="s">
        <v>8</v>
      </c>
      <c r="D87" s="40">
        <v>2</v>
      </c>
      <c r="E87" s="30" t="s">
        <v>23</v>
      </c>
      <c r="F87" s="30" t="s">
        <v>10</v>
      </c>
      <c r="G87" s="30" t="s">
        <v>10</v>
      </c>
      <c r="H87" s="30" t="s">
        <v>30</v>
      </c>
      <c r="I87" s="30" t="s">
        <v>29</v>
      </c>
      <c r="J87" s="30"/>
      <c r="K87" s="30"/>
      <c r="L87" s="30"/>
      <c r="M87" s="30"/>
      <c r="N87" s="30" t="s">
        <v>19</v>
      </c>
      <c r="O87" s="30"/>
      <c r="P87" s="30"/>
      <c r="Q87" s="30"/>
      <c r="R87" s="30"/>
      <c r="S87" s="30" t="s">
        <v>19</v>
      </c>
      <c r="T87" s="30"/>
      <c r="U87" s="30"/>
      <c r="V87" s="30"/>
      <c r="W87" s="30"/>
      <c r="X87" s="30" t="s">
        <v>19</v>
      </c>
      <c r="Y87" s="30"/>
      <c r="Z87" s="30"/>
      <c r="AA87" s="30"/>
      <c r="AB87" s="30"/>
      <c r="AC87" s="30" t="s">
        <v>19</v>
      </c>
      <c r="AD87" s="35">
        <v>0</v>
      </c>
      <c r="AE87" s="35">
        <v>0</v>
      </c>
      <c r="AF87" s="35">
        <v>0</v>
      </c>
      <c r="AG87" s="35">
        <v>0</v>
      </c>
      <c r="AH87" s="35">
        <v>61.6</v>
      </c>
      <c r="AI87" s="35">
        <v>0</v>
      </c>
      <c r="AJ87" s="35">
        <v>0</v>
      </c>
      <c r="AK87" s="35">
        <v>0</v>
      </c>
      <c r="AL87" s="35">
        <v>0</v>
      </c>
      <c r="AM87" s="35">
        <v>61.6</v>
      </c>
      <c r="AN87" s="35">
        <v>0</v>
      </c>
      <c r="AO87" s="35">
        <v>0</v>
      </c>
      <c r="AP87" s="35">
        <v>0</v>
      </c>
      <c r="AQ87" s="35">
        <v>0</v>
      </c>
      <c r="AR87" s="35">
        <v>61.6</v>
      </c>
      <c r="AS87" s="35">
        <v>0</v>
      </c>
      <c r="AT87" s="35">
        <v>0</v>
      </c>
      <c r="AU87" s="35">
        <v>0</v>
      </c>
      <c r="AV87" s="35">
        <v>0</v>
      </c>
      <c r="AW87" s="35">
        <v>200.7</v>
      </c>
      <c r="AX87" s="35">
        <f t="shared" si="27"/>
        <v>385.5</v>
      </c>
      <c r="AY87" s="35">
        <v>0</v>
      </c>
      <c r="AZ87" s="35">
        <f t="shared" si="28"/>
        <v>385.5</v>
      </c>
      <c r="BA87" s="35">
        <f t="shared" si="20"/>
        <v>61.6</v>
      </c>
      <c r="BB87" s="35">
        <f t="shared" si="21"/>
        <v>61.6</v>
      </c>
      <c r="BC87" s="35">
        <f t="shared" si="22"/>
        <v>262.3</v>
      </c>
      <c r="BD87" s="31"/>
    </row>
    <row r="88" spans="1:56" s="1" customFormat="1" ht="40.799999999999997" x14ac:dyDescent="0.3">
      <c r="A88" s="2" t="s">
        <v>467</v>
      </c>
      <c r="B88" s="40">
        <v>1</v>
      </c>
      <c r="C88" s="40" t="s">
        <v>8</v>
      </c>
      <c r="D88" s="40">
        <v>2</v>
      </c>
      <c r="E88" s="30" t="s">
        <v>23</v>
      </c>
      <c r="F88" s="30" t="s">
        <v>10</v>
      </c>
      <c r="G88" s="30" t="s">
        <v>10</v>
      </c>
      <c r="H88" s="30" t="s">
        <v>30</v>
      </c>
      <c r="I88" s="30" t="s">
        <v>29</v>
      </c>
      <c r="J88" s="30"/>
      <c r="K88" s="30"/>
      <c r="L88" s="30"/>
      <c r="M88" s="30"/>
      <c r="N88" s="30" t="s">
        <v>19</v>
      </c>
      <c r="O88" s="30"/>
      <c r="P88" s="30"/>
      <c r="Q88" s="30"/>
      <c r="R88" s="30"/>
      <c r="S88" s="30" t="s">
        <v>19</v>
      </c>
      <c r="T88" s="30"/>
      <c r="U88" s="30"/>
      <c r="V88" s="30"/>
      <c r="W88" s="30"/>
      <c r="X88" s="30" t="s">
        <v>19</v>
      </c>
      <c r="Y88" s="30"/>
      <c r="Z88" s="30"/>
      <c r="AA88" s="30"/>
      <c r="AB88" s="30"/>
      <c r="AC88" s="30" t="s">
        <v>19</v>
      </c>
      <c r="AD88" s="35">
        <v>0</v>
      </c>
      <c r="AE88" s="35">
        <v>0</v>
      </c>
      <c r="AF88" s="35">
        <v>0</v>
      </c>
      <c r="AG88" s="35">
        <v>0</v>
      </c>
      <c r="AH88" s="35">
        <v>61.6</v>
      </c>
      <c r="AI88" s="35">
        <v>0</v>
      </c>
      <c r="AJ88" s="35">
        <v>0</v>
      </c>
      <c r="AK88" s="35">
        <v>0</v>
      </c>
      <c r="AL88" s="35">
        <v>0</v>
      </c>
      <c r="AM88" s="35">
        <v>61.6</v>
      </c>
      <c r="AN88" s="35">
        <v>0</v>
      </c>
      <c r="AO88" s="35">
        <v>0</v>
      </c>
      <c r="AP88" s="35">
        <v>0</v>
      </c>
      <c r="AQ88" s="35">
        <v>0</v>
      </c>
      <c r="AR88" s="35">
        <v>61.6</v>
      </c>
      <c r="AS88" s="35">
        <v>0</v>
      </c>
      <c r="AT88" s="35">
        <v>0</v>
      </c>
      <c r="AU88" s="35">
        <v>0</v>
      </c>
      <c r="AV88" s="35">
        <v>0</v>
      </c>
      <c r="AW88" s="35">
        <v>200.7</v>
      </c>
      <c r="AX88" s="35">
        <f t="shared" si="27"/>
        <v>385.5</v>
      </c>
      <c r="AY88" s="35">
        <v>0</v>
      </c>
      <c r="AZ88" s="35">
        <f t="shared" si="28"/>
        <v>385.5</v>
      </c>
      <c r="BA88" s="35">
        <f t="shared" si="20"/>
        <v>61.6</v>
      </c>
      <c r="BB88" s="35">
        <f t="shared" si="21"/>
        <v>61.6</v>
      </c>
      <c r="BC88" s="35">
        <f t="shared" si="22"/>
        <v>262.3</v>
      </c>
      <c r="BD88" s="31"/>
    </row>
    <row r="89" spans="1:56" s="1" customFormat="1" ht="40.799999999999997" x14ac:dyDescent="0.3">
      <c r="A89" s="2" t="s">
        <v>468</v>
      </c>
      <c r="B89" s="40">
        <v>1</v>
      </c>
      <c r="C89" s="40" t="s">
        <v>8</v>
      </c>
      <c r="D89" s="40">
        <v>2</v>
      </c>
      <c r="E89" s="30" t="s">
        <v>23</v>
      </c>
      <c r="F89" s="30" t="s">
        <v>10</v>
      </c>
      <c r="G89" s="30" t="s">
        <v>10</v>
      </c>
      <c r="H89" s="30" t="s">
        <v>30</v>
      </c>
      <c r="I89" s="30" t="s">
        <v>29</v>
      </c>
      <c r="J89" s="30"/>
      <c r="K89" s="30"/>
      <c r="L89" s="30"/>
      <c r="M89" s="30"/>
      <c r="N89" s="30" t="s">
        <v>19</v>
      </c>
      <c r="O89" s="30"/>
      <c r="P89" s="30"/>
      <c r="Q89" s="30"/>
      <c r="R89" s="30"/>
      <c r="S89" s="30" t="s">
        <v>19</v>
      </c>
      <c r="T89" s="30"/>
      <c r="U89" s="30"/>
      <c r="V89" s="30"/>
      <c r="W89" s="30"/>
      <c r="X89" s="30" t="s">
        <v>19</v>
      </c>
      <c r="Y89" s="30"/>
      <c r="Z89" s="30"/>
      <c r="AA89" s="30"/>
      <c r="AB89" s="30"/>
      <c r="AC89" s="30" t="s">
        <v>19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f t="shared" si="27"/>
        <v>0</v>
      </c>
      <c r="AY89" s="35">
        <v>0</v>
      </c>
      <c r="AZ89" s="35">
        <f t="shared" si="28"/>
        <v>0</v>
      </c>
      <c r="BA89" s="39">
        <f t="shared" si="20"/>
        <v>0</v>
      </c>
      <c r="BB89" s="39">
        <f t="shared" si="21"/>
        <v>0</v>
      </c>
      <c r="BC89" s="39">
        <f t="shared" si="22"/>
        <v>0</v>
      </c>
      <c r="BD89" s="31"/>
    </row>
    <row r="90" spans="1:56" s="1" customFormat="1" ht="40.799999999999997" x14ac:dyDescent="0.3">
      <c r="A90" s="2" t="s">
        <v>469</v>
      </c>
      <c r="B90" s="40">
        <v>1</v>
      </c>
      <c r="C90" s="40" t="s">
        <v>8</v>
      </c>
      <c r="D90" s="40">
        <v>2</v>
      </c>
      <c r="E90" s="30" t="s">
        <v>23</v>
      </c>
      <c r="F90" s="30" t="s">
        <v>10</v>
      </c>
      <c r="G90" s="30" t="s">
        <v>10</v>
      </c>
      <c r="H90" s="30" t="s">
        <v>30</v>
      </c>
      <c r="I90" s="30" t="s">
        <v>29</v>
      </c>
      <c r="J90" s="30"/>
      <c r="K90" s="30"/>
      <c r="L90" s="30"/>
      <c r="M90" s="30"/>
      <c r="N90" s="30" t="s">
        <v>19</v>
      </c>
      <c r="O90" s="30"/>
      <c r="P90" s="30"/>
      <c r="Q90" s="30"/>
      <c r="R90" s="30"/>
      <c r="S90" s="30" t="s">
        <v>19</v>
      </c>
      <c r="T90" s="30"/>
      <c r="U90" s="30"/>
      <c r="V90" s="30"/>
      <c r="W90" s="30"/>
      <c r="X90" s="30" t="s">
        <v>19</v>
      </c>
      <c r="Y90" s="30"/>
      <c r="Z90" s="30"/>
      <c r="AA90" s="30"/>
      <c r="AB90" s="30"/>
      <c r="AC90" s="30" t="s">
        <v>19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f t="shared" si="27"/>
        <v>0</v>
      </c>
      <c r="AY90" s="35">
        <v>0</v>
      </c>
      <c r="AZ90" s="35">
        <f t="shared" si="28"/>
        <v>0</v>
      </c>
      <c r="BA90" s="39">
        <f t="shared" si="20"/>
        <v>0</v>
      </c>
      <c r="BB90" s="39">
        <f t="shared" si="21"/>
        <v>0</v>
      </c>
      <c r="BC90" s="39">
        <f t="shared" si="22"/>
        <v>0</v>
      </c>
      <c r="BD90" s="31"/>
    </row>
    <row r="91" spans="1:56" s="1" customFormat="1" ht="40.799999999999997" x14ac:dyDescent="0.3">
      <c r="A91" s="2" t="s">
        <v>470</v>
      </c>
      <c r="B91" s="40">
        <v>1</v>
      </c>
      <c r="C91" s="40" t="s">
        <v>8</v>
      </c>
      <c r="D91" s="40">
        <v>2</v>
      </c>
      <c r="E91" s="30" t="s">
        <v>23</v>
      </c>
      <c r="F91" s="30" t="s">
        <v>10</v>
      </c>
      <c r="G91" s="30" t="s">
        <v>10</v>
      </c>
      <c r="H91" s="30" t="s">
        <v>30</v>
      </c>
      <c r="I91" s="30" t="s">
        <v>29</v>
      </c>
      <c r="J91" s="30"/>
      <c r="K91" s="30"/>
      <c r="L91" s="30"/>
      <c r="M91" s="30"/>
      <c r="N91" s="30" t="s">
        <v>19</v>
      </c>
      <c r="O91" s="30"/>
      <c r="P91" s="30"/>
      <c r="Q91" s="30"/>
      <c r="R91" s="30"/>
      <c r="S91" s="30" t="s">
        <v>19</v>
      </c>
      <c r="T91" s="30"/>
      <c r="U91" s="30"/>
      <c r="V91" s="30"/>
      <c r="W91" s="30"/>
      <c r="X91" s="30" t="s">
        <v>19</v>
      </c>
      <c r="Y91" s="30"/>
      <c r="Z91" s="30"/>
      <c r="AA91" s="30"/>
      <c r="AB91" s="30"/>
      <c r="AC91" s="30" t="s">
        <v>19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f t="shared" si="27"/>
        <v>0</v>
      </c>
      <c r="AY91" s="35">
        <v>0</v>
      </c>
      <c r="AZ91" s="35">
        <f t="shared" si="28"/>
        <v>0</v>
      </c>
      <c r="BA91" s="39">
        <f t="shared" si="20"/>
        <v>0</v>
      </c>
      <c r="BB91" s="39">
        <f t="shared" si="21"/>
        <v>0</v>
      </c>
      <c r="BC91" s="39">
        <f t="shared" si="22"/>
        <v>0</v>
      </c>
      <c r="BD91" s="31"/>
    </row>
    <row r="92" spans="1:56" s="1" customFormat="1" ht="30.6" x14ac:dyDescent="0.3">
      <c r="A92" s="11" t="s">
        <v>472</v>
      </c>
      <c r="B92" s="32">
        <v>1</v>
      </c>
      <c r="C92" s="32" t="s">
        <v>8</v>
      </c>
      <c r="D92" s="32">
        <v>3</v>
      </c>
      <c r="E92" s="33" t="s">
        <v>31</v>
      </c>
      <c r="F92" s="33" t="s">
        <v>33</v>
      </c>
      <c r="G92" s="33" t="s">
        <v>32</v>
      </c>
      <c r="H92" s="33" t="s">
        <v>34</v>
      </c>
      <c r="I92" s="33" t="s">
        <v>35</v>
      </c>
      <c r="J92" s="30"/>
      <c r="K92" s="30"/>
      <c r="L92" s="30" t="s">
        <v>19</v>
      </c>
      <c r="M92" s="30" t="s">
        <v>19</v>
      </c>
      <c r="N92" s="30" t="s">
        <v>19</v>
      </c>
      <c r="O92" s="30" t="s">
        <v>19</v>
      </c>
      <c r="P92" s="30" t="s">
        <v>19</v>
      </c>
      <c r="Q92" s="30" t="s">
        <v>19</v>
      </c>
      <c r="R92" s="30" t="s">
        <v>19</v>
      </c>
      <c r="S92" s="30" t="s">
        <v>19</v>
      </c>
      <c r="T92" s="30" t="s">
        <v>19</v>
      </c>
      <c r="U92" s="30" t="s">
        <v>19</v>
      </c>
      <c r="V92" s="30" t="s">
        <v>19</v>
      </c>
      <c r="W92" s="30" t="s">
        <v>19</v>
      </c>
      <c r="X92" s="30" t="s">
        <v>19</v>
      </c>
      <c r="Y92" s="30" t="s">
        <v>19</v>
      </c>
      <c r="Z92" s="30" t="s">
        <v>19</v>
      </c>
      <c r="AA92" s="30" t="s">
        <v>19</v>
      </c>
      <c r="AB92" s="30" t="s">
        <v>19</v>
      </c>
      <c r="AC92" s="30" t="s">
        <v>19</v>
      </c>
      <c r="AD92" s="34">
        <f>SUM(AD93:AD102)</f>
        <v>0</v>
      </c>
      <c r="AE92" s="34">
        <f t="shared" ref="AE92:AW92" si="29">SUM(AE93:AE102)</f>
        <v>0</v>
      </c>
      <c r="AF92" s="34">
        <f t="shared" si="29"/>
        <v>0</v>
      </c>
      <c r="AG92" s="34">
        <f t="shared" si="29"/>
        <v>0</v>
      </c>
      <c r="AH92" s="34">
        <f t="shared" si="29"/>
        <v>0</v>
      </c>
      <c r="AI92" s="34">
        <f>SUM(AI93:AI102)</f>
        <v>0</v>
      </c>
      <c r="AJ92" s="34">
        <f t="shared" si="29"/>
        <v>0</v>
      </c>
      <c r="AK92" s="34">
        <f t="shared" si="29"/>
        <v>0</v>
      </c>
      <c r="AL92" s="34">
        <f t="shared" si="29"/>
        <v>0</v>
      </c>
      <c r="AM92" s="34">
        <f t="shared" si="29"/>
        <v>0</v>
      </c>
      <c r="AN92" s="34">
        <f t="shared" si="29"/>
        <v>0</v>
      </c>
      <c r="AO92" s="34">
        <f t="shared" si="29"/>
        <v>0</v>
      </c>
      <c r="AP92" s="34">
        <f t="shared" si="29"/>
        <v>0</v>
      </c>
      <c r="AQ92" s="34">
        <f t="shared" si="29"/>
        <v>0</v>
      </c>
      <c r="AR92" s="34">
        <f t="shared" si="29"/>
        <v>0</v>
      </c>
      <c r="AS92" s="34">
        <f t="shared" si="29"/>
        <v>0</v>
      </c>
      <c r="AT92" s="34">
        <f t="shared" si="29"/>
        <v>0</v>
      </c>
      <c r="AU92" s="34">
        <f t="shared" si="29"/>
        <v>0</v>
      </c>
      <c r="AV92" s="34">
        <f t="shared" si="29"/>
        <v>0</v>
      </c>
      <c r="AW92" s="34">
        <f t="shared" si="29"/>
        <v>0</v>
      </c>
      <c r="AX92" s="35">
        <f>SUM(AD92:AW92)</f>
        <v>0</v>
      </c>
      <c r="AY92" s="35">
        <v>0</v>
      </c>
      <c r="AZ92" s="35">
        <f>AX92</f>
        <v>0</v>
      </c>
      <c r="BA92" s="36">
        <f t="shared" si="20"/>
        <v>0</v>
      </c>
      <c r="BB92" s="36">
        <f t="shared" si="21"/>
        <v>0</v>
      </c>
      <c r="BC92" s="36">
        <f t="shared" si="22"/>
        <v>0</v>
      </c>
      <c r="BD92" s="31"/>
    </row>
    <row r="93" spans="1:56" ht="32.4" x14ac:dyDescent="0.3">
      <c r="A93" s="14" t="s">
        <v>461</v>
      </c>
      <c r="B93" s="37">
        <v>1</v>
      </c>
      <c r="C93" s="37" t="s">
        <v>8</v>
      </c>
      <c r="D93" s="37">
        <v>3</v>
      </c>
      <c r="E93" s="38" t="s">
        <v>31</v>
      </c>
      <c r="F93" s="38" t="s">
        <v>33</v>
      </c>
      <c r="G93" s="38" t="s">
        <v>32</v>
      </c>
      <c r="H93" s="38" t="s">
        <v>34</v>
      </c>
      <c r="I93" s="38" t="s">
        <v>35</v>
      </c>
      <c r="J93" s="38"/>
      <c r="K93" s="38"/>
      <c r="L93" s="38" t="s">
        <v>19</v>
      </c>
      <c r="M93" s="38" t="s">
        <v>19</v>
      </c>
      <c r="N93" s="38" t="s">
        <v>19</v>
      </c>
      <c r="O93" s="38" t="s">
        <v>19</v>
      </c>
      <c r="P93" s="38" t="s">
        <v>19</v>
      </c>
      <c r="Q93" s="38" t="s">
        <v>19</v>
      </c>
      <c r="R93" s="38" t="s">
        <v>19</v>
      </c>
      <c r="S93" s="38" t="s">
        <v>19</v>
      </c>
      <c r="T93" s="38" t="s">
        <v>19</v>
      </c>
      <c r="U93" s="38" t="s">
        <v>19</v>
      </c>
      <c r="V93" s="38" t="s">
        <v>19</v>
      </c>
      <c r="W93" s="38" t="s">
        <v>19</v>
      </c>
      <c r="X93" s="38" t="s">
        <v>19</v>
      </c>
      <c r="Y93" s="38" t="s">
        <v>19</v>
      </c>
      <c r="Z93" s="38" t="s">
        <v>19</v>
      </c>
      <c r="AA93" s="38" t="s">
        <v>19</v>
      </c>
      <c r="AB93" s="38" t="s">
        <v>19</v>
      </c>
      <c r="AC93" s="38" t="s">
        <v>19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  <c r="AN93" s="39">
        <v>0</v>
      </c>
      <c r="AO93" s="39">
        <v>0</v>
      </c>
      <c r="AP93" s="39">
        <v>0</v>
      </c>
      <c r="AQ93" s="39">
        <v>0</v>
      </c>
      <c r="AR93" s="39">
        <v>0</v>
      </c>
      <c r="AS93" s="39">
        <v>0</v>
      </c>
      <c r="AT93" s="39">
        <v>0</v>
      </c>
      <c r="AU93" s="39">
        <v>0</v>
      </c>
      <c r="AV93" s="39">
        <v>0</v>
      </c>
      <c r="AW93" s="39">
        <v>0</v>
      </c>
      <c r="AX93" s="39">
        <f t="shared" ref="AX93:AX102" si="30">SUM(AD93:AW93)</f>
        <v>0</v>
      </c>
      <c r="AY93" s="39">
        <v>0</v>
      </c>
      <c r="AZ93" s="39">
        <f t="shared" ref="AZ93:AZ102" si="31">AX93</f>
        <v>0</v>
      </c>
      <c r="BA93" s="39">
        <f t="shared" si="20"/>
        <v>0</v>
      </c>
      <c r="BB93" s="39">
        <f t="shared" si="21"/>
        <v>0</v>
      </c>
      <c r="BC93" s="39">
        <f t="shared" si="22"/>
        <v>0</v>
      </c>
    </row>
    <row r="94" spans="1:56" ht="32.4" x14ac:dyDescent="0.3">
      <c r="A94" s="14" t="s">
        <v>462</v>
      </c>
      <c r="B94" s="37">
        <v>1</v>
      </c>
      <c r="C94" s="37" t="s">
        <v>8</v>
      </c>
      <c r="D94" s="37">
        <v>3</v>
      </c>
      <c r="E94" s="38" t="s">
        <v>31</v>
      </c>
      <c r="F94" s="38" t="s">
        <v>33</v>
      </c>
      <c r="G94" s="38" t="s">
        <v>32</v>
      </c>
      <c r="H94" s="38" t="s">
        <v>34</v>
      </c>
      <c r="I94" s="38" t="s">
        <v>35</v>
      </c>
      <c r="J94" s="38"/>
      <c r="K94" s="38"/>
      <c r="L94" s="38" t="s">
        <v>19</v>
      </c>
      <c r="M94" s="38" t="s">
        <v>19</v>
      </c>
      <c r="N94" s="38" t="s">
        <v>19</v>
      </c>
      <c r="O94" s="38" t="s">
        <v>19</v>
      </c>
      <c r="P94" s="38" t="s">
        <v>19</v>
      </c>
      <c r="Q94" s="38" t="s">
        <v>19</v>
      </c>
      <c r="R94" s="38" t="s">
        <v>19</v>
      </c>
      <c r="S94" s="38" t="s">
        <v>19</v>
      </c>
      <c r="T94" s="38" t="s">
        <v>19</v>
      </c>
      <c r="U94" s="38" t="s">
        <v>19</v>
      </c>
      <c r="V94" s="38" t="s">
        <v>19</v>
      </c>
      <c r="W94" s="38" t="s">
        <v>19</v>
      </c>
      <c r="X94" s="38" t="s">
        <v>19</v>
      </c>
      <c r="Y94" s="38" t="s">
        <v>19</v>
      </c>
      <c r="Z94" s="38" t="s">
        <v>19</v>
      </c>
      <c r="AA94" s="38" t="s">
        <v>19</v>
      </c>
      <c r="AB94" s="38" t="s">
        <v>19</v>
      </c>
      <c r="AC94" s="38" t="s">
        <v>19</v>
      </c>
      <c r="AD94" s="39">
        <v>0</v>
      </c>
      <c r="AE94" s="39">
        <v>0</v>
      </c>
      <c r="AF94" s="39">
        <v>0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  <c r="AN94" s="39">
        <v>0</v>
      </c>
      <c r="AO94" s="39">
        <v>0</v>
      </c>
      <c r="AP94" s="39">
        <v>0</v>
      </c>
      <c r="AQ94" s="39">
        <v>0</v>
      </c>
      <c r="AR94" s="39">
        <v>0</v>
      </c>
      <c r="AS94" s="39">
        <v>0</v>
      </c>
      <c r="AT94" s="39">
        <v>0</v>
      </c>
      <c r="AU94" s="39">
        <v>0</v>
      </c>
      <c r="AV94" s="39">
        <v>0</v>
      </c>
      <c r="AW94" s="39">
        <v>0</v>
      </c>
      <c r="AX94" s="39">
        <f t="shared" si="30"/>
        <v>0</v>
      </c>
      <c r="AY94" s="39">
        <v>0</v>
      </c>
      <c r="AZ94" s="39">
        <f t="shared" si="31"/>
        <v>0</v>
      </c>
      <c r="BA94" s="39">
        <f t="shared" si="20"/>
        <v>0</v>
      </c>
      <c r="BB94" s="39">
        <f t="shared" si="21"/>
        <v>0</v>
      </c>
      <c r="BC94" s="39">
        <f t="shared" si="22"/>
        <v>0</v>
      </c>
    </row>
    <row r="95" spans="1:56" s="1" customFormat="1" ht="30.6" x14ac:dyDescent="0.3">
      <c r="A95" s="2" t="s">
        <v>463</v>
      </c>
      <c r="B95" s="40">
        <v>1</v>
      </c>
      <c r="C95" s="40" t="s">
        <v>8</v>
      </c>
      <c r="D95" s="40">
        <v>3</v>
      </c>
      <c r="E95" s="30" t="s">
        <v>31</v>
      </c>
      <c r="F95" s="30" t="s">
        <v>33</v>
      </c>
      <c r="G95" s="30" t="s">
        <v>32</v>
      </c>
      <c r="H95" s="30" t="s">
        <v>34</v>
      </c>
      <c r="I95" s="30" t="s">
        <v>35</v>
      </c>
      <c r="J95" s="30"/>
      <c r="K95" s="30"/>
      <c r="L95" s="30" t="s">
        <v>19</v>
      </c>
      <c r="M95" s="30" t="s">
        <v>19</v>
      </c>
      <c r="N95" s="30" t="s">
        <v>19</v>
      </c>
      <c r="O95" s="30" t="s">
        <v>19</v>
      </c>
      <c r="P95" s="30" t="s">
        <v>19</v>
      </c>
      <c r="Q95" s="30" t="s">
        <v>19</v>
      </c>
      <c r="R95" s="30" t="s">
        <v>19</v>
      </c>
      <c r="S95" s="30" t="s">
        <v>19</v>
      </c>
      <c r="T95" s="30" t="s">
        <v>19</v>
      </c>
      <c r="U95" s="30" t="s">
        <v>19</v>
      </c>
      <c r="V95" s="30" t="s">
        <v>19</v>
      </c>
      <c r="W95" s="30" t="s">
        <v>19</v>
      </c>
      <c r="X95" s="30" t="s">
        <v>19</v>
      </c>
      <c r="Y95" s="30" t="s">
        <v>19</v>
      </c>
      <c r="Z95" s="30" t="s">
        <v>19</v>
      </c>
      <c r="AA95" s="30" t="s">
        <v>19</v>
      </c>
      <c r="AB95" s="30" t="s">
        <v>19</v>
      </c>
      <c r="AC95" s="30" t="s">
        <v>19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f t="shared" si="30"/>
        <v>0</v>
      </c>
      <c r="AY95" s="35">
        <v>0</v>
      </c>
      <c r="AZ95" s="35">
        <f t="shared" si="31"/>
        <v>0</v>
      </c>
      <c r="BA95" s="35">
        <f t="shared" si="20"/>
        <v>0</v>
      </c>
      <c r="BB95" s="35">
        <f t="shared" si="21"/>
        <v>0</v>
      </c>
      <c r="BC95" s="35">
        <f t="shared" si="22"/>
        <v>0</v>
      </c>
      <c r="BD95" s="31"/>
    </row>
    <row r="96" spans="1:56" s="1" customFormat="1" ht="30.6" x14ac:dyDescent="0.3">
      <c r="A96" s="2" t="s">
        <v>464</v>
      </c>
      <c r="B96" s="40">
        <v>1</v>
      </c>
      <c r="C96" s="40" t="s">
        <v>8</v>
      </c>
      <c r="D96" s="40">
        <v>3</v>
      </c>
      <c r="E96" s="30" t="s">
        <v>31</v>
      </c>
      <c r="F96" s="30" t="s">
        <v>33</v>
      </c>
      <c r="G96" s="30" t="s">
        <v>32</v>
      </c>
      <c r="H96" s="30" t="s">
        <v>34</v>
      </c>
      <c r="I96" s="30" t="s">
        <v>35</v>
      </c>
      <c r="J96" s="30"/>
      <c r="K96" s="30"/>
      <c r="L96" s="30" t="s">
        <v>19</v>
      </c>
      <c r="M96" s="30" t="s">
        <v>19</v>
      </c>
      <c r="N96" s="30" t="s">
        <v>19</v>
      </c>
      <c r="O96" s="30" t="s">
        <v>19</v>
      </c>
      <c r="P96" s="30" t="s">
        <v>19</v>
      </c>
      <c r="Q96" s="30" t="s">
        <v>19</v>
      </c>
      <c r="R96" s="30" t="s">
        <v>19</v>
      </c>
      <c r="S96" s="30" t="s">
        <v>19</v>
      </c>
      <c r="T96" s="30" t="s">
        <v>19</v>
      </c>
      <c r="U96" s="30" t="s">
        <v>19</v>
      </c>
      <c r="V96" s="30" t="s">
        <v>19</v>
      </c>
      <c r="W96" s="30" t="s">
        <v>19</v>
      </c>
      <c r="X96" s="30" t="s">
        <v>19</v>
      </c>
      <c r="Y96" s="30" t="s">
        <v>19</v>
      </c>
      <c r="Z96" s="30" t="s">
        <v>19</v>
      </c>
      <c r="AA96" s="30" t="s">
        <v>19</v>
      </c>
      <c r="AB96" s="30" t="s">
        <v>19</v>
      </c>
      <c r="AC96" s="30" t="s">
        <v>19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f t="shared" si="30"/>
        <v>0</v>
      </c>
      <c r="AY96" s="35">
        <v>0</v>
      </c>
      <c r="AZ96" s="35">
        <f t="shared" si="31"/>
        <v>0</v>
      </c>
      <c r="BA96" s="35">
        <f t="shared" si="20"/>
        <v>0</v>
      </c>
      <c r="BB96" s="35">
        <f t="shared" si="21"/>
        <v>0</v>
      </c>
      <c r="BC96" s="35">
        <f t="shared" si="22"/>
        <v>0</v>
      </c>
      <c r="BD96" s="31"/>
    </row>
    <row r="97" spans="1:56" s="1" customFormat="1" ht="30.6" x14ac:dyDescent="0.3">
      <c r="A97" s="2" t="s">
        <v>465</v>
      </c>
      <c r="B97" s="40">
        <v>1</v>
      </c>
      <c r="C97" s="40" t="s">
        <v>8</v>
      </c>
      <c r="D97" s="40">
        <v>3</v>
      </c>
      <c r="E97" s="30" t="s">
        <v>31</v>
      </c>
      <c r="F97" s="30" t="s">
        <v>33</v>
      </c>
      <c r="G97" s="30" t="s">
        <v>32</v>
      </c>
      <c r="H97" s="30" t="s">
        <v>34</v>
      </c>
      <c r="I97" s="30" t="s">
        <v>35</v>
      </c>
      <c r="J97" s="30"/>
      <c r="K97" s="30"/>
      <c r="L97" s="30" t="s">
        <v>19</v>
      </c>
      <c r="M97" s="30" t="s">
        <v>19</v>
      </c>
      <c r="N97" s="30" t="s">
        <v>19</v>
      </c>
      <c r="O97" s="30" t="s">
        <v>19</v>
      </c>
      <c r="P97" s="30" t="s">
        <v>19</v>
      </c>
      <c r="Q97" s="30" t="s">
        <v>19</v>
      </c>
      <c r="R97" s="30" t="s">
        <v>19</v>
      </c>
      <c r="S97" s="30" t="s">
        <v>19</v>
      </c>
      <c r="T97" s="30" t="s">
        <v>19</v>
      </c>
      <c r="U97" s="30" t="s">
        <v>19</v>
      </c>
      <c r="V97" s="30" t="s">
        <v>19</v>
      </c>
      <c r="W97" s="30" t="s">
        <v>19</v>
      </c>
      <c r="X97" s="30" t="s">
        <v>19</v>
      </c>
      <c r="Y97" s="30" t="s">
        <v>19</v>
      </c>
      <c r="Z97" s="30" t="s">
        <v>19</v>
      </c>
      <c r="AA97" s="30" t="s">
        <v>19</v>
      </c>
      <c r="AB97" s="30" t="s">
        <v>19</v>
      </c>
      <c r="AC97" s="30" t="s">
        <v>19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f t="shared" si="30"/>
        <v>0</v>
      </c>
      <c r="AY97" s="35">
        <v>0</v>
      </c>
      <c r="AZ97" s="35">
        <f t="shared" si="31"/>
        <v>0</v>
      </c>
      <c r="BA97" s="35">
        <f t="shared" si="20"/>
        <v>0</v>
      </c>
      <c r="BB97" s="35">
        <f t="shared" si="21"/>
        <v>0</v>
      </c>
      <c r="BC97" s="35">
        <f t="shared" si="22"/>
        <v>0</v>
      </c>
      <c r="BD97" s="31"/>
    </row>
    <row r="98" spans="1:56" s="1" customFormat="1" ht="30.6" x14ac:dyDescent="0.3">
      <c r="A98" s="2" t="s">
        <v>466</v>
      </c>
      <c r="B98" s="40">
        <v>1</v>
      </c>
      <c r="C98" s="40" t="s">
        <v>8</v>
      </c>
      <c r="D98" s="40">
        <v>3</v>
      </c>
      <c r="E98" s="30" t="s">
        <v>31</v>
      </c>
      <c r="F98" s="30" t="s">
        <v>33</v>
      </c>
      <c r="G98" s="30" t="s">
        <v>32</v>
      </c>
      <c r="H98" s="30" t="s">
        <v>34</v>
      </c>
      <c r="I98" s="30" t="s">
        <v>35</v>
      </c>
      <c r="J98" s="30"/>
      <c r="K98" s="30"/>
      <c r="L98" s="30" t="s">
        <v>19</v>
      </c>
      <c r="M98" s="30" t="s">
        <v>19</v>
      </c>
      <c r="N98" s="30" t="s">
        <v>19</v>
      </c>
      <c r="O98" s="30" t="s">
        <v>19</v>
      </c>
      <c r="P98" s="30" t="s">
        <v>19</v>
      </c>
      <c r="Q98" s="30" t="s">
        <v>19</v>
      </c>
      <c r="R98" s="30" t="s">
        <v>19</v>
      </c>
      <c r="S98" s="30" t="s">
        <v>19</v>
      </c>
      <c r="T98" s="30" t="s">
        <v>19</v>
      </c>
      <c r="U98" s="30" t="s">
        <v>19</v>
      </c>
      <c r="V98" s="30" t="s">
        <v>19</v>
      </c>
      <c r="W98" s="30" t="s">
        <v>19</v>
      </c>
      <c r="X98" s="30" t="s">
        <v>19</v>
      </c>
      <c r="Y98" s="30" t="s">
        <v>19</v>
      </c>
      <c r="Z98" s="30" t="s">
        <v>19</v>
      </c>
      <c r="AA98" s="30" t="s">
        <v>19</v>
      </c>
      <c r="AB98" s="30" t="s">
        <v>19</v>
      </c>
      <c r="AC98" s="30" t="s">
        <v>19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f t="shared" si="30"/>
        <v>0</v>
      </c>
      <c r="AY98" s="35">
        <v>0</v>
      </c>
      <c r="AZ98" s="35">
        <f t="shared" si="31"/>
        <v>0</v>
      </c>
      <c r="BA98" s="35">
        <f t="shared" si="20"/>
        <v>0</v>
      </c>
      <c r="BB98" s="35">
        <f t="shared" si="21"/>
        <v>0</v>
      </c>
      <c r="BC98" s="35">
        <f t="shared" si="22"/>
        <v>0</v>
      </c>
      <c r="BD98" s="31"/>
    </row>
    <row r="99" spans="1:56" s="1" customFormat="1" ht="30.6" x14ac:dyDescent="0.3">
      <c r="A99" s="2" t="s">
        <v>467</v>
      </c>
      <c r="B99" s="40">
        <v>1</v>
      </c>
      <c r="C99" s="40" t="s">
        <v>8</v>
      </c>
      <c r="D99" s="40">
        <v>3</v>
      </c>
      <c r="E99" s="30" t="s">
        <v>31</v>
      </c>
      <c r="F99" s="30" t="s">
        <v>33</v>
      </c>
      <c r="G99" s="30" t="s">
        <v>32</v>
      </c>
      <c r="H99" s="30" t="s">
        <v>34</v>
      </c>
      <c r="I99" s="30" t="s">
        <v>35</v>
      </c>
      <c r="J99" s="30"/>
      <c r="K99" s="30"/>
      <c r="L99" s="30" t="s">
        <v>19</v>
      </c>
      <c r="M99" s="30" t="s">
        <v>19</v>
      </c>
      <c r="N99" s="30" t="s">
        <v>19</v>
      </c>
      <c r="O99" s="30" t="s">
        <v>19</v>
      </c>
      <c r="P99" s="30" t="s">
        <v>19</v>
      </c>
      <c r="Q99" s="30" t="s">
        <v>19</v>
      </c>
      <c r="R99" s="30" t="s">
        <v>19</v>
      </c>
      <c r="S99" s="30" t="s">
        <v>19</v>
      </c>
      <c r="T99" s="30" t="s">
        <v>19</v>
      </c>
      <c r="U99" s="30" t="s">
        <v>19</v>
      </c>
      <c r="V99" s="30" t="s">
        <v>19</v>
      </c>
      <c r="W99" s="30" t="s">
        <v>19</v>
      </c>
      <c r="X99" s="30" t="s">
        <v>19</v>
      </c>
      <c r="Y99" s="30" t="s">
        <v>19</v>
      </c>
      <c r="Z99" s="30" t="s">
        <v>19</v>
      </c>
      <c r="AA99" s="30" t="s">
        <v>19</v>
      </c>
      <c r="AB99" s="30" t="s">
        <v>19</v>
      </c>
      <c r="AC99" s="30" t="s">
        <v>19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f t="shared" si="30"/>
        <v>0</v>
      </c>
      <c r="AY99" s="35">
        <v>0</v>
      </c>
      <c r="AZ99" s="35">
        <f t="shared" si="31"/>
        <v>0</v>
      </c>
      <c r="BA99" s="35">
        <f t="shared" si="20"/>
        <v>0</v>
      </c>
      <c r="BB99" s="35">
        <f t="shared" si="21"/>
        <v>0</v>
      </c>
      <c r="BC99" s="35">
        <f t="shared" si="22"/>
        <v>0</v>
      </c>
      <c r="BD99" s="31"/>
    </row>
    <row r="100" spans="1:56" s="1" customFormat="1" ht="30.6" x14ac:dyDescent="0.3">
      <c r="A100" s="2" t="s">
        <v>468</v>
      </c>
      <c r="B100" s="40">
        <v>1</v>
      </c>
      <c r="C100" s="40" t="s">
        <v>8</v>
      </c>
      <c r="D100" s="40">
        <v>3</v>
      </c>
      <c r="E100" s="30" t="s">
        <v>31</v>
      </c>
      <c r="F100" s="30" t="s">
        <v>33</v>
      </c>
      <c r="G100" s="30" t="s">
        <v>32</v>
      </c>
      <c r="H100" s="30" t="s">
        <v>34</v>
      </c>
      <c r="I100" s="30" t="s">
        <v>35</v>
      </c>
      <c r="J100" s="30"/>
      <c r="K100" s="30"/>
      <c r="L100" s="30" t="s">
        <v>19</v>
      </c>
      <c r="M100" s="30" t="s">
        <v>19</v>
      </c>
      <c r="N100" s="30" t="s">
        <v>19</v>
      </c>
      <c r="O100" s="30" t="s">
        <v>19</v>
      </c>
      <c r="P100" s="30" t="s">
        <v>19</v>
      </c>
      <c r="Q100" s="30" t="s">
        <v>19</v>
      </c>
      <c r="R100" s="30" t="s">
        <v>19</v>
      </c>
      <c r="S100" s="30" t="s">
        <v>19</v>
      </c>
      <c r="T100" s="30" t="s">
        <v>19</v>
      </c>
      <c r="U100" s="30" t="s">
        <v>19</v>
      </c>
      <c r="V100" s="30" t="s">
        <v>19</v>
      </c>
      <c r="W100" s="30" t="s">
        <v>19</v>
      </c>
      <c r="X100" s="30" t="s">
        <v>19</v>
      </c>
      <c r="Y100" s="30" t="s">
        <v>19</v>
      </c>
      <c r="Z100" s="30" t="s">
        <v>19</v>
      </c>
      <c r="AA100" s="30" t="s">
        <v>19</v>
      </c>
      <c r="AB100" s="30" t="s">
        <v>19</v>
      </c>
      <c r="AC100" s="30" t="s">
        <v>19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f t="shared" si="30"/>
        <v>0</v>
      </c>
      <c r="AY100" s="35">
        <v>0</v>
      </c>
      <c r="AZ100" s="35">
        <f t="shared" si="31"/>
        <v>0</v>
      </c>
      <c r="BA100" s="39">
        <f t="shared" si="20"/>
        <v>0</v>
      </c>
      <c r="BB100" s="39">
        <f t="shared" si="21"/>
        <v>0</v>
      </c>
      <c r="BC100" s="39">
        <f t="shared" si="22"/>
        <v>0</v>
      </c>
      <c r="BD100" s="31"/>
    </row>
    <row r="101" spans="1:56" s="1" customFormat="1" ht="30.6" x14ac:dyDescent="0.3">
      <c r="A101" s="2" t="s">
        <v>469</v>
      </c>
      <c r="B101" s="40">
        <v>1</v>
      </c>
      <c r="C101" s="40" t="s">
        <v>8</v>
      </c>
      <c r="D101" s="40">
        <v>3</v>
      </c>
      <c r="E101" s="30" t="s">
        <v>31</v>
      </c>
      <c r="F101" s="30" t="s">
        <v>33</v>
      </c>
      <c r="G101" s="30" t="s">
        <v>32</v>
      </c>
      <c r="H101" s="30" t="s">
        <v>34</v>
      </c>
      <c r="I101" s="30" t="s">
        <v>35</v>
      </c>
      <c r="J101" s="30"/>
      <c r="K101" s="30"/>
      <c r="L101" s="30" t="s">
        <v>19</v>
      </c>
      <c r="M101" s="30" t="s">
        <v>19</v>
      </c>
      <c r="N101" s="30" t="s">
        <v>19</v>
      </c>
      <c r="O101" s="30" t="s">
        <v>19</v>
      </c>
      <c r="P101" s="30" t="s">
        <v>19</v>
      </c>
      <c r="Q101" s="30" t="s">
        <v>19</v>
      </c>
      <c r="R101" s="30" t="s">
        <v>19</v>
      </c>
      <c r="S101" s="30" t="s">
        <v>19</v>
      </c>
      <c r="T101" s="30" t="s">
        <v>19</v>
      </c>
      <c r="U101" s="30" t="s">
        <v>19</v>
      </c>
      <c r="V101" s="30" t="s">
        <v>19</v>
      </c>
      <c r="W101" s="30" t="s">
        <v>19</v>
      </c>
      <c r="X101" s="30" t="s">
        <v>19</v>
      </c>
      <c r="Y101" s="30" t="s">
        <v>19</v>
      </c>
      <c r="Z101" s="30" t="s">
        <v>19</v>
      </c>
      <c r="AA101" s="30" t="s">
        <v>19</v>
      </c>
      <c r="AB101" s="30" t="s">
        <v>19</v>
      </c>
      <c r="AC101" s="30" t="s">
        <v>19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f t="shared" si="30"/>
        <v>0</v>
      </c>
      <c r="AY101" s="35">
        <v>0</v>
      </c>
      <c r="AZ101" s="35">
        <f t="shared" si="31"/>
        <v>0</v>
      </c>
      <c r="BA101" s="39">
        <f t="shared" si="20"/>
        <v>0</v>
      </c>
      <c r="BB101" s="39">
        <f t="shared" si="21"/>
        <v>0</v>
      </c>
      <c r="BC101" s="39">
        <f t="shared" si="22"/>
        <v>0</v>
      </c>
      <c r="BD101" s="31"/>
    </row>
    <row r="102" spans="1:56" s="1" customFormat="1" ht="30.6" x14ac:dyDescent="0.3">
      <c r="A102" s="2" t="s">
        <v>470</v>
      </c>
      <c r="B102" s="40">
        <v>1</v>
      </c>
      <c r="C102" s="40" t="s">
        <v>8</v>
      </c>
      <c r="D102" s="40">
        <v>3</v>
      </c>
      <c r="E102" s="30" t="s">
        <v>31</v>
      </c>
      <c r="F102" s="30" t="s">
        <v>33</v>
      </c>
      <c r="G102" s="30" t="s">
        <v>32</v>
      </c>
      <c r="H102" s="30" t="s">
        <v>34</v>
      </c>
      <c r="I102" s="30" t="s">
        <v>35</v>
      </c>
      <c r="J102" s="30"/>
      <c r="K102" s="30"/>
      <c r="L102" s="30" t="s">
        <v>19</v>
      </c>
      <c r="M102" s="30" t="s">
        <v>19</v>
      </c>
      <c r="N102" s="30" t="s">
        <v>19</v>
      </c>
      <c r="O102" s="30" t="s">
        <v>19</v>
      </c>
      <c r="P102" s="30" t="s">
        <v>19</v>
      </c>
      <c r="Q102" s="30" t="s">
        <v>19</v>
      </c>
      <c r="R102" s="30" t="s">
        <v>19</v>
      </c>
      <c r="S102" s="30" t="s">
        <v>19</v>
      </c>
      <c r="T102" s="30" t="s">
        <v>19</v>
      </c>
      <c r="U102" s="30" t="s">
        <v>19</v>
      </c>
      <c r="V102" s="30" t="s">
        <v>19</v>
      </c>
      <c r="W102" s="30" t="s">
        <v>19</v>
      </c>
      <c r="X102" s="30" t="s">
        <v>19</v>
      </c>
      <c r="Y102" s="30" t="s">
        <v>19</v>
      </c>
      <c r="Z102" s="30" t="s">
        <v>19</v>
      </c>
      <c r="AA102" s="30" t="s">
        <v>19</v>
      </c>
      <c r="AB102" s="30" t="s">
        <v>19</v>
      </c>
      <c r="AC102" s="30" t="s">
        <v>19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f t="shared" si="30"/>
        <v>0</v>
      </c>
      <c r="AY102" s="35">
        <v>0</v>
      </c>
      <c r="AZ102" s="35">
        <f t="shared" si="31"/>
        <v>0</v>
      </c>
      <c r="BA102" s="39">
        <f t="shared" si="20"/>
        <v>0</v>
      </c>
      <c r="BB102" s="39">
        <f t="shared" si="21"/>
        <v>0</v>
      </c>
      <c r="BC102" s="39">
        <f t="shared" si="22"/>
        <v>0</v>
      </c>
      <c r="BD102" s="31"/>
    </row>
    <row r="103" spans="1:56" s="1" customFormat="1" ht="40.799999999999997" x14ac:dyDescent="0.3">
      <c r="A103" s="11" t="s">
        <v>472</v>
      </c>
      <c r="B103" s="32">
        <v>1</v>
      </c>
      <c r="C103" s="32" t="s">
        <v>8</v>
      </c>
      <c r="D103" s="32">
        <v>3</v>
      </c>
      <c r="E103" s="33" t="s">
        <v>31</v>
      </c>
      <c r="F103" s="33" t="s">
        <v>33</v>
      </c>
      <c r="G103" s="33" t="s">
        <v>32</v>
      </c>
      <c r="H103" s="33" t="s">
        <v>37</v>
      </c>
      <c r="I103" s="33" t="s">
        <v>36</v>
      </c>
      <c r="J103" s="30"/>
      <c r="K103" s="30"/>
      <c r="L103" s="30" t="s">
        <v>19</v>
      </c>
      <c r="M103" s="30" t="s">
        <v>19</v>
      </c>
      <c r="N103" s="30" t="s">
        <v>19</v>
      </c>
      <c r="O103" s="30" t="s">
        <v>19</v>
      </c>
      <c r="P103" s="30" t="s">
        <v>19</v>
      </c>
      <c r="Q103" s="30" t="s">
        <v>19</v>
      </c>
      <c r="R103" s="30" t="s">
        <v>19</v>
      </c>
      <c r="S103" s="30" t="s">
        <v>19</v>
      </c>
      <c r="T103" s="30" t="s">
        <v>19</v>
      </c>
      <c r="U103" s="30" t="s">
        <v>19</v>
      </c>
      <c r="V103" s="30" t="s">
        <v>19</v>
      </c>
      <c r="W103" s="30" t="s">
        <v>19</v>
      </c>
      <c r="X103" s="30" t="s">
        <v>19</v>
      </c>
      <c r="Y103" s="30" t="s">
        <v>19</v>
      </c>
      <c r="Z103" s="30" t="s">
        <v>19</v>
      </c>
      <c r="AA103" s="30" t="s">
        <v>19</v>
      </c>
      <c r="AB103" s="30" t="s">
        <v>19</v>
      </c>
      <c r="AC103" s="30" t="s">
        <v>19</v>
      </c>
      <c r="AD103" s="34">
        <f>SUM(AD104:AD113)</f>
        <v>0</v>
      </c>
      <c r="AE103" s="34">
        <f t="shared" ref="AE103:AW103" si="32">SUM(AE104:AE113)</f>
        <v>0</v>
      </c>
      <c r="AF103" s="34">
        <f t="shared" si="32"/>
        <v>0</v>
      </c>
      <c r="AG103" s="34">
        <f t="shared" si="32"/>
        <v>0</v>
      </c>
      <c r="AH103" s="34">
        <f t="shared" si="32"/>
        <v>0</v>
      </c>
      <c r="AI103" s="34">
        <f t="shared" si="32"/>
        <v>0</v>
      </c>
      <c r="AJ103" s="34">
        <f t="shared" si="32"/>
        <v>0</v>
      </c>
      <c r="AK103" s="34">
        <f t="shared" si="32"/>
        <v>0</v>
      </c>
      <c r="AL103" s="34">
        <f t="shared" si="32"/>
        <v>0</v>
      </c>
      <c r="AM103" s="34">
        <f t="shared" si="32"/>
        <v>0</v>
      </c>
      <c r="AN103" s="34">
        <f t="shared" si="32"/>
        <v>0</v>
      </c>
      <c r="AO103" s="34">
        <f t="shared" si="32"/>
        <v>0</v>
      </c>
      <c r="AP103" s="34">
        <f t="shared" si="32"/>
        <v>0</v>
      </c>
      <c r="AQ103" s="34">
        <f t="shared" si="32"/>
        <v>0</v>
      </c>
      <c r="AR103" s="34">
        <f t="shared" si="32"/>
        <v>0</v>
      </c>
      <c r="AS103" s="34">
        <f t="shared" si="32"/>
        <v>0</v>
      </c>
      <c r="AT103" s="34">
        <f t="shared" si="32"/>
        <v>0</v>
      </c>
      <c r="AU103" s="34">
        <f t="shared" si="32"/>
        <v>0</v>
      </c>
      <c r="AV103" s="34">
        <f t="shared" si="32"/>
        <v>0</v>
      </c>
      <c r="AW103" s="34">
        <f t="shared" si="32"/>
        <v>0</v>
      </c>
      <c r="AX103" s="35">
        <f>SUM(AD103:AW103)</f>
        <v>0</v>
      </c>
      <c r="AY103" s="35">
        <v>0</v>
      </c>
      <c r="AZ103" s="35">
        <f>AX103</f>
        <v>0</v>
      </c>
      <c r="BA103" s="36">
        <f t="shared" si="20"/>
        <v>0</v>
      </c>
      <c r="BB103" s="36">
        <f t="shared" si="21"/>
        <v>0</v>
      </c>
      <c r="BC103" s="36">
        <f t="shared" si="22"/>
        <v>0</v>
      </c>
      <c r="BD103" s="31"/>
    </row>
    <row r="104" spans="1:56" ht="32.4" x14ac:dyDescent="0.3">
      <c r="A104" s="14" t="s">
        <v>461</v>
      </c>
      <c r="B104" s="37">
        <v>1</v>
      </c>
      <c r="C104" s="37" t="s">
        <v>8</v>
      </c>
      <c r="D104" s="37">
        <v>3</v>
      </c>
      <c r="E104" s="38" t="s">
        <v>31</v>
      </c>
      <c r="F104" s="38" t="s">
        <v>33</v>
      </c>
      <c r="G104" s="38" t="s">
        <v>32</v>
      </c>
      <c r="H104" s="38" t="s">
        <v>37</v>
      </c>
      <c r="I104" s="38" t="s">
        <v>36</v>
      </c>
      <c r="J104" s="38"/>
      <c r="K104" s="38"/>
      <c r="L104" s="38" t="s">
        <v>19</v>
      </c>
      <c r="M104" s="38" t="s">
        <v>19</v>
      </c>
      <c r="N104" s="38" t="s">
        <v>19</v>
      </c>
      <c r="O104" s="38" t="s">
        <v>19</v>
      </c>
      <c r="P104" s="38" t="s">
        <v>19</v>
      </c>
      <c r="Q104" s="38" t="s">
        <v>19</v>
      </c>
      <c r="R104" s="38" t="s">
        <v>19</v>
      </c>
      <c r="S104" s="38" t="s">
        <v>19</v>
      </c>
      <c r="T104" s="38" t="s">
        <v>19</v>
      </c>
      <c r="U104" s="38" t="s">
        <v>19</v>
      </c>
      <c r="V104" s="38" t="s">
        <v>19</v>
      </c>
      <c r="W104" s="38" t="s">
        <v>19</v>
      </c>
      <c r="X104" s="38" t="s">
        <v>19</v>
      </c>
      <c r="Y104" s="38" t="s">
        <v>19</v>
      </c>
      <c r="Z104" s="38" t="s">
        <v>19</v>
      </c>
      <c r="AA104" s="38" t="s">
        <v>19</v>
      </c>
      <c r="AB104" s="38" t="s">
        <v>19</v>
      </c>
      <c r="AC104" s="38" t="s">
        <v>19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f t="shared" ref="AX104:AX113" si="33">SUM(AD104:AW104)</f>
        <v>0</v>
      </c>
      <c r="AY104" s="39">
        <v>0</v>
      </c>
      <c r="AZ104" s="39">
        <f t="shared" ref="AZ104:AZ113" si="34">AX104</f>
        <v>0</v>
      </c>
      <c r="BA104" s="39">
        <f t="shared" si="20"/>
        <v>0</v>
      </c>
      <c r="BB104" s="39">
        <f t="shared" si="21"/>
        <v>0</v>
      </c>
      <c r="BC104" s="39">
        <f t="shared" si="22"/>
        <v>0</v>
      </c>
    </row>
    <row r="105" spans="1:56" ht="32.4" x14ac:dyDescent="0.3">
      <c r="A105" s="14" t="s">
        <v>462</v>
      </c>
      <c r="B105" s="37">
        <v>1</v>
      </c>
      <c r="C105" s="37" t="s">
        <v>8</v>
      </c>
      <c r="D105" s="37">
        <v>3</v>
      </c>
      <c r="E105" s="38" t="s">
        <v>31</v>
      </c>
      <c r="F105" s="38" t="s">
        <v>33</v>
      </c>
      <c r="G105" s="38" t="s">
        <v>32</v>
      </c>
      <c r="H105" s="38" t="s">
        <v>37</v>
      </c>
      <c r="I105" s="38" t="s">
        <v>36</v>
      </c>
      <c r="J105" s="38"/>
      <c r="K105" s="38"/>
      <c r="L105" s="38" t="s">
        <v>19</v>
      </c>
      <c r="M105" s="38" t="s">
        <v>19</v>
      </c>
      <c r="N105" s="38" t="s">
        <v>19</v>
      </c>
      <c r="O105" s="38" t="s">
        <v>19</v>
      </c>
      <c r="P105" s="38" t="s">
        <v>19</v>
      </c>
      <c r="Q105" s="38" t="s">
        <v>19</v>
      </c>
      <c r="R105" s="38" t="s">
        <v>19</v>
      </c>
      <c r="S105" s="38" t="s">
        <v>19</v>
      </c>
      <c r="T105" s="38" t="s">
        <v>19</v>
      </c>
      <c r="U105" s="38" t="s">
        <v>19</v>
      </c>
      <c r="V105" s="38" t="s">
        <v>19</v>
      </c>
      <c r="W105" s="38" t="s">
        <v>19</v>
      </c>
      <c r="X105" s="38" t="s">
        <v>19</v>
      </c>
      <c r="Y105" s="38" t="s">
        <v>19</v>
      </c>
      <c r="Z105" s="38" t="s">
        <v>19</v>
      </c>
      <c r="AA105" s="38" t="s">
        <v>19</v>
      </c>
      <c r="AB105" s="38" t="s">
        <v>19</v>
      </c>
      <c r="AC105" s="38" t="s">
        <v>19</v>
      </c>
      <c r="AD105" s="39">
        <v>0</v>
      </c>
      <c r="AE105" s="39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0</v>
      </c>
      <c r="AN105" s="39">
        <v>0</v>
      </c>
      <c r="AO105" s="39">
        <v>0</v>
      </c>
      <c r="AP105" s="39">
        <v>0</v>
      </c>
      <c r="AQ105" s="39">
        <v>0</v>
      </c>
      <c r="AR105" s="39">
        <v>0</v>
      </c>
      <c r="AS105" s="39">
        <v>0</v>
      </c>
      <c r="AT105" s="39">
        <v>0</v>
      </c>
      <c r="AU105" s="39">
        <v>0</v>
      </c>
      <c r="AV105" s="39">
        <v>0</v>
      </c>
      <c r="AW105" s="39">
        <v>0</v>
      </c>
      <c r="AX105" s="39">
        <f t="shared" si="33"/>
        <v>0</v>
      </c>
      <c r="AY105" s="39">
        <v>0</v>
      </c>
      <c r="AZ105" s="39">
        <f t="shared" si="34"/>
        <v>0</v>
      </c>
      <c r="BA105" s="39">
        <f t="shared" si="20"/>
        <v>0</v>
      </c>
      <c r="BB105" s="39">
        <f t="shared" si="21"/>
        <v>0</v>
      </c>
      <c r="BC105" s="39">
        <f t="shared" si="22"/>
        <v>0</v>
      </c>
    </row>
    <row r="106" spans="1:56" s="1" customFormat="1" ht="30.6" x14ac:dyDescent="0.3">
      <c r="A106" s="2" t="s">
        <v>463</v>
      </c>
      <c r="B106" s="40">
        <v>1</v>
      </c>
      <c r="C106" s="40" t="s">
        <v>8</v>
      </c>
      <c r="D106" s="40">
        <v>3</v>
      </c>
      <c r="E106" s="30" t="s">
        <v>31</v>
      </c>
      <c r="F106" s="30" t="s">
        <v>33</v>
      </c>
      <c r="G106" s="30" t="s">
        <v>32</v>
      </c>
      <c r="H106" s="30" t="s">
        <v>37</v>
      </c>
      <c r="I106" s="30" t="s">
        <v>36</v>
      </c>
      <c r="J106" s="30"/>
      <c r="K106" s="30"/>
      <c r="L106" s="30" t="s">
        <v>19</v>
      </c>
      <c r="M106" s="30" t="s">
        <v>19</v>
      </c>
      <c r="N106" s="30" t="s">
        <v>19</v>
      </c>
      <c r="O106" s="30" t="s">
        <v>19</v>
      </c>
      <c r="P106" s="30" t="s">
        <v>19</v>
      </c>
      <c r="Q106" s="30" t="s">
        <v>19</v>
      </c>
      <c r="R106" s="30" t="s">
        <v>19</v>
      </c>
      <c r="S106" s="30" t="s">
        <v>19</v>
      </c>
      <c r="T106" s="30" t="s">
        <v>19</v>
      </c>
      <c r="U106" s="30" t="s">
        <v>19</v>
      </c>
      <c r="V106" s="30" t="s">
        <v>19</v>
      </c>
      <c r="W106" s="30" t="s">
        <v>19</v>
      </c>
      <c r="X106" s="30" t="s">
        <v>19</v>
      </c>
      <c r="Y106" s="30" t="s">
        <v>19</v>
      </c>
      <c r="Z106" s="30" t="s">
        <v>19</v>
      </c>
      <c r="AA106" s="30" t="s">
        <v>19</v>
      </c>
      <c r="AB106" s="30" t="s">
        <v>19</v>
      </c>
      <c r="AC106" s="30" t="s">
        <v>19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f t="shared" si="33"/>
        <v>0</v>
      </c>
      <c r="AY106" s="35">
        <v>0</v>
      </c>
      <c r="AZ106" s="35">
        <f t="shared" si="34"/>
        <v>0</v>
      </c>
      <c r="BA106" s="35">
        <f t="shared" si="20"/>
        <v>0</v>
      </c>
      <c r="BB106" s="35">
        <f t="shared" si="21"/>
        <v>0</v>
      </c>
      <c r="BC106" s="35">
        <f t="shared" si="22"/>
        <v>0</v>
      </c>
      <c r="BD106" s="31"/>
    </row>
    <row r="107" spans="1:56" s="1" customFormat="1" ht="30.6" x14ac:dyDescent="0.3">
      <c r="A107" s="2" t="s">
        <v>464</v>
      </c>
      <c r="B107" s="40">
        <v>1</v>
      </c>
      <c r="C107" s="40" t="s">
        <v>8</v>
      </c>
      <c r="D107" s="40">
        <v>3</v>
      </c>
      <c r="E107" s="30" t="s">
        <v>31</v>
      </c>
      <c r="F107" s="30" t="s">
        <v>33</v>
      </c>
      <c r="G107" s="30" t="s">
        <v>32</v>
      </c>
      <c r="H107" s="30" t="s">
        <v>37</v>
      </c>
      <c r="I107" s="30" t="s">
        <v>36</v>
      </c>
      <c r="J107" s="30"/>
      <c r="K107" s="30"/>
      <c r="L107" s="30" t="s">
        <v>19</v>
      </c>
      <c r="M107" s="30" t="s">
        <v>19</v>
      </c>
      <c r="N107" s="30" t="s">
        <v>19</v>
      </c>
      <c r="O107" s="30" t="s">
        <v>19</v>
      </c>
      <c r="P107" s="30" t="s">
        <v>19</v>
      </c>
      <c r="Q107" s="30" t="s">
        <v>19</v>
      </c>
      <c r="R107" s="30" t="s">
        <v>19</v>
      </c>
      <c r="S107" s="30" t="s">
        <v>19</v>
      </c>
      <c r="T107" s="30" t="s">
        <v>19</v>
      </c>
      <c r="U107" s="30" t="s">
        <v>19</v>
      </c>
      <c r="V107" s="30" t="s">
        <v>19</v>
      </c>
      <c r="W107" s="30" t="s">
        <v>19</v>
      </c>
      <c r="X107" s="30" t="s">
        <v>19</v>
      </c>
      <c r="Y107" s="30" t="s">
        <v>19</v>
      </c>
      <c r="Z107" s="30" t="s">
        <v>19</v>
      </c>
      <c r="AA107" s="30" t="s">
        <v>19</v>
      </c>
      <c r="AB107" s="30" t="s">
        <v>19</v>
      </c>
      <c r="AC107" s="30" t="s">
        <v>19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f t="shared" si="33"/>
        <v>0</v>
      </c>
      <c r="AY107" s="35">
        <v>0</v>
      </c>
      <c r="AZ107" s="35">
        <f t="shared" si="34"/>
        <v>0</v>
      </c>
      <c r="BA107" s="35">
        <f t="shared" si="20"/>
        <v>0</v>
      </c>
      <c r="BB107" s="35">
        <f t="shared" si="21"/>
        <v>0</v>
      </c>
      <c r="BC107" s="35">
        <f t="shared" si="22"/>
        <v>0</v>
      </c>
      <c r="BD107" s="31"/>
    </row>
    <row r="108" spans="1:56" s="1" customFormat="1" ht="30.6" x14ac:dyDescent="0.3">
      <c r="A108" s="2" t="s">
        <v>465</v>
      </c>
      <c r="B108" s="40">
        <v>1</v>
      </c>
      <c r="C108" s="40" t="s">
        <v>8</v>
      </c>
      <c r="D108" s="40">
        <v>3</v>
      </c>
      <c r="E108" s="30" t="s">
        <v>31</v>
      </c>
      <c r="F108" s="30" t="s">
        <v>33</v>
      </c>
      <c r="G108" s="30" t="s">
        <v>32</v>
      </c>
      <c r="H108" s="30" t="s">
        <v>37</v>
      </c>
      <c r="I108" s="30" t="s">
        <v>36</v>
      </c>
      <c r="J108" s="30"/>
      <c r="K108" s="30"/>
      <c r="L108" s="30" t="s">
        <v>19</v>
      </c>
      <c r="M108" s="30" t="s">
        <v>19</v>
      </c>
      <c r="N108" s="30" t="s">
        <v>19</v>
      </c>
      <c r="O108" s="30" t="s">
        <v>19</v>
      </c>
      <c r="P108" s="30" t="s">
        <v>19</v>
      </c>
      <c r="Q108" s="30" t="s">
        <v>19</v>
      </c>
      <c r="R108" s="30" t="s">
        <v>19</v>
      </c>
      <c r="S108" s="30" t="s">
        <v>19</v>
      </c>
      <c r="T108" s="30" t="s">
        <v>19</v>
      </c>
      <c r="U108" s="30" t="s">
        <v>19</v>
      </c>
      <c r="V108" s="30" t="s">
        <v>19</v>
      </c>
      <c r="W108" s="30" t="s">
        <v>19</v>
      </c>
      <c r="X108" s="30" t="s">
        <v>19</v>
      </c>
      <c r="Y108" s="30" t="s">
        <v>19</v>
      </c>
      <c r="Z108" s="30" t="s">
        <v>19</v>
      </c>
      <c r="AA108" s="30" t="s">
        <v>19</v>
      </c>
      <c r="AB108" s="30" t="s">
        <v>19</v>
      </c>
      <c r="AC108" s="30" t="s">
        <v>19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f t="shared" si="33"/>
        <v>0</v>
      </c>
      <c r="AY108" s="35">
        <v>0</v>
      </c>
      <c r="AZ108" s="35">
        <f t="shared" si="34"/>
        <v>0</v>
      </c>
      <c r="BA108" s="35">
        <f t="shared" si="20"/>
        <v>0</v>
      </c>
      <c r="BB108" s="35">
        <f t="shared" si="21"/>
        <v>0</v>
      </c>
      <c r="BC108" s="35">
        <f t="shared" si="22"/>
        <v>0</v>
      </c>
      <c r="BD108" s="31"/>
    </row>
    <row r="109" spans="1:56" s="1" customFormat="1" ht="30.6" x14ac:dyDescent="0.3">
      <c r="A109" s="2" t="s">
        <v>466</v>
      </c>
      <c r="B109" s="40">
        <v>1</v>
      </c>
      <c r="C109" s="40" t="s">
        <v>8</v>
      </c>
      <c r="D109" s="40">
        <v>3</v>
      </c>
      <c r="E109" s="30" t="s">
        <v>31</v>
      </c>
      <c r="F109" s="30" t="s">
        <v>33</v>
      </c>
      <c r="G109" s="30" t="s">
        <v>32</v>
      </c>
      <c r="H109" s="30" t="s">
        <v>37</v>
      </c>
      <c r="I109" s="30" t="s">
        <v>36</v>
      </c>
      <c r="J109" s="30"/>
      <c r="K109" s="30"/>
      <c r="L109" s="30" t="s">
        <v>19</v>
      </c>
      <c r="M109" s="30" t="s">
        <v>19</v>
      </c>
      <c r="N109" s="30" t="s">
        <v>19</v>
      </c>
      <c r="O109" s="30" t="s">
        <v>19</v>
      </c>
      <c r="P109" s="30" t="s">
        <v>19</v>
      </c>
      <c r="Q109" s="30" t="s">
        <v>19</v>
      </c>
      <c r="R109" s="30" t="s">
        <v>19</v>
      </c>
      <c r="S109" s="30" t="s">
        <v>19</v>
      </c>
      <c r="T109" s="30" t="s">
        <v>19</v>
      </c>
      <c r="U109" s="30" t="s">
        <v>19</v>
      </c>
      <c r="V109" s="30" t="s">
        <v>19</v>
      </c>
      <c r="W109" s="30" t="s">
        <v>19</v>
      </c>
      <c r="X109" s="30" t="s">
        <v>19</v>
      </c>
      <c r="Y109" s="30" t="s">
        <v>19</v>
      </c>
      <c r="Z109" s="30" t="s">
        <v>19</v>
      </c>
      <c r="AA109" s="30" t="s">
        <v>19</v>
      </c>
      <c r="AB109" s="30" t="s">
        <v>19</v>
      </c>
      <c r="AC109" s="30" t="s">
        <v>19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f t="shared" si="33"/>
        <v>0</v>
      </c>
      <c r="AY109" s="35">
        <v>0</v>
      </c>
      <c r="AZ109" s="35">
        <f t="shared" si="34"/>
        <v>0</v>
      </c>
      <c r="BA109" s="35">
        <f t="shared" si="20"/>
        <v>0</v>
      </c>
      <c r="BB109" s="35">
        <f t="shared" si="21"/>
        <v>0</v>
      </c>
      <c r="BC109" s="35">
        <f t="shared" si="22"/>
        <v>0</v>
      </c>
      <c r="BD109" s="31"/>
    </row>
    <row r="110" spans="1:56" s="1" customFormat="1" ht="30.6" x14ac:dyDescent="0.3">
      <c r="A110" s="2" t="s">
        <v>467</v>
      </c>
      <c r="B110" s="40">
        <v>1</v>
      </c>
      <c r="C110" s="40" t="s">
        <v>8</v>
      </c>
      <c r="D110" s="40">
        <v>3</v>
      </c>
      <c r="E110" s="30" t="s">
        <v>31</v>
      </c>
      <c r="F110" s="30" t="s">
        <v>33</v>
      </c>
      <c r="G110" s="30" t="s">
        <v>32</v>
      </c>
      <c r="H110" s="30" t="s">
        <v>37</v>
      </c>
      <c r="I110" s="30" t="s">
        <v>36</v>
      </c>
      <c r="J110" s="30"/>
      <c r="K110" s="30"/>
      <c r="L110" s="30" t="s">
        <v>19</v>
      </c>
      <c r="M110" s="30" t="s">
        <v>19</v>
      </c>
      <c r="N110" s="30" t="s">
        <v>19</v>
      </c>
      <c r="O110" s="30" t="s">
        <v>19</v>
      </c>
      <c r="P110" s="30" t="s">
        <v>19</v>
      </c>
      <c r="Q110" s="30" t="s">
        <v>19</v>
      </c>
      <c r="R110" s="30" t="s">
        <v>19</v>
      </c>
      <c r="S110" s="30" t="s">
        <v>19</v>
      </c>
      <c r="T110" s="30" t="s">
        <v>19</v>
      </c>
      <c r="U110" s="30" t="s">
        <v>19</v>
      </c>
      <c r="V110" s="30" t="s">
        <v>19</v>
      </c>
      <c r="W110" s="30" t="s">
        <v>19</v>
      </c>
      <c r="X110" s="30" t="s">
        <v>19</v>
      </c>
      <c r="Y110" s="30" t="s">
        <v>19</v>
      </c>
      <c r="Z110" s="30" t="s">
        <v>19</v>
      </c>
      <c r="AA110" s="30" t="s">
        <v>19</v>
      </c>
      <c r="AB110" s="30" t="s">
        <v>19</v>
      </c>
      <c r="AC110" s="30" t="s">
        <v>19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f t="shared" si="33"/>
        <v>0</v>
      </c>
      <c r="AY110" s="35">
        <v>0</v>
      </c>
      <c r="AZ110" s="35">
        <f t="shared" si="34"/>
        <v>0</v>
      </c>
      <c r="BA110" s="35">
        <f t="shared" si="20"/>
        <v>0</v>
      </c>
      <c r="BB110" s="35">
        <f t="shared" si="21"/>
        <v>0</v>
      </c>
      <c r="BC110" s="35">
        <f t="shared" si="22"/>
        <v>0</v>
      </c>
      <c r="BD110" s="31"/>
    </row>
    <row r="111" spans="1:56" s="1" customFormat="1" ht="30.6" x14ac:dyDescent="0.3">
      <c r="A111" s="2" t="s">
        <v>468</v>
      </c>
      <c r="B111" s="40">
        <v>1</v>
      </c>
      <c r="C111" s="40" t="s">
        <v>8</v>
      </c>
      <c r="D111" s="40">
        <v>3</v>
      </c>
      <c r="E111" s="30" t="s">
        <v>31</v>
      </c>
      <c r="F111" s="30" t="s">
        <v>33</v>
      </c>
      <c r="G111" s="30" t="s">
        <v>32</v>
      </c>
      <c r="H111" s="30" t="s">
        <v>37</v>
      </c>
      <c r="I111" s="30" t="s">
        <v>36</v>
      </c>
      <c r="J111" s="30"/>
      <c r="K111" s="30"/>
      <c r="L111" s="30" t="s">
        <v>19</v>
      </c>
      <c r="M111" s="30" t="s">
        <v>19</v>
      </c>
      <c r="N111" s="30" t="s">
        <v>19</v>
      </c>
      <c r="O111" s="30" t="s">
        <v>19</v>
      </c>
      <c r="P111" s="30" t="s">
        <v>19</v>
      </c>
      <c r="Q111" s="30" t="s">
        <v>19</v>
      </c>
      <c r="R111" s="30" t="s">
        <v>19</v>
      </c>
      <c r="S111" s="30" t="s">
        <v>19</v>
      </c>
      <c r="T111" s="30" t="s">
        <v>19</v>
      </c>
      <c r="U111" s="30" t="s">
        <v>19</v>
      </c>
      <c r="V111" s="30" t="s">
        <v>19</v>
      </c>
      <c r="W111" s="30" t="s">
        <v>19</v>
      </c>
      <c r="X111" s="30" t="s">
        <v>19</v>
      </c>
      <c r="Y111" s="30" t="s">
        <v>19</v>
      </c>
      <c r="Z111" s="30" t="s">
        <v>19</v>
      </c>
      <c r="AA111" s="30" t="s">
        <v>19</v>
      </c>
      <c r="AB111" s="30" t="s">
        <v>19</v>
      </c>
      <c r="AC111" s="30" t="s">
        <v>19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f t="shared" si="33"/>
        <v>0</v>
      </c>
      <c r="AY111" s="35">
        <v>0</v>
      </c>
      <c r="AZ111" s="35">
        <f t="shared" si="34"/>
        <v>0</v>
      </c>
      <c r="BA111" s="39">
        <f t="shared" si="20"/>
        <v>0</v>
      </c>
      <c r="BB111" s="39">
        <f t="shared" si="21"/>
        <v>0</v>
      </c>
      <c r="BC111" s="39">
        <f t="shared" si="22"/>
        <v>0</v>
      </c>
      <c r="BD111" s="31"/>
    </row>
    <row r="112" spans="1:56" s="1" customFormat="1" ht="30.6" x14ac:dyDescent="0.3">
      <c r="A112" s="2" t="s">
        <v>469</v>
      </c>
      <c r="B112" s="40">
        <v>1</v>
      </c>
      <c r="C112" s="40" t="s">
        <v>8</v>
      </c>
      <c r="D112" s="40">
        <v>3</v>
      </c>
      <c r="E112" s="30" t="s">
        <v>31</v>
      </c>
      <c r="F112" s="30" t="s">
        <v>33</v>
      </c>
      <c r="G112" s="30" t="s">
        <v>32</v>
      </c>
      <c r="H112" s="30" t="s">
        <v>37</v>
      </c>
      <c r="I112" s="30" t="s">
        <v>36</v>
      </c>
      <c r="J112" s="30"/>
      <c r="K112" s="30"/>
      <c r="L112" s="30" t="s">
        <v>19</v>
      </c>
      <c r="M112" s="30" t="s">
        <v>19</v>
      </c>
      <c r="N112" s="30" t="s">
        <v>19</v>
      </c>
      <c r="O112" s="30" t="s">
        <v>19</v>
      </c>
      <c r="P112" s="30" t="s">
        <v>19</v>
      </c>
      <c r="Q112" s="30" t="s">
        <v>19</v>
      </c>
      <c r="R112" s="30" t="s">
        <v>19</v>
      </c>
      <c r="S112" s="30" t="s">
        <v>19</v>
      </c>
      <c r="T112" s="30" t="s">
        <v>19</v>
      </c>
      <c r="U112" s="30" t="s">
        <v>19</v>
      </c>
      <c r="V112" s="30" t="s">
        <v>19</v>
      </c>
      <c r="W112" s="30" t="s">
        <v>19</v>
      </c>
      <c r="X112" s="30" t="s">
        <v>19</v>
      </c>
      <c r="Y112" s="30" t="s">
        <v>19</v>
      </c>
      <c r="Z112" s="30" t="s">
        <v>19</v>
      </c>
      <c r="AA112" s="30" t="s">
        <v>19</v>
      </c>
      <c r="AB112" s="30" t="s">
        <v>19</v>
      </c>
      <c r="AC112" s="30" t="s">
        <v>19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f t="shared" si="33"/>
        <v>0</v>
      </c>
      <c r="AY112" s="35">
        <v>0</v>
      </c>
      <c r="AZ112" s="35">
        <f t="shared" si="34"/>
        <v>0</v>
      </c>
      <c r="BA112" s="39">
        <f t="shared" si="20"/>
        <v>0</v>
      </c>
      <c r="BB112" s="39">
        <f t="shared" si="21"/>
        <v>0</v>
      </c>
      <c r="BC112" s="39">
        <f t="shared" si="22"/>
        <v>0</v>
      </c>
      <c r="BD112" s="31"/>
    </row>
    <row r="113" spans="1:56" s="1" customFormat="1" ht="30.6" x14ac:dyDescent="0.3">
      <c r="A113" s="2" t="s">
        <v>470</v>
      </c>
      <c r="B113" s="40">
        <v>1</v>
      </c>
      <c r="C113" s="40" t="s">
        <v>8</v>
      </c>
      <c r="D113" s="40">
        <v>3</v>
      </c>
      <c r="E113" s="30" t="s">
        <v>31</v>
      </c>
      <c r="F113" s="30" t="s">
        <v>33</v>
      </c>
      <c r="G113" s="30" t="s">
        <v>32</v>
      </c>
      <c r="H113" s="30" t="s">
        <v>37</v>
      </c>
      <c r="I113" s="30" t="s">
        <v>36</v>
      </c>
      <c r="J113" s="30"/>
      <c r="K113" s="30"/>
      <c r="L113" s="30" t="s">
        <v>19</v>
      </c>
      <c r="M113" s="30" t="s">
        <v>19</v>
      </c>
      <c r="N113" s="30" t="s">
        <v>19</v>
      </c>
      <c r="O113" s="30" t="s">
        <v>19</v>
      </c>
      <c r="P113" s="30" t="s">
        <v>19</v>
      </c>
      <c r="Q113" s="30" t="s">
        <v>19</v>
      </c>
      <c r="R113" s="30" t="s">
        <v>19</v>
      </c>
      <c r="S113" s="30" t="s">
        <v>19</v>
      </c>
      <c r="T113" s="30" t="s">
        <v>19</v>
      </c>
      <c r="U113" s="30" t="s">
        <v>19</v>
      </c>
      <c r="V113" s="30" t="s">
        <v>19</v>
      </c>
      <c r="W113" s="30" t="s">
        <v>19</v>
      </c>
      <c r="X113" s="30" t="s">
        <v>19</v>
      </c>
      <c r="Y113" s="30" t="s">
        <v>19</v>
      </c>
      <c r="Z113" s="30" t="s">
        <v>19</v>
      </c>
      <c r="AA113" s="30" t="s">
        <v>19</v>
      </c>
      <c r="AB113" s="30" t="s">
        <v>19</v>
      </c>
      <c r="AC113" s="30" t="s">
        <v>19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f t="shared" si="33"/>
        <v>0</v>
      </c>
      <c r="AY113" s="35">
        <v>0</v>
      </c>
      <c r="AZ113" s="35">
        <f t="shared" si="34"/>
        <v>0</v>
      </c>
      <c r="BA113" s="39">
        <f t="shared" si="20"/>
        <v>0</v>
      </c>
      <c r="BB113" s="39">
        <f t="shared" si="21"/>
        <v>0</v>
      </c>
      <c r="BC113" s="39">
        <f t="shared" si="22"/>
        <v>0</v>
      </c>
      <c r="BD113" s="31"/>
    </row>
    <row r="114" spans="1:56" s="1" customFormat="1" ht="30.6" x14ac:dyDescent="0.3">
      <c r="A114" s="11" t="s">
        <v>472</v>
      </c>
      <c r="B114" s="32">
        <v>1</v>
      </c>
      <c r="C114" s="32" t="s">
        <v>8</v>
      </c>
      <c r="D114" s="32">
        <v>3</v>
      </c>
      <c r="E114" s="33" t="s">
        <v>31</v>
      </c>
      <c r="F114" s="33" t="s">
        <v>33</v>
      </c>
      <c r="G114" s="33" t="s">
        <v>32</v>
      </c>
      <c r="H114" s="33" t="s">
        <v>39</v>
      </c>
      <c r="I114" s="33" t="s">
        <v>38</v>
      </c>
      <c r="J114" s="30"/>
      <c r="K114" s="30"/>
      <c r="L114" s="30" t="s">
        <v>19</v>
      </c>
      <c r="M114" s="30" t="s">
        <v>19</v>
      </c>
      <c r="N114" s="30" t="s">
        <v>19</v>
      </c>
      <c r="O114" s="30" t="s">
        <v>19</v>
      </c>
      <c r="P114" s="30" t="s">
        <v>19</v>
      </c>
      <c r="Q114" s="30" t="s">
        <v>19</v>
      </c>
      <c r="R114" s="30" t="s">
        <v>19</v>
      </c>
      <c r="S114" s="30" t="s">
        <v>19</v>
      </c>
      <c r="T114" s="30" t="s">
        <v>19</v>
      </c>
      <c r="U114" s="30" t="s">
        <v>19</v>
      </c>
      <c r="V114" s="30" t="s">
        <v>19</v>
      </c>
      <c r="W114" s="30" t="s">
        <v>19</v>
      </c>
      <c r="X114" s="30" t="s">
        <v>19</v>
      </c>
      <c r="Y114" s="30" t="s">
        <v>19</v>
      </c>
      <c r="Z114" s="30" t="s">
        <v>19</v>
      </c>
      <c r="AA114" s="30" t="s">
        <v>19</v>
      </c>
      <c r="AB114" s="30" t="s">
        <v>19</v>
      </c>
      <c r="AC114" s="30" t="s">
        <v>19</v>
      </c>
      <c r="AD114" s="34">
        <f>SUM(AD115:AD124)</f>
        <v>0</v>
      </c>
      <c r="AE114" s="34">
        <f t="shared" ref="AE114:AW114" si="35">SUM(AE115:AE124)</f>
        <v>0</v>
      </c>
      <c r="AF114" s="34">
        <f t="shared" si="35"/>
        <v>0</v>
      </c>
      <c r="AG114" s="34">
        <f t="shared" si="35"/>
        <v>0</v>
      </c>
      <c r="AH114" s="34">
        <f t="shared" si="35"/>
        <v>0</v>
      </c>
      <c r="AI114" s="34">
        <f t="shared" si="35"/>
        <v>0</v>
      </c>
      <c r="AJ114" s="34">
        <f t="shared" si="35"/>
        <v>198.4</v>
      </c>
      <c r="AK114" s="34">
        <f t="shared" si="35"/>
        <v>198.4</v>
      </c>
      <c r="AL114" s="34">
        <f t="shared" si="35"/>
        <v>0</v>
      </c>
      <c r="AM114" s="34">
        <f t="shared" si="35"/>
        <v>0</v>
      </c>
      <c r="AN114" s="34">
        <f t="shared" si="35"/>
        <v>0</v>
      </c>
      <c r="AO114" s="34">
        <f t="shared" si="35"/>
        <v>0</v>
      </c>
      <c r="AP114" s="34">
        <f t="shared" si="35"/>
        <v>0</v>
      </c>
      <c r="AQ114" s="34">
        <f t="shared" si="35"/>
        <v>0</v>
      </c>
      <c r="AR114" s="34">
        <f t="shared" si="35"/>
        <v>0</v>
      </c>
      <c r="AS114" s="34">
        <f t="shared" si="35"/>
        <v>0</v>
      </c>
      <c r="AT114" s="34">
        <f t="shared" si="35"/>
        <v>0</v>
      </c>
      <c r="AU114" s="34">
        <f t="shared" si="35"/>
        <v>0</v>
      </c>
      <c r="AV114" s="34">
        <f t="shared" si="35"/>
        <v>0</v>
      </c>
      <c r="AW114" s="34">
        <f t="shared" si="35"/>
        <v>0</v>
      </c>
      <c r="AX114" s="35">
        <f>SUM(AD114:AW114)</f>
        <v>396.8</v>
      </c>
      <c r="AY114" s="35">
        <v>0</v>
      </c>
      <c r="AZ114" s="35">
        <f>AX114</f>
        <v>396.8</v>
      </c>
      <c r="BA114" s="36">
        <f t="shared" si="20"/>
        <v>0</v>
      </c>
      <c r="BB114" s="36">
        <f t="shared" si="21"/>
        <v>396.8</v>
      </c>
      <c r="BC114" s="36">
        <f t="shared" si="22"/>
        <v>0</v>
      </c>
      <c r="BD114" s="31"/>
    </row>
    <row r="115" spans="1:56" ht="32.4" x14ac:dyDescent="0.3">
      <c r="A115" s="14" t="s">
        <v>461</v>
      </c>
      <c r="B115" s="37">
        <v>1</v>
      </c>
      <c r="C115" s="37" t="s">
        <v>8</v>
      </c>
      <c r="D115" s="37">
        <v>3</v>
      </c>
      <c r="E115" s="38" t="s">
        <v>31</v>
      </c>
      <c r="F115" s="38" t="s">
        <v>33</v>
      </c>
      <c r="G115" s="38" t="s">
        <v>32</v>
      </c>
      <c r="H115" s="38" t="s">
        <v>39</v>
      </c>
      <c r="I115" s="38" t="s">
        <v>38</v>
      </c>
      <c r="J115" s="38"/>
      <c r="K115" s="38"/>
      <c r="L115" s="38" t="s">
        <v>19</v>
      </c>
      <c r="M115" s="38" t="s">
        <v>19</v>
      </c>
      <c r="N115" s="38" t="s">
        <v>19</v>
      </c>
      <c r="O115" s="38" t="s">
        <v>19</v>
      </c>
      <c r="P115" s="38" t="s">
        <v>19</v>
      </c>
      <c r="Q115" s="38" t="s">
        <v>19</v>
      </c>
      <c r="R115" s="38" t="s">
        <v>19</v>
      </c>
      <c r="S115" s="38" t="s">
        <v>19</v>
      </c>
      <c r="T115" s="38" t="s">
        <v>19</v>
      </c>
      <c r="U115" s="38" t="s">
        <v>19</v>
      </c>
      <c r="V115" s="38" t="s">
        <v>19</v>
      </c>
      <c r="W115" s="38" t="s">
        <v>19</v>
      </c>
      <c r="X115" s="38" t="s">
        <v>19</v>
      </c>
      <c r="Y115" s="38" t="s">
        <v>19</v>
      </c>
      <c r="Z115" s="38" t="s">
        <v>19</v>
      </c>
      <c r="AA115" s="38" t="s">
        <v>19</v>
      </c>
      <c r="AB115" s="38" t="s">
        <v>19</v>
      </c>
      <c r="AC115" s="38" t="s">
        <v>19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198.4</v>
      </c>
      <c r="AK115" s="39">
        <v>198.4</v>
      </c>
      <c r="AL115" s="39">
        <v>0</v>
      </c>
      <c r="AM115" s="39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f t="shared" ref="AX115:AX132" si="36">SUM(AD115:AW115)</f>
        <v>396.8</v>
      </c>
      <c r="AY115" s="39">
        <v>0</v>
      </c>
      <c r="AZ115" s="39">
        <f t="shared" ref="AZ115:AZ132" si="37">AX115</f>
        <v>396.8</v>
      </c>
      <c r="BA115" s="39">
        <f t="shared" si="20"/>
        <v>0</v>
      </c>
      <c r="BB115" s="39">
        <f t="shared" si="21"/>
        <v>396.8</v>
      </c>
      <c r="BC115" s="39">
        <f t="shared" si="22"/>
        <v>0</v>
      </c>
    </row>
    <row r="116" spans="1:56" ht="24" x14ac:dyDescent="0.3">
      <c r="A116" s="14" t="s">
        <v>462</v>
      </c>
      <c r="B116" s="37">
        <v>1</v>
      </c>
      <c r="C116" s="37" t="s">
        <v>8</v>
      </c>
      <c r="D116" s="37">
        <v>3</v>
      </c>
      <c r="E116" s="37" t="s">
        <v>10</v>
      </c>
      <c r="F116" s="37" t="s">
        <v>10</v>
      </c>
      <c r="G116" s="37" t="s">
        <v>10</v>
      </c>
      <c r="H116" s="37" t="s">
        <v>10</v>
      </c>
      <c r="I116" s="37" t="s">
        <v>10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9">
        <f t="shared" si="20"/>
        <v>0</v>
      </c>
      <c r="BB116" s="39">
        <f t="shared" si="21"/>
        <v>0</v>
      </c>
      <c r="BC116" s="39">
        <f t="shared" si="22"/>
        <v>0</v>
      </c>
    </row>
    <row r="117" spans="1:56" s="1" customFormat="1" ht="22.8" x14ac:dyDescent="0.3">
      <c r="A117" s="2" t="s">
        <v>463</v>
      </c>
      <c r="B117" s="40">
        <v>1</v>
      </c>
      <c r="C117" s="40" t="s">
        <v>8</v>
      </c>
      <c r="D117" s="40">
        <v>3</v>
      </c>
      <c r="E117" s="40" t="s">
        <v>10</v>
      </c>
      <c r="F117" s="40" t="s">
        <v>10</v>
      </c>
      <c r="G117" s="40" t="s">
        <v>10</v>
      </c>
      <c r="H117" s="40" t="s">
        <v>10</v>
      </c>
      <c r="I117" s="40" t="s">
        <v>10</v>
      </c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35">
        <f t="shared" si="20"/>
        <v>0</v>
      </c>
      <c r="BB117" s="35">
        <f t="shared" si="21"/>
        <v>0</v>
      </c>
      <c r="BC117" s="35">
        <f t="shared" si="22"/>
        <v>0</v>
      </c>
      <c r="BD117" s="31"/>
    </row>
    <row r="118" spans="1:56" s="1" customFormat="1" ht="22.8" x14ac:dyDescent="0.3">
      <c r="A118" s="2" t="s">
        <v>464</v>
      </c>
      <c r="B118" s="40">
        <v>1</v>
      </c>
      <c r="C118" s="40" t="s">
        <v>8</v>
      </c>
      <c r="D118" s="40">
        <v>3</v>
      </c>
      <c r="E118" s="40" t="s">
        <v>10</v>
      </c>
      <c r="F118" s="40" t="s">
        <v>10</v>
      </c>
      <c r="G118" s="40" t="s">
        <v>10</v>
      </c>
      <c r="H118" s="40" t="s">
        <v>10</v>
      </c>
      <c r="I118" s="40" t="s">
        <v>10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35">
        <f t="shared" si="20"/>
        <v>0</v>
      </c>
      <c r="BB118" s="35">
        <f t="shared" si="21"/>
        <v>0</v>
      </c>
      <c r="BC118" s="35">
        <f t="shared" si="22"/>
        <v>0</v>
      </c>
      <c r="BD118" s="31"/>
    </row>
    <row r="119" spans="1:56" s="1" customFormat="1" ht="22.8" x14ac:dyDescent="0.3">
      <c r="A119" s="2" t="s">
        <v>465</v>
      </c>
      <c r="B119" s="40">
        <v>1</v>
      </c>
      <c r="C119" s="40" t="s">
        <v>8</v>
      </c>
      <c r="D119" s="40">
        <v>3</v>
      </c>
      <c r="E119" s="40" t="s">
        <v>10</v>
      </c>
      <c r="F119" s="40" t="s">
        <v>10</v>
      </c>
      <c r="G119" s="40" t="s">
        <v>10</v>
      </c>
      <c r="H119" s="40" t="s">
        <v>10</v>
      </c>
      <c r="I119" s="40" t="s">
        <v>10</v>
      </c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35">
        <f t="shared" si="20"/>
        <v>0</v>
      </c>
      <c r="BB119" s="35">
        <f t="shared" si="21"/>
        <v>0</v>
      </c>
      <c r="BC119" s="35">
        <f t="shared" si="22"/>
        <v>0</v>
      </c>
      <c r="BD119" s="31"/>
    </row>
    <row r="120" spans="1:56" s="1" customFormat="1" ht="22.8" x14ac:dyDescent="0.3">
      <c r="A120" s="2" t="s">
        <v>466</v>
      </c>
      <c r="B120" s="40">
        <v>1</v>
      </c>
      <c r="C120" s="40" t="s">
        <v>8</v>
      </c>
      <c r="D120" s="40">
        <v>3</v>
      </c>
      <c r="E120" s="40" t="s">
        <v>10</v>
      </c>
      <c r="F120" s="40" t="s">
        <v>10</v>
      </c>
      <c r="G120" s="40" t="s">
        <v>10</v>
      </c>
      <c r="H120" s="40" t="s">
        <v>10</v>
      </c>
      <c r="I120" s="40" t="s">
        <v>10</v>
      </c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35">
        <f t="shared" si="20"/>
        <v>0</v>
      </c>
      <c r="BB120" s="35">
        <f t="shared" si="21"/>
        <v>0</v>
      </c>
      <c r="BC120" s="35">
        <f t="shared" si="22"/>
        <v>0</v>
      </c>
      <c r="BD120" s="31"/>
    </row>
    <row r="121" spans="1:56" s="1" customFormat="1" ht="22.8" x14ac:dyDescent="0.3">
      <c r="A121" s="2" t="s">
        <v>467</v>
      </c>
      <c r="B121" s="40">
        <v>1</v>
      </c>
      <c r="C121" s="40" t="s">
        <v>8</v>
      </c>
      <c r="D121" s="40">
        <v>3</v>
      </c>
      <c r="E121" s="40" t="s">
        <v>10</v>
      </c>
      <c r="F121" s="40" t="s">
        <v>10</v>
      </c>
      <c r="G121" s="40" t="s">
        <v>10</v>
      </c>
      <c r="H121" s="40" t="s">
        <v>10</v>
      </c>
      <c r="I121" s="40" t="s">
        <v>10</v>
      </c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35">
        <f t="shared" si="20"/>
        <v>0</v>
      </c>
      <c r="BB121" s="35">
        <f t="shared" si="21"/>
        <v>0</v>
      </c>
      <c r="BC121" s="35">
        <f t="shared" si="22"/>
        <v>0</v>
      </c>
      <c r="BD121" s="31"/>
    </row>
    <row r="122" spans="1:56" s="1" customFormat="1" ht="30.6" x14ac:dyDescent="0.3">
      <c r="A122" s="2" t="s">
        <v>468</v>
      </c>
      <c r="B122" s="40">
        <v>1</v>
      </c>
      <c r="C122" s="40" t="s">
        <v>8</v>
      </c>
      <c r="D122" s="40">
        <v>3</v>
      </c>
      <c r="E122" s="30" t="s">
        <v>31</v>
      </c>
      <c r="F122" s="30" t="s">
        <v>33</v>
      </c>
      <c r="G122" s="30" t="s">
        <v>32</v>
      </c>
      <c r="H122" s="30" t="s">
        <v>39</v>
      </c>
      <c r="I122" s="30" t="s">
        <v>38</v>
      </c>
      <c r="J122" s="30"/>
      <c r="K122" s="30"/>
      <c r="L122" s="30" t="s">
        <v>19</v>
      </c>
      <c r="M122" s="30" t="s">
        <v>19</v>
      </c>
      <c r="N122" s="30" t="s">
        <v>19</v>
      </c>
      <c r="O122" s="30" t="s">
        <v>19</v>
      </c>
      <c r="P122" s="30" t="s">
        <v>19</v>
      </c>
      <c r="Q122" s="30" t="s">
        <v>19</v>
      </c>
      <c r="R122" s="30" t="s">
        <v>19</v>
      </c>
      <c r="S122" s="30" t="s">
        <v>19</v>
      </c>
      <c r="T122" s="30" t="s">
        <v>19</v>
      </c>
      <c r="U122" s="30" t="s">
        <v>19</v>
      </c>
      <c r="V122" s="30" t="s">
        <v>19</v>
      </c>
      <c r="W122" s="30" t="s">
        <v>19</v>
      </c>
      <c r="X122" s="30" t="s">
        <v>19</v>
      </c>
      <c r="Y122" s="30" t="s">
        <v>19</v>
      </c>
      <c r="Z122" s="30" t="s">
        <v>19</v>
      </c>
      <c r="AA122" s="30" t="s">
        <v>19</v>
      </c>
      <c r="AB122" s="30" t="s">
        <v>19</v>
      </c>
      <c r="AC122" s="30" t="s">
        <v>19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f t="shared" si="36"/>
        <v>0</v>
      </c>
      <c r="AY122" s="35">
        <v>0</v>
      </c>
      <c r="AZ122" s="35">
        <f t="shared" si="37"/>
        <v>0</v>
      </c>
      <c r="BA122" s="39">
        <f t="shared" si="20"/>
        <v>0</v>
      </c>
      <c r="BB122" s="39">
        <f t="shared" si="21"/>
        <v>0</v>
      </c>
      <c r="BC122" s="39">
        <f t="shared" si="22"/>
        <v>0</v>
      </c>
      <c r="BD122" s="31"/>
    </row>
    <row r="123" spans="1:56" s="1" customFormat="1" ht="30.6" x14ac:dyDescent="0.3">
      <c r="A123" s="2" t="s">
        <v>469</v>
      </c>
      <c r="B123" s="40">
        <v>1</v>
      </c>
      <c r="C123" s="40" t="s">
        <v>8</v>
      </c>
      <c r="D123" s="40">
        <v>3</v>
      </c>
      <c r="E123" s="30" t="s">
        <v>31</v>
      </c>
      <c r="F123" s="30" t="s">
        <v>33</v>
      </c>
      <c r="G123" s="30" t="s">
        <v>32</v>
      </c>
      <c r="H123" s="30" t="s">
        <v>39</v>
      </c>
      <c r="I123" s="30" t="s">
        <v>38</v>
      </c>
      <c r="J123" s="30"/>
      <c r="K123" s="30"/>
      <c r="L123" s="30" t="s">
        <v>19</v>
      </c>
      <c r="M123" s="30" t="s">
        <v>19</v>
      </c>
      <c r="N123" s="30" t="s">
        <v>19</v>
      </c>
      <c r="O123" s="30" t="s">
        <v>19</v>
      </c>
      <c r="P123" s="30" t="s">
        <v>19</v>
      </c>
      <c r="Q123" s="30" t="s">
        <v>19</v>
      </c>
      <c r="R123" s="30" t="s">
        <v>19</v>
      </c>
      <c r="S123" s="30" t="s">
        <v>19</v>
      </c>
      <c r="T123" s="30" t="s">
        <v>19</v>
      </c>
      <c r="U123" s="30" t="s">
        <v>19</v>
      </c>
      <c r="V123" s="30" t="s">
        <v>19</v>
      </c>
      <c r="W123" s="30" t="s">
        <v>19</v>
      </c>
      <c r="X123" s="30" t="s">
        <v>19</v>
      </c>
      <c r="Y123" s="30" t="s">
        <v>19</v>
      </c>
      <c r="Z123" s="30" t="s">
        <v>19</v>
      </c>
      <c r="AA123" s="30" t="s">
        <v>19</v>
      </c>
      <c r="AB123" s="30" t="s">
        <v>19</v>
      </c>
      <c r="AC123" s="30" t="s">
        <v>19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f t="shared" si="36"/>
        <v>0</v>
      </c>
      <c r="AY123" s="35">
        <v>0</v>
      </c>
      <c r="AZ123" s="35">
        <f t="shared" si="37"/>
        <v>0</v>
      </c>
      <c r="BA123" s="39">
        <f t="shared" si="20"/>
        <v>0</v>
      </c>
      <c r="BB123" s="39">
        <f t="shared" si="21"/>
        <v>0</v>
      </c>
      <c r="BC123" s="39">
        <f t="shared" si="22"/>
        <v>0</v>
      </c>
      <c r="BD123" s="31"/>
    </row>
    <row r="124" spans="1:56" s="1" customFormat="1" ht="30.6" x14ac:dyDescent="0.3">
      <c r="A124" s="2" t="s">
        <v>470</v>
      </c>
      <c r="B124" s="40">
        <v>1</v>
      </c>
      <c r="C124" s="40" t="s">
        <v>8</v>
      </c>
      <c r="D124" s="40">
        <v>3</v>
      </c>
      <c r="E124" s="30" t="s">
        <v>31</v>
      </c>
      <c r="F124" s="30" t="s">
        <v>33</v>
      </c>
      <c r="G124" s="30" t="s">
        <v>32</v>
      </c>
      <c r="H124" s="30" t="s">
        <v>39</v>
      </c>
      <c r="I124" s="30" t="s">
        <v>38</v>
      </c>
      <c r="J124" s="30"/>
      <c r="K124" s="30"/>
      <c r="L124" s="30" t="s">
        <v>19</v>
      </c>
      <c r="M124" s="30" t="s">
        <v>19</v>
      </c>
      <c r="N124" s="30" t="s">
        <v>19</v>
      </c>
      <c r="O124" s="30" t="s">
        <v>19</v>
      </c>
      <c r="P124" s="30" t="s">
        <v>19</v>
      </c>
      <c r="Q124" s="30" t="s">
        <v>19</v>
      </c>
      <c r="R124" s="30" t="s">
        <v>19</v>
      </c>
      <c r="S124" s="30" t="s">
        <v>19</v>
      </c>
      <c r="T124" s="30" t="s">
        <v>19</v>
      </c>
      <c r="U124" s="30" t="s">
        <v>19</v>
      </c>
      <c r="V124" s="30" t="s">
        <v>19</v>
      </c>
      <c r="W124" s="30" t="s">
        <v>19</v>
      </c>
      <c r="X124" s="30" t="s">
        <v>19</v>
      </c>
      <c r="Y124" s="30" t="s">
        <v>19</v>
      </c>
      <c r="Z124" s="30" t="s">
        <v>19</v>
      </c>
      <c r="AA124" s="30" t="s">
        <v>19</v>
      </c>
      <c r="AB124" s="30" t="s">
        <v>19</v>
      </c>
      <c r="AC124" s="30" t="s">
        <v>19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f t="shared" si="36"/>
        <v>0</v>
      </c>
      <c r="AY124" s="35">
        <v>0</v>
      </c>
      <c r="AZ124" s="35">
        <f t="shared" si="37"/>
        <v>0</v>
      </c>
      <c r="BA124" s="39">
        <f t="shared" si="20"/>
        <v>0</v>
      </c>
      <c r="BB124" s="39">
        <f t="shared" si="21"/>
        <v>0</v>
      </c>
      <c r="BC124" s="39">
        <f t="shared" si="22"/>
        <v>0</v>
      </c>
      <c r="BD124" s="31"/>
    </row>
    <row r="125" spans="1:56" s="1" customFormat="1" ht="40.799999999999997" x14ac:dyDescent="0.3">
      <c r="A125" s="11" t="s">
        <v>472</v>
      </c>
      <c r="B125" s="32">
        <v>1</v>
      </c>
      <c r="C125" s="32" t="s">
        <v>8</v>
      </c>
      <c r="D125" s="32">
        <v>3</v>
      </c>
      <c r="E125" s="33" t="s">
        <v>31</v>
      </c>
      <c r="F125" s="33" t="s">
        <v>43</v>
      </c>
      <c r="G125" s="33" t="s">
        <v>42</v>
      </c>
      <c r="H125" s="33" t="s">
        <v>41</v>
      </c>
      <c r="I125" s="33" t="s">
        <v>40</v>
      </c>
      <c r="J125" s="33"/>
      <c r="K125" s="33"/>
      <c r="L125" s="30" t="s">
        <v>19</v>
      </c>
      <c r="M125" s="30" t="s">
        <v>19</v>
      </c>
      <c r="N125" s="30" t="s">
        <v>19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4">
        <f>SUM(AD126:AD135)</f>
        <v>0</v>
      </c>
      <c r="AE125" s="34">
        <f t="shared" ref="AE125:AW125" si="38">SUM(AE126:AE135)</f>
        <v>0</v>
      </c>
      <c r="AF125" s="34">
        <f t="shared" si="38"/>
        <v>0</v>
      </c>
      <c r="AG125" s="34">
        <f t="shared" si="38"/>
        <v>0</v>
      </c>
      <c r="AH125" s="34">
        <f t="shared" si="38"/>
        <v>0</v>
      </c>
      <c r="AI125" s="34">
        <f t="shared" si="38"/>
        <v>0</v>
      </c>
      <c r="AJ125" s="34">
        <f t="shared" si="38"/>
        <v>0</v>
      </c>
      <c r="AK125" s="34">
        <f t="shared" si="38"/>
        <v>0</v>
      </c>
      <c r="AL125" s="34">
        <f t="shared" si="38"/>
        <v>0</v>
      </c>
      <c r="AM125" s="34">
        <f t="shared" si="38"/>
        <v>0</v>
      </c>
      <c r="AN125" s="34">
        <f t="shared" si="38"/>
        <v>0</v>
      </c>
      <c r="AO125" s="34">
        <f t="shared" si="38"/>
        <v>0</v>
      </c>
      <c r="AP125" s="34">
        <f t="shared" si="38"/>
        <v>0</v>
      </c>
      <c r="AQ125" s="34">
        <f t="shared" si="38"/>
        <v>0</v>
      </c>
      <c r="AR125" s="34">
        <f t="shared" si="38"/>
        <v>0</v>
      </c>
      <c r="AS125" s="34">
        <f t="shared" si="38"/>
        <v>0</v>
      </c>
      <c r="AT125" s="34">
        <f t="shared" si="38"/>
        <v>0</v>
      </c>
      <c r="AU125" s="34">
        <f t="shared" si="38"/>
        <v>0</v>
      </c>
      <c r="AV125" s="34">
        <f t="shared" si="38"/>
        <v>0</v>
      </c>
      <c r="AW125" s="34">
        <f t="shared" si="38"/>
        <v>0</v>
      </c>
      <c r="AX125" s="35">
        <f t="shared" si="36"/>
        <v>0</v>
      </c>
      <c r="AY125" s="35">
        <v>0</v>
      </c>
      <c r="AZ125" s="35">
        <f t="shared" si="37"/>
        <v>0</v>
      </c>
      <c r="BA125" s="36">
        <f t="shared" si="20"/>
        <v>0</v>
      </c>
      <c r="BB125" s="36">
        <f t="shared" si="21"/>
        <v>0</v>
      </c>
      <c r="BC125" s="36">
        <f t="shared" si="22"/>
        <v>0</v>
      </c>
      <c r="BD125" s="31"/>
    </row>
    <row r="126" spans="1:56" ht="32.4" x14ac:dyDescent="0.3">
      <c r="A126" s="14" t="s">
        <v>461</v>
      </c>
      <c r="B126" s="37">
        <v>1</v>
      </c>
      <c r="C126" s="37" t="s">
        <v>8</v>
      </c>
      <c r="D126" s="37">
        <v>3</v>
      </c>
      <c r="E126" s="38" t="s">
        <v>31</v>
      </c>
      <c r="F126" s="38" t="s">
        <v>43</v>
      </c>
      <c r="G126" s="38" t="s">
        <v>42</v>
      </c>
      <c r="H126" s="38" t="s">
        <v>41</v>
      </c>
      <c r="I126" s="38" t="s">
        <v>40</v>
      </c>
      <c r="J126" s="41"/>
      <c r="K126" s="41"/>
      <c r="L126" s="38" t="s">
        <v>19</v>
      </c>
      <c r="M126" s="38" t="s">
        <v>19</v>
      </c>
      <c r="N126" s="38" t="s">
        <v>19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0</v>
      </c>
      <c r="AN126" s="39">
        <v>0</v>
      </c>
      <c r="AO126" s="39">
        <v>0</v>
      </c>
      <c r="AP126" s="39">
        <v>0</v>
      </c>
      <c r="AQ126" s="39">
        <v>0</v>
      </c>
      <c r="AR126" s="39">
        <v>0</v>
      </c>
      <c r="AS126" s="39">
        <v>0</v>
      </c>
      <c r="AT126" s="39">
        <v>0</v>
      </c>
      <c r="AU126" s="39">
        <v>0</v>
      </c>
      <c r="AV126" s="39">
        <v>0</v>
      </c>
      <c r="AW126" s="39">
        <v>0</v>
      </c>
      <c r="AX126" s="39">
        <f t="shared" si="36"/>
        <v>0</v>
      </c>
      <c r="AY126" s="39">
        <v>0</v>
      </c>
      <c r="AZ126" s="39">
        <f t="shared" si="37"/>
        <v>0</v>
      </c>
      <c r="BA126" s="39">
        <f t="shared" si="20"/>
        <v>0</v>
      </c>
      <c r="BB126" s="39">
        <f t="shared" si="21"/>
        <v>0</v>
      </c>
      <c r="BC126" s="39">
        <f t="shared" si="22"/>
        <v>0</v>
      </c>
    </row>
    <row r="127" spans="1:56" ht="32.4" x14ac:dyDescent="0.3">
      <c r="A127" s="14" t="s">
        <v>462</v>
      </c>
      <c r="B127" s="37">
        <v>1</v>
      </c>
      <c r="C127" s="37" t="s">
        <v>8</v>
      </c>
      <c r="D127" s="37">
        <v>3</v>
      </c>
      <c r="E127" s="38" t="s">
        <v>31</v>
      </c>
      <c r="F127" s="38" t="s">
        <v>43</v>
      </c>
      <c r="G127" s="38" t="s">
        <v>42</v>
      </c>
      <c r="H127" s="38" t="s">
        <v>41</v>
      </c>
      <c r="I127" s="38" t="s">
        <v>517</v>
      </c>
      <c r="J127" s="41"/>
      <c r="K127" s="41"/>
      <c r="L127" s="38" t="s">
        <v>19</v>
      </c>
      <c r="M127" s="38" t="s">
        <v>19</v>
      </c>
      <c r="N127" s="38" t="s">
        <v>19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39">
        <v>0</v>
      </c>
      <c r="AE127" s="39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0</v>
      </c>
      <c r="AW127" s="39">
        <v>0</v>
      </c>
      <c r="AX127" s="39">
        <f t="shared" si="36"/>
        <v>0</v>
      </c>
      <c r="AY127" s="39">
        <v>0</v>
      </c>
      <c r="AZ127" s="39">
        <f t="shared" si="37"/>
        <v>0</v>
      </c>
      <c r="BA127" s="39">
        <f t="shared" si="20"/>
        <v>0</v>
      </c>
      <c r="BB127" s="39">
        <f t="shared" si="21"/>
        <v>0</v>
      </c>
      <c r="BC127" s="39">
        <f t="shared" si="22"/>
        <v>0</v>
      </c>
    </row>
    <row r="128" spans="1:56" s="1" customFormat="1" ht="30.6" x14ac:dyDescent="0.3">
      <c r="A128" s="2" t="s">
        <v>463</v>
      </c>
      <c r="B128" s="40">
        <v>1</v>
      </c>
      <c r="C128" s="40" t="s">
        <v>8</v>
      </c>
      <c r="D128" s="40">
        <v>3</v>
      </c>
      <c r="E128" s="30" t="s">
        <v>31</v>
      </c>
      <c r="F128" s="30" t="s">
        <v>43</v>
      </c>
      <c r="G128" s="30" t="s">
        <v>42</v>
      </c>
      <c r="H128" s="30" t="s">
        <v>41</v>
      </c>
      <c r="I128" s="30" t="s">
        <v>517</v>
      </c>
      <c r="J128" s="33"/>
      <c r="K128" s="33"/>
      <c r="L128" s="30" t="s">
        <v>19</v>
      </c>
      <c r="M128" s="30" t="s">
        <v>19</v>
      </c>
      <c r="N128" s="30" t="s">
        <v>19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f t="shared" si="36"/>
        <v>0</v>
      </c>
      <c r="AY128" s="35">
        <v>0</v>
      </c>
      <c r="AZ128" s="35">
        <f t="shared" si="37"/>
        <v>0</v>
      </c>
      <c r="BA128" s="35">
        <f t="shared" si="20"/>
        <v>0</v>
      </c>
      <c r="BB128" s="35">
        <f t="shared" si="21"/>
        <v>0</v>
      </c>
      <c r="BC128" s="35">
        <f t="shared" si="22"/>
        <v>0</v>
      </c>
      <c r="BD128" s="31"/>
    </row>
    <row r="129" spans="1:56" s="1" customFormat="1" ht="30.6" x14ac:dyDescent="0.3">
      <c r="A129" s="2" t="s">
        <v>464</v>
      </c>
      <c r="B129" s="40">
        <v>1</v>
      </c>
      <c r="C129" s="40" t="s">
        <v>8</v>
      </c>
      <c r="D129" s="40">
        <v>3</v>
      </c>
      <c r="E129" s="30" t="s">
        <v>31</v>
      </c>
      <c r="F129" s="30" t="s">
        <v>43</v>
      </c>
      <c r="G129" s="30" t="s">
        <v>42</v>
      </c>
      <c r="H129" s="30" t="s">
        <v>41</v>
      </c>
      <c r="I129" s="30" t="s">
        <v>517</v>
      </c>
      <c r="J129" s="33"/>
      <c r="K129" s="33"/>
      <c r="L129" s="30" t="s">
        <v>19</v>
      </c>
      <c r="M129" s="30" t="s">
        <v>19</v>
      </c>
      <c r="N129" s="30" t="s">
        <v>19</v>
      </c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  <c r="AV129" s="35">
        <v>0</v>
      </c>
      <c r="AW129" s="35">
        <v>0</v>
      </c>
      <c r="AX129" s="35">
        <f t="shared" si="36"/>
        <v>0</v>
      </c>
      <c r="AY129" s="35">
        <v>0</v>
      </c>
      <c r="AZ129" s="35">
        <f t="shared" si="37"/>
        <v>0</v>
      </c>
      <c r="BA129" s="35">
        <f t="shared" si="20"/>
        <v>0</v>
      </c>
      <c r="BB129" s="35">
        <f t="shared" si="21"/>
        <v>0</v>
      </c>
      <c r="BC129" s="35">
        <f t="shared" si="22"/>
        <v>0</v>
      </c>
      <c r="BD129" s="31"/>
    </row>
    <row r="130" spans="1:56" s="1" customFormat="1" ht="30.6" x14ac:dyDescent="0.3">
      <c r="A130" s="2" t="s">
        <v>465</v>
      </c>
      <c r="B130" s="40">
        <v>1</v>
      </c>
      <c r="C130" s="40" t="s">
        <v>8</v>
      </c>
      <c r="D130" s="40">
        <v>3</v>
      </c>
      <c r="E130" s="30" t="s">
        <v>31</v>
      </c>
      <c r="F130" s="30" t="s">
        <v>43</v>
      </c>
      <c r="G130" s="30" t="s">
        <v>42</v>
      </c>
      <c r="H130" s="30" t="s">
        <v>41</v>
      </c>
      <c r="I130" s="30" t="s">
        <v>517</v>
      </c>
      <c r="J130" s="33"/>
      <c r="K130" s="33"/>
      <c r="L130" s="30" t="s">
        <v>19</v>
      </c>
      <c r="M130" s="30" t="s">
        <v>19</v>
      </c>
      <c r="N130" s="30" t="s">
        <v>19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f t="shared" si="36"/>
        <v>0</v>
      </c>
      <c r="AY130" s="35">
        <v>0</v>
      </c>
      <c r="AZ130" s="35">
        <f t="shared" si="37"/>
        <v>0</v>
      </c>
      <c r="BA130" s="35">
        <f t="shared" si="20"/>
        <v>0</v>
      </c>
      <c r="BB130" s="35">
        <f t="shared" si="21"/>
        <v>0</v>
      </c>
      <c r="BC130" s="35">
        <f t="shared" si="22"/>
        <v>0</v>
      </c>
      <c r="BD130" s="31"/>
    </row>
    <row r="131" spans="1:56" s="1" customFormat="1" ht="30.6" x14ac:dyDescent="0.3">
      <c r="A131" s="2" t="s">
        <v>466</v>
      </c>
      <c r="B131" s="40">
        <v>1</v>
      </c>
      <c r="C131" s="40" t="s">
        <v>8</v>
      </c>
      <c r="D131" s="40">
        <v>3</v>
      </c>
      <c r="E131" s="30" t="s">
        <v>31</v>
      </c>
      <c r="F131" s="30" t="s">
        <v>43</v>
      </c>
      <c r="G131" s="30" t="s">
        <v>42</v>
      </c>
      <c r="H131" s="30" t="s">
        <v>41</v>
      </c>
      <c r="I131" s="30" t="s">
        <v>517</v>
      </c>
      <c r="J131" s="33"/>
      <c r="K131" s="33"/>
      <c r="L131" s="30" t="s">
        <v>19</v>
      </c>
      <c r="M131" s="30" t="s">
        <v>19</v>
      </c>
      <c r="N131" s="30" t="s">
        <v>19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  <c r="AV131" s="35">
        <v>0</v>
      </c>
      <c r="AW131" s="35">
        <v>0</v>
      </c>
      <c r="AX131" s="35">
        <f t="shared" si="36"/>
        <v>0</v>
      </c>
      <c r="AY131" s="35">
        <v>0</v>
      </c>
      <c r="AZ131" s="35">
        <f t="shared" si="37"/>
        <v>0</v>
      </c>
      <c r="BA131" s="35">
        <f t="shared" si="20"/>
        <v>0</v>
      </c>
      <c r="BB131" s="35">
        <f t="shared" si="21"/>
        <v>0</v>
      </c>
      <c r="BC131" s="35">
        <f t="shared" si="22"/>
        <v>0</v>
      </c>
      <c r="BD131" s="31"/>
    </row>
    <row r="132" spans="1:56" s="1" customFormat="1" ht="30.6" x14ac:dyDescent="0.3">
      <c r="A132" s="2" t="s">
        <v>467</v>
      </c>
      <c r="B132" s="40">
        <v>1</v>
      </c>
      <c r="C132" s="40" t="s">
        <v>8</v>
      </c>
      <c r="D132" s="40">
        <v>3</v>
      </c>
      <c r="E132" s="30" t="s">
        <v>31</v>
      </c>
      <c r="F132" s="30" t="s">
        <v>43</v>
      </c>
      <c r="G132" s="30" t="s">
        <v>42</v>
      </c>
      <c r="H132" s="30" t="s">
        <v>41</v>
      </c>
      <c r="I132" s="30" t="s">
        <v>517</v>
      </c>
      <c r="J132" s="33"/>
      <c r="K132" s="33"/>
      <c r="L132" s="30" t="s">
        <v>19</v>
      </c>
      <c r="M132" s="30" t="s">
        <v>19</v>
      </c>
      <c r="N132" s="30" t="s">
        <v>19</v>
      </c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v>0</v>
      </c>
      <c r="AW132" s="35">
        <v>0</v>
      </c>
      <c r="AX132" s="35">
        <f t="shared" si="36"/>
        <v>0</v>
      </c>
      <c r="AY132" s="35">
        <v>0</v>
      </c>
      <c r="AZ132" s="35">
        <f t="shared" si="37"/>
        <v>0</v>
      </c>
      <c r="BA132" s="35">
        <f t="shared" si="20"/>
        <v>0</v>
      </c>
      <c r="BB132" s="35">
        <f t="shared" si="21"/>
        <v>0</v>
      </c>
      <c r="BC132" s="35">
        <f t="shared" si="22"/>
        <v>0</v>
      </c>
      <c r="BD132" s="31"/>
    </row>
    <row r="133" spans="1:56" s="1" customFormat="1" ht="22.8" x14ac:dyDescent="0.3">
      <c r="A133" s="2" t="s">
        <v>468</v>
      </c>
      <c r="B133" s="40">
        <v>1</v>
      </c>
      <c r="C133" s="40" t="s">
        <v>8</v>
      </c>
      <c r="D133" s="40">
        <v>3</v>
      </c>
      <c r="E133" s="40" t="s">
        <v>10</v>
      </c>
      <c r="F133" s="40" t="s">
        <v>10</v>
      </c>
      <c r="G133" s="40" t="s">
        <v>10</v>
      </c>
      <c r="H133" s="40" t="s">
        <v>10</v>
      </c>
      <c r="I133" s="40" t="s">
        <v>10</v>
      </c>
      <c r="J133" s="40" t="s">
        <v>10</v>
      </c>
      <c r="K133" s="40" t="s">
        <v>10</v>
      </c>
      <c r="L133" s="40" t="s">
        <v>10</v>
      </c>
      <c r="M133" s="40" t="s">
        <v>10</v>
      </c>
      <c r="N133" s="40" t="s">
        <v>10</v>
      </c>
      <c r="O133" s="40" t="s">
        <v>10</v>
      </c>
      <c r="P133" s="40" t="s">
        <v>10</v>
      </c>
      <c r="Q133" s="40" t="s">
        <v>10</v>
      </c>
      <c r="R133" s="40" t="s">
        <v>10</v>
      </c>
      <c r="S133" s="40" t="s">
        <v>10</v>
      </c>
      <c r="T133" s="40" t="s">
        <v>10</v>
      </c>
      <c r="U133" s="40" t="s">
        <v>10</v>
      </c>
      <c r="V133" s="40" t="s">
        <v>10</v>
      </c>
      <c r="W133" s="40" t="s">
        <v>10</v>
      </c>
      <c r="X133" s="40" t="s">
        <v>10</v>
      </c>
      <c r="Y133" s="40" t="s">
        <v>10</v>
      </c>
      <c r="Z133" s="40" t="s">
        <v>10</v>
      </c>
      <c r="AA133" s="40" t="s">
        <v>10</v>
      </c>
      <c r="AB133" s="40" t="s">
        <v>10</v>
      </c>
      <c r="AC133" s="40" t="s">
        <v>10</v>
      </c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35"/>
      <c r="AY133" s="35"/>
      <c r="AZ133" s="35"/>
      <c r="BA133" s="39">
        <f t="shared" ref="BA133:BA196" si="39">SUM(AD133:AH133)</f>
        <v>0</v>
      </c>
      <c r="BB133" s="39">
        <f t="shared" ref="BB133:BB196" si="40">SUM(AI133:AM133)</f>
        <v>0</v>
      </c>
      <c r="BC133" s="39">
        <f t="shared" ref="BC133:BC196" si="41">SUM(AN133:AW133)</f>
        <v>0</v>
      </c>
      <c r="BD133" s="31"/>
    </row>
    <row r="134" spans="1:56" s="1" customFormat="1" ht="22.8" x14ac:dyDescent="0.3">
      <c r="A134" s="2" t="s">
        <v>469</v>
      </c>
      <c r="B134" s="40">
        <v>1</v>
      </c>
      <c r="C134" s="40" t="s">
        <v>8</v>
      </c>
      <c r="D134" s="40">
        <v>3</v>
      </c>
      <c r="E134" s="40" t="s">
        <v>10</v>
      </c>
      <c r="F134" s="40" t="s">
        <v>10</v>
      </c>
      <c r="G134" s="40" t="s">
        <v>10</v>
      </c>
      <c r="H134" s="40" t="s">
        <v>10</v>
      </c>
      <c r="I134" s="40" t="s">
        <v>10</v>
      </c>
      <c r="J134" s="40" t="s">
        <v>10</v>
      </c>
      <c r="K134" s="40" t="s">
        <v>10</v>
      </c>
      <c r="L134" s="40" t="s">
        <v>10</v>
      </c>
      <c r="M134" s="40" t="s">
        <v>10</v>
      </c>
      <c r="N134" s="40" t="s">
        <v>10</v>
      </c>
      <c r="O134" s="40" t="s">
        <v>10</v>
      </c>
      <c r="P134" s="40" t="s">
        <v>10</v>
      </c>
      <c r="Q134" s="40" t="s">
        <v>10</v>
      </c>
      <c r="R134" s="40" t="s">
        <v>10</v>
      </c>
      <c r="S134" s="40" t="s">
        <v>10</v>
      </c>
      <c r="T134" s="40" t="s">
        <v>10</v>
      </c>
      <c r="U134" s="40" t="s">
        <v>10</v>
      </c>
      <c r="V134" s="40" t="s">
        <v>10</v>
      </c>
      <c r="W134" s="40" t="s">
        <v>10</v>
      </c>
      <c r="X134" s="40" t="s">
        <v>10</v>
      </c>
      <c r="Y134" s="40" t="s">
        <v>10</v>
      </c>
      <c r="Z134" s="40" t="s">
        <v>10</v>
      </c>
      <c r="AA134" s="40" t="s">
        <v>10</v>
      </c>
      <c r="AB134" s="40" t="s">
        <v>10</v>
      </c>
      <c r="AC134" s="40" t="s">
        <v>10</v>
      </c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35"/>
      <c r="AY134" s="35"/>
      <c r="AZ134" s="35"/>
      <c r="BA134" s="39">
        <f t="shared" si="39"/>
        <v>0</v>
      </c>
      <c r="BB134" s="39">
        <f t="shared" si="40"/>
        <v>0</v>
      </c>
      <c r="BC134" s="39">
        <f t="shared" si="41"/>
        <v>0</v>
      </c>
      <c r="BD134" s="31"/>
    </row>
    <row r="135" spans="1:56" s="1" customFormat="1" ht="22.8" x14ac:dyDescent="0.3">
      <c r="A135" s="2" t="s">
        <v>470</v>
      </c>
      <c r="B135" s="40">
        <v>1</v>
      </c>
      <c r="C135" s="40" t="s">
        <v>8</v>
      </c>
      <c r="D135" s="40">
        <v>3</v>
      </c>
      <c r="E135" s="40" t="s">
        <v>10</v>
      </c>
      <c r="F135" s="40" t="s">
        <v>10</v>
      </c>
      <c r="G135" s="40" t="s">
        <v>10</v>
      </c>
      <c r="H135" s="40" t="s">
        <v>10</v>
      </c>
      <c r="I135" s="40" t="s">
        <v>10</v>
      </c>
      <c r="J135" s="40" t="s">
        <v>10</v>
      </c>
      <c r="K135" s="40" t="s">
        <v>10</v>
      </c>
      <c r="L135" s="40" t="s">
        <v>10</v>
      </c>
      <c r="M135" s="40" t="s">
        <v>10</v>
      </c>
      <c r="N135" s="40" t="s">
        <v>10</v>
      </c>
      <c r="O135" s="40" t="s">
        <v>10</v>
      </c>
      <c r="P135" s="40" t="s">
        <v>10</v>
      </c>
      <c r="Q135" s="40" t="s">
        <v>10</v>
      </c>
      <c r="R135" s="40" t="s">
        <v>10</v>
      </c>
      <c r="S135" s="40" t="s">
        <v>10</v>
      </c>
      <c r="T135" s="40" t="s">
        <v>10</v>
      </c>
      <c r="U135" s="40" t="s">
        <v>10</v>
      </c>
      <c r="V135" s="40" t="s">
        <v>10</v>
      </c>
      <c r="W135" s="40" t="s">
        <v>10</v>
      </c>
      <c r="X135" s="40" t="s">
        <v>10</v>
      </c>
      <c r="Y135" s="40" t="s">
        <v>10</v>
      </c>
      <c r="Z135" s="40" t="s">
        <v>10</v>
      </c>
      <c r="AA135" s="40" t="s">
        <v>10</v>
      </c>
      <c r="AB135" s="40" t="s">
        <v>10</v>
      </c>
      <c r="AC135" s="40" t="s">
        <v>10</v>
      </c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35"/>
      <c r="AY135" s="35"/>
      <c r="AZ135" s="35"/>
      <c r="BA135" s="39">
        <f t="shared" si="39"/>
        <v>0</v>
      </c>
      <c r="BB135" s="39">
        <f t="shared" si="40"/>
        <v>0</v>
      </c>
      <c r="BC135" s="39">
        <f t="shared" si="41"/>
        <v>0</v>
      </c>
      <c r="BD135" s="31"/>
    </row>
    <row r="136" spans="1:56" s="1" customFormat="1" ht="30.6" x14ac:dyDescent="0.3">
      <c r="A136" s="11" t="s">
        <v>472</v>
      </c>
      <c r="B136" s="32">
        <v>1</v>
      </c>
      <c r="C136" s="32" t="s">
        <v>8</v>
      </c>
      <c r="D136" s="32">
        <v>3</v>
      </c>
      <c r="E136" s="33" t="s">
        <v>31</v>
      </c>
      <c r="F136" s="33" t="s">
        <v>43</v>
      </c>
      <c r="G136" s="33" t="s">
        <v>42</v>
      </c>
      <c r="H136" s="33" t="s">
        <v>45</v>
      </c>
      <c r="I136" s="33" t="s">
        <v>44</v>
      </c>
      <c r="J136" s="30"/>
      <c r="K136" s="30" t="s">
        <v>19</v>
      </c>
      <c r="L136" s="30" t="s">
        <v>19</v>
      </c>
      <c r="M136" s="30" t="s">
        <v>19</v>
      </c>
      <c r="N136" s="30" t="s">
        <v>19</v>
      </c>
      <c r="O136" s="30" t="s">
        <v>19</v>
      </c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4">
        <f>SUM(AD137:AD146)</f>
        <v>0</v>
      </c>
      <c r="AE136" s="34">
        <f t="shared" ref="AE136:AW136" si="42">SUM(AE137:AE146)</f>
        <v>0</v>
      </c>
      <c r="AF136" s="34">
        <f t="shared" si="42"/>
        <v>0</v>
      </c>
      <c r="AG136" s="34">
        <f t="shared" si="42"/>
        <v>0</v>
      </c>
      <c r="AH136" s="34">
        <f t="shared" si="42"/>
        <v>0</v>
      </c>
      <c r="AI136" s="34">
        <f t="shared" si="42"/>
        <v>0</v>
      </c>
      <c r="AJ136" s="34">
        <f t="shared" si="42"/>
        <v>0</v>
      </c>
      <c r="AK136" s="34">
        <f t="shared" si="42"/>
        <v>0</v>
      </c>
      <c r="AL136" s="34">
        <f t="shared" si="42"/>
        <v>0</v>
      </c>
      <c r="AM136" s="34">
        <f t="shared" si="42"/>
        <v>0</v>
      </c>
      <c r="AN136" s="34">
        <f t="shared" si="42"/>
        <v>0</v>
      </c>
      <c r="AO136" s="34">
        <f t="shared" si="42"/>
        <v>0</v>
      </c>
      <c r="AP136" s="34">
        <f t="shared" si="42"/>
        <v>0</v>
      </c>
      <c r="AQ136" s="34">
        <f t="shared" si="42"/>
        <v>0</v>
      </c>
      <c r="AR136" s="34">
        <f t="shared" si="42"/>
        <v>0</v>
      </c>
      <c r="AS136" s="34">
        <f t="shared" si="42"/>
        <v>0</v>
      </c>
      <c r="AT136" s="34">
        <f t="shared" si="42"/>
        <v>0</v>
      </c>
      <c r="AU136" s="34">
        <f t="shared" si="42"/>
        <v>0</v>
      </c>
      <c r="AV136" s="34">
        <f t="shared" si="42"/>
        <v>0</v>
      </c>
      <c r="AW136" s="34">
        <f t="shared" si="42"/>
        <v>0</v>
      </c>
      <c r="AX136" s="35">
        <f>SUM(AD136:AW136)</f>
        <v>0</v>
      </c>
      <c r="AY136" s="35">
        <v>0</v>
      </c>
      <c r="AZ136" s="35">
        <f>AX136</f>
        <v>0</v>
      </c>
      <c r="BA136" s="36">
        <f t="shared" si="39"/>
        <v>0</v>
      </c>
      <c r="BB136" s="36">
        <f t="shared" si="40"/>
        <v>0</v>
      </c>
      <c r="BC136" s="36">
        <f t="shared" si="41"/>
        <v>0</v>
      </c>
      <c r="BD136" s="31"/>
    </row>
    <row r="137" spans="1:56" ht="32.4" x14ac:dyDescent="0.3">
      <c r="A137" s="14" t="s">
        <v>461</v>
      </c>
      <c r="B137" s="37">
        <v>1</v>
      </c>
      <c r="C137" s="37" t="s">
        <v>8</v>
      </c>
      <c r="D137" s="37">
        <v>3</v>
      </c>
      <c r="E137" s="38" t="s">
        <v>31</v>
      </c>
      <c r="F137" s="38" t="s">
        <v>43</v>
      </c>
      <c r="G137" s="38" t="s">
        <v>42</v>
      </c>
      <c r="H137" s="38" t="s">
        <v>45</v>
      </c>
      <c r="I137" s="38" t="s">
        <v>44</v>
      </c>
      <c r="J137" s="38"/>
      <c r="K137" s="38" t="s">
        <v>19</v>
      </c>
      <c r="L137" s="38" t="s">
        <v>19</v>
      </c>
      <c r="M137" s="38" t="s">
        <v>19</v>
      </c>
      <c r="N137" s="38" t="s">
        <v>19</v>
      </c>
      <c r="O137" s="38" t="s">
        <v>19</v>
      </c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9">
        <v>0</v>
      </c>
      <c r="AE137" s="39">
        <v>0</v>
      </c>
      <c r="AF137" s="39">
        <v>0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0</v>
      </c>
      <c r="AN137" s="39">
        <v>0</v>
      </c>
      <c r="AO137" s="39">
        <v>0</v>
      </c>
      <c r="AP137" s="39">
        <v>0</v>
      </c>
      <c r="AQ137" s="39">
        <v>0</v>
      </c>
      <c r="AR137" s="39">
        <v>0</v>
      </c>
      <c r="AS137" s="39">
        <v>0</v>
      </c>
      <c r="AT137" s="39">
        <v>0</v>
      </c>
      <c r="AU137" s="39">
        <v>0</v>
      </c>
      <c r="AV137" s="39">
        <v>0</v>
      </c>
      <c r="AW137" s="39">
        <v>0</v>
      </c>
      <c r="AX137" s="39">
        <f>SUM(AD137:AW137)</f>
        <v>0</v>
      </c>
      <c r="AY137" s="39">
        <v>0</v>
      </c>
      <c r="AZ137" s="39">
        <f>AX137</f>
        <v>0</v>
      </c>
      <c r="BA137" s="39">
        <f t="shared" si="39"/>
        <v>0</v>
      </c>
      <c r="BB137" s="39">
        <f t="shared" si="40"/>
        <v>0</v>
      </c>
      <c r="BC137" s="39">
        <f t="shared" si="41"/>
        <v>0</v>
      </c>
    </row>
    <row r="138" spans="1:56" ht="24" x14ac:dyDescent="0.3">
      <c r="A138" s="14" t="s">
        <v>462</v>
      </c>
      <c r="B138" s="37">
        <v>1</v>
      </c>
      <c r="C138" s="37" t="s">
        <v>8</v>
      </c>
      <c r="D138" s="37">
        <v>3</v>
      </c>
      <c r="E138" s="37" t="s">
        <v>10</v>
      </c>
      <c r="F138" s="37" t="s">
        <v>10</v>
      </c>
      <c r="G138" s="37" t="s">
        <v>10</v>
      </c>
      <c r="H138" s="37" t="s">
        <v>10</v>
      </c>
      <c r="I138" s="37" t="s">
        <v>10</v>
      </c>
      <c r="J138" s="37" t="s">
        <v>10</v>
      </c>
      <c r="K138" s="37" t="s">
        <v>10</v>
      </c>
      <c r="L138" s="37" t="s">
        <v>10</v>
      </c>
      <c r="M138" s="37" t="s">
        <v>10</v>
      </c>
      <c r="N138" s="37" t="s">
        <v>10</v>
      </c>
      <c r="O138" s="37" t="s">
        <v>10</v>
      </c>
      <c r="P138" s="37" t="s">
        <v>10</v>
      </c>
      <c r="Q138" s="37" t="s">
        <v>10</v>
      </c>
      <c r="R138" s="37" t="s">
        <v>10</v>
      </c>
      <c r="S138" s="37" t="s">
        <v>10</v>
      </c>
      <c r="T138" s="37" t="s">
        <v>10</v>
      </c>
      <c r="U138" s="37" t="s">
        <v>10</v>
      </c>
      <c r="V138" s="37" t="s">
        <v>10</v>
      </c>
      <c r="W138" s="37" t="s">
        <v>10</v>
      </c>
      <c r="X138" s="37" t="s">
        <v>10</v>
      </c>
      <c r="Y138" s="37" t="s">
        <v>10</v>
      </c>
      <c r="Z138" s="37" t="s">
        <v>10</v>
      </c>
      <c r="AA138" s="37" t="s">
        <v>10</v>
      </c>
      <c r="AB138" s="37" t="s">
        <v>10</v>
      </c>
      <c r="AC138" s="37" t="s">
        <v>10</v>
      </c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9"/>
      <c r="AY138" s="39"/>
      <c r="AZ138" s="39"/>
      <c r="BA138" s="39">
        <f t="shared" si="39"/>
        <v>0</v>
      </c>
      <c r="BB138" s="39">
        <f t="shared" si="40"/>
        <v>0</v>
      </c>
      <c r="BC138" s="39">
        <f t="shared" si="41"/>
        <v>0</v>
      </c>
    </row>
    <row r="139" spans="1:56" s="1" customFormat="1" ht="22.8" x14ac:dyDescent="0.3">
      <c r="A139" s="2" t="s">
        <v>463</v>
      </c>
      <c r="B139" s="40">
        <v>1</v>
      </c>
      <c r="C139" s="40" t="s">
        <v>8</v>
      </c>
      <c r="D139" s="40">
        <v>3</v>
      </c>
      <c r="E139" s="40" t="s">
        <v>10</v>
      </c>
      <c r="F139" s="40" t="s">
        <v>10</v>
      </c>
      <c r="G139" s="40" t="s">
        <v>10</v>
      </c>
      <c r="H139" s="40" t="s">
        <v>10</v>
      </c>
      <c r="I139" s="40" t="s">
        <v>10</v>
      </c>
      <c r="J139" s="40" t="s">
        <v>10</v>
      </c>
      <c r="K139" s="40" t="s">
        <v>10</v>
      </c>
      <c r="L139" s="40" t="s">
        <v>10</v>
      </c>
      <c r="M139" s="40" t="s">
        <v>10</v>
      </c>
      <c r="N139" s="40" t="s">
        <v>10</v>
      </c>
      <c r="O139" s="40" t="s">
        <v>10</v>
      </c>
      <c r="P139" s="40" t="s">
        <v>10</v>
      </c>
      <c r="Q139" s="40" t="s">
        <v>10</v>
      </c>
      <c r="R139" s="40" t="s">
        <v>10</v>
      </c>
      <c r="S139" s="40" t="s">
        <v>10</v>
      </c>
      <c r="T139" s="40" t="s">
        <v>10</v>
      </c>
      <c r="U139" s="40" t="s">
        <v>10</v>
      </c>
      <c r="V139" s="40" t="s">
        <v>10</v>
      </c>
      <c r="W139" s="40" t="s">
        <v>10</v>
      </c>
      <c r="X139" s="40" t="s">
        <v>10</v>
      </c>
      <c r="Y139" s="40" t="s">
        <v>10</v>
      </c>
      <c r="Z139" s="40" t="s">
        <v>10</v>
      </c>
      <c r="AA139" s="40" t="s">
        <v>10</v>
      </c>
      <c r="AB139" s="40" t="s">
        <v>10</v>
      </c>
      <c r="AC139" s="40" t="s">
        <v>10</v>
      </c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35"/>
      <c r="AY139" s="35"/>
      <c r="AZ139" s="35"/>
      <c r="BA139" s="35">
        <f t="shared" si="39"/>
        <v>0</v>
      </c>
      <c r="BB139" s="35">
        <f t="shared" si="40"/>
        <v>0</v>
      </c>
      <c r="BC139" s="35">
        <f t="shared" si="41"/>
        <v>0</v>
      </c>
      <c r="BD139" s="31"/>
    </row>
    <row r="140" spans="1:56" s="1" customFormat="1" ht="22.8" x14ac:dyDescent="0.3">
      <c r="A140" s="2" t="s">
        <v>464</v>
      </c>
      <c r="B140" s="40">
        <v>1</v>
      </c>
      <c r="C140" s="40" t="s">
        <v>8</v>
      </c>
      <c r="D140" s="40">
        <v>3</v>
      </c>
      <c r="E140" s="40" t="s">
        <v>10</v>
      </c>
      <c r="F140" s="40" t="s">
        <v>10</v>
      </c>
      <c r="G140" s="40" t="s">
        <v>10</v>
      </c>
      <c r="H140" s="40" t="s">
        <v>10</v>
      </c>
      <c r="I140" s="40" t="s">
        <v>10</v>
      </c>
      <c r="J140" s="40" t="s">
        <v>10</v>
      </c>
      <c r="K140" s="40" t="s">
        <v>10</v>
      </c>
      <c r="L140" s="40" t="s">
        <v>10</v>
      </c>
      <c r="M140" s="40" t="s">
        <v>10</v>
      </c>
      <c r="N140" s="40" t="s">
        <v>10</v>
      </c>
      <c r="O140" s="40" t="s">
        <v>10</v>
      </c>
      <c r="P140" s="40" t="s">
        <v>10</v>
      </c>
      <c r="Q140" s="40" t="s">
        <v>10</v>
      </c>
      <c r="R140" s="40" t="s">
        <v>10</v>
      </c>
      <c r="S140" s="40" t="s">
        <v>10</v>
      </c>
      <c r="T140" s="40" t="s">
        <v>10</v>
      </c>
      <c r="U140" s="40" t="s">
        <v>10</v>
      </c>
      <c r="V140" s="40" t="s">
        <v>10</v>
      </c>
      <c r="W140" s="40" t="s">
        <v>10</v>
      </c>
      <c r="X140" s="40" t="s">
        <v>10</v>
      </c>
      <c r="Y140" s="40" t="s">
        <v>10</v>
      </c>
      <c r="Z140" s="40" t="s">
        <v>10</v>
      </c>
      <c r="AA140" s="40" t="s">
        <v>10</v>
      </c>
      <c r="AB140" s="40" t="s">
        <v>10</v>
      </c>
      <c r="AC140" s="40" t="s">
        <v>10</v>
      </c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35"/>
      <c r="AY140" s="35"/>
      <c r="AZ140" s="35"/>
      <c r="BA140" s="35">
        <f t="shared" si="39"/>
        <v>0</v>
      </c>
      <c r="BB140" s="35">
        <f t="shared" si="40"/>
        <v>0</v>
      </c>
      <c r="BC140" s="35">
        <f t="shared" si="41"/>
        <v>0</v>
      </c>
      <c r="BD140" s="31"/>
    </row>
    <row r="141" spans="1:56" s="1" customFormat="1" ht="22.8" x14ac:dyDescent="0.3">
      <c r="A141" s="2" t="s">
        <v>465</v>
      </c>
      <c r="B141" s="40">
        <v>1</v>
      </c>
      <c r="C141" s="40" t="s">
        <v>8</v>
      </c>
      <c r="D141" s="40">
        <v>3</v>
      </c>
      <c r="E141" s="40" t="s">
        <v>10</v>
      </c>
      <c r="F141" s="40" t="s">
        <v>10</v>
      </c>
      <c r="G141" s="40" t="s">
        <v>10</v>
      </c>
      <c r="H141" s="40" t="s">
        <v>10</v>
      </c>
      <c r="I141" s="40" t="s">
        <v>10</v>
      </c>
      <c r="J141" s="40" t="s">
        <v>10</v>
      </c>
      <c r="K141" s="40" t="s">
        <v>10</v>
      </c>
      <c r="L141" s="40" t="s">
        <v>10</v>
      </c>
      <c r="M141" s="40" t="s">
        <v>10</v>
      </c>
      <c r="N141" s="40" t="s">
        <v>10</v>
      </c>
      <c r="O141" s="40" t="s">
        <v>10</v>
      </c>
      <c r="P141" s="40" t="s">
        <v>10</v>
      </c>
      <c r="Q141" s="40" t="s">
        <v>10</v>
      </c>
      <c r="R141" s="40" t="s">
        <v>10</v>
      </c>
      <c r="S141" s="40" t="s">
        <v>10</v>
      </c>
      <c r="T141" s="40" t="s">
        <v>10</v>
      </c>
      <c r="U141" s="40" t="s">
        <v>10</v>
      </c>
      <c r="V141" s="40" t="s">
        <v>10</v>
      </c>
      <c r="W141" s="40" t="s">
        <v>10</v>
      </c>
      <c r="X141" s="40" t="s">
        <v>10</v>
      </c>
      <c r="Y141" s="40" t="s">
        <v>10</v>
      </c>
      <c r="Z141" s="40" t="s">
        <v>10</v>
      </c>
      <c r="AA141" s="40" t="s">
        <v>10</v>
      </c>
      <c r="AB141" s="40" t="s">
        <v>10</v>
      </c>
      <c r="AC141" s="40" t="s">
        <v>10</v>
      </c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35"/>
      <c r="AY141" s="35"/>
      <c r="AZ141" s="35"/>
      <c r="BA141" s="35">
        <f t="shared" si="39"/>
        <v>0</v>
      </c>
      <c r="BB141" s="35">
        <f t="shared" si="40"/>
        <v>0</v>
      </c>
      <c r="BC141" s="35">
        <f t="shared" si="41"/>
        <v>0</v>
      </c>
      <c r="BD141" s="31"/>
    </row>
    <row r="142" spans="1:56" s="1" customFormat="1" ht="22.8" x14ac:dyDescent="0.3">
      <c r="A142" s="2" t="s">
        <v>466</v>
      </c>
      <c r="B142" s="40">
        <v>1</v>
      </c>
      <c r="C142" s="40" t="s">
        <v>8</v>
      </c>
      <c r="D142" s="40">
        <v>3</v>
      </c>
      <c r="E142" s="40" t="s">
        <v>10</v>
      </c>
      <c r="F142" s="40" t="s">
        <v>10</v>
      </c>
      <c r="G142" s="40" t="s">
        <v>10</v>
      </c>
      <c r="H142" s="40" t="s">
        <v>10</v>
      </c>
      <c r="I142" s="40" t="s">
        <v>10</v>
      </c>
      <c r="J142" s="40" t="s">
        <v>10</v>
      </c>
      <c r="K142" s="40" t="s">
        <v>10</v>
      </c>
      <c r="L142" s="40" t="s">
        <v>10</v>
      </c>
      <c r="M142" s="40" t="s">
        <v>10</v>
      </c>
      <c r="N142" s="40" t="s">
        <v>10</v>
      </c>
      <c r="O142" s="40" t="s">
        <v>10</v>
      </c>
      <c r="P142" s="40" t="s">
        <v>10</v>
      </c>
      <c r="Q142" s="40" t="s">
        <v>10</v>
      </c>
      <c r="R142" s="40" t="s">
        <v>10</v>
      </c>
      <c r="S142" s="40" t="s">
        <v>10</v>
      </c>
      <c r="T142" s="40" t="s">
        <v>10</v>
      </c>
      <c r="U142" s="40" t="s">
        <v>10</v>
      </c>
      <c r="V142" s="40" t="s">
        <v>10</v>
      </c>
      <c r="W142" s="40" t="s">
        <v>10</v>
      </c>
      <c r="X142" s="40" t="s">
        <v>10</v>
      </c>
      <c r="Y142" s="40" t="s">
        <v>10</v>
      </c>
      <c r="Z142" s="40" t="s">
        <v>10</v>
      </c>
      <c r="AA142" s="40" t="s">
        <v>10</v>
      </c>
      <c r="AB142" s="40" t="s">
        <v>10</v>
      </c>
      <c r="AC142" s="40" t="s">
        <v>10</v>
      </c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35"/>
      <c r="AY142" s="35"/>
      <c r="AZ142" s="35"/>
      <c r="BA142" s="35">
        <f t="shared" si="39"/>
        <v>0</v>
      </c>
      <c r="BB142" s="35">
        <f t="shared" si="40"/>
        <v>0</v>
      </c>
      <c r="BC142" s="35">
        <f t="shared" si="41"/>
        <v>0</v>
      </c>
      <c r="BD142" s="31"/>
    </row>
    <row r="143" spans="1:56" s="1" customFormat="1" ht="22.8" x14ac:dyDescent="0.3">
      <c r="A143" s="2" t="s">
        <v>467</v>
      </c>
      <c r="B143" s="40">
        <v>1</v>
      </c>
      <c r="C143" s="40" t="s">
        <v>8</v>
      </c>
      <c r="D143" s="40">
        <v>3</v>
      </c>
      <c r="E143" s="40" t="s">
        <v>10</v>
      </c>
      <c r="F143" s="40" t="s">
        <v>10</v>
      </c>
      <c r="G143" s="40" t="s">
        <v>10</v>
      </c>
      <c r="H143" s="40" t="s">
        <v>10</v>
      </c>
      <c r="I143" s="40" t="s">
        <v>10</v>
      </c>
      <c r="J143" s="40" t="s">
        <v>10</v>
      </c>
      <c r="K143" s="40" t="s">
        <v>10</v>
      </c>
      <c r="L143" s="40" t="s">
        <v>10</v>
      </c>
      <c r="M143" s="40" t="s">
        <v>10</v>
      </c>
      <c r="N143" s="40" t="s">
        <v>10</v>
      </c>
      <c r="O143" s="40" t="s">
        <v>10</v>
      </c>
      <c r="P143" s="40" t="s">
        <v>10</v>
      </c>
      <c r="Q143" s="40" t="s">
        <v>10</v>
      </c>
      <c r="R143" s="40" t="s">
        <v>10</v>
      </c>
      <c r="S143" s="40" t="s">
        <v>10</v>
      </c>
      <c r="T143" s="40" t="s">
        <v>10</v>
      </c>
      <c r="U143" s="40" t="s">
        <v>10</v>
      </c>
      <c r="V143" s="40" t="s">
        <v>10</v>
      </c>
      <c r="W143" s="40" t="s">
        <v>10</v>
      </c>
      <c r="X143" s="40" t="s">
        <v>10</v>
      </c>
      <c r="Y143" s="40" t="s">
        <v>10</v>
      </c>
      <c r="Z143" s="40" t="s">
        <v>10</v>
      </c>
      <c r="AA143" s="40" t="s">
        <v>10</v>
      </c>
      <c r="AB143" s="40" t="s">
        <v>10</v>
      </c>
      <c r="AC143" s="40" t="s">
        <v>10</v>
      </c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35"/>
      <c r="AY143" s="35"/>
      <c r="AZ143" s="35"/>
      <c r="BA143" s="35">
        <f t="shared" si="39"/>
        <v>0</v>
      </c>
      <c r="BB143" s="35">
        <f t="shared" si="40"/>
        <v>0</v>
      </c>
      <c r="BC143" s="35">
        <f t="shared" si="41"/>
        <v>0</v>
      </c>
      <c r="BD143" s="31"/>
    </row>
    <row r="144" spans="1:56" s="1" customFormat="1" ht="30.6" x14ac:dyDescent="0.3">
      <c r="A144" s="2" t="s">
        <v>468</v>
      </c>
      <c r="B144" s="40">
        <v>1</v>
      </c>
      <c r="C144" s="40" t="s">
        <v>8</v>
      </c>
      <c r="D144" s="40">
        <v>3</v>
      </c>
      <c r="E144" s="30" t="s">
        <v>31</v>
      </c>
      <c r="F144" s="30" t="s">
        <v>43</v>
      </c>
      <c r="G144" s="30" t="s">
        <v>42</v>
      </c>
      <c r="H144" s="30" t="s">
        <v>45</v>
      </c>
      <c r="I144" s="30" t="s">
        <v>44</v>
      </c>
      <c r="J144" s="30"/>
      <c r="K144" s="30" t="s">
        <v>19</v>
      </c>
      <c r="L144" s="30" t="s">
        <v>19</v>
      </c>
      <c r="M144" s="30" t="s">
        <v>19</v>
      </c>
      <c r="N144" s="30" t="s">
        <v>19</v>
      </c>
      <c r="O144" s="30" t="s">
        <v>19</v>
      </c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f>SUM(AD144:AW144)</f>
        <v>0</v>
      </c>
      <c r="AY144" s="35">
        <v>0</v>
      </c>
      <c r="AZ144" s="35">
        <f>AX144</f>
        <v>0</v>
      </c>
      <c r="BA144" s="39">
        <f t="shared" si="39"/>
        <v>0</v>
      </c>
      <c r="BB144" s="39">
        <f t="shared" si="40"/>
        <v>0</v>
      </c>
      <c r="BC144" s="39">
        <f t="shared" si="41"/>
        <v>0</v>
      </c>
      <c r="BD144" s="31"/>
    </row>
    <row r="145" spans="1:56" s="1" customFormat="1" ht="30.6" x14ac:dyDescent="0.3">
      <c r="A145" s="2" t="s">
        <v>469</v>
      </c>
      <c r="B145" s="40">
        <v>1</v>
      </c>
      <c r="C145" s="40" t="s">
        <v>8</v>
      </c>
      <c r="D145" s="40">
        <v>3</v>
      </c>
      <c r="E145" s="30" t="s">
        <v>31</v>
      </c>
      <c r="F145" s="30" t="s">
        <v>43</v>
      </c>
      <c r="G145" s="30" t="s">
        <v>42</v>
      </c>
      <c r="H145" s="30" t="s">
        <v>45</v>
      </c>
      <c r="I145" s="30" t="s">
        <v>44</v>
      </c>
      <c r="J145" s="30"/>
      <c r="K145" s="30" t="s">
        <v>19</v>
      </c>
      <c r="L145" s="30" t="s">
        <v>19</v>
      </c>
      <c r="M145" s="30" t="s">
        <v>19</v>
      </c>
      <c r="N145" s="30" t="s">
        <v>19</v>
      </c>
      <c r="O145" s="30" t="s">
        <v>19</v>
      </c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f>SUM(AD145:AW145)</f>
        <v>0</v>
      </c>
      <c r="AY145" s="35">
        <v>0</v>
      </c>
      <c r="AZ145" s="35">
        <f>AX145</f>
        <v>0</v>
      </c>
      <c r="BA145" s="39">
        <f t="shared" si="39"/>
        <v>0</v>
      </c>
      <c r="BB145" s="39">
        <f t="shared" si="40"/>
        <v>0</v>
      </c>
      <c r="BC145" s="39">
        <f t="shared" si="41"/>
        <v>0</v>
      </c>
      <c r="BD145" s="31"/>
    </row>
    <row r="146" spans="1:56" s="1" customFormat="1" ht="30.6" x14ac:dyDescent="0.3">
      <c r="A146" s="2" t="s">
        <v>470</v>
      </c>
      <c r="B146" s="40">
        <v>1</v>
      </c>
      <c r="C146" s="40" t="s">
        <v>8</v>
      </c>
      <c r="D146" s="40">
        <v>3</v>
      </c>
      <c r="E146" s="30" t="s">
        <v>31</v>
      </c>
      <c r="F146" s="30" t="s">
        <v>43</v>
      </c>
      <c r="G146" s="30" t="s">
        <v>42</v>
      </c>
      <c r="H146" s="30" t="s">
        <v>45</v>
      </c>
      <c r="I146" s="30" t="s">
        <v>44</v>
      </c>
      <c r="J146" s="30"/>
      <c r="K146" s="30" t="s">
        <v>19</v>
      </c>
      <c r="L146" s="30" t="s">
        <v>19</v>
      </c>
      <c r="M146" s="30" t="s">
        <v>19</v>
      </c>
      <c r="N146" s="30" t="s">
        <v>19</v>
      </c>
      <c r="O146" s="30" t="s">
        <v>19</v>
      </c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f>SUM(AD146:AW146)</f>
        <v>0</v>
      </c>
      <c r="AY146" s="35">
        <v>0</v>
      </c>
      <c r="AZ146" s="35">
        <f>AX146</f>
        <v>0</v>
      </c>
      <c r="BA146" s="39">
        <f t="shared" si="39"/>
        <v>0</v>
      </c>
      <c r="BB146" s="39">
        <f t="shared" si="40"/>
        <v>0</v>
      </c>
      <c r="BC146" s="39">
        <f t="shared" si="41"/>
        <v>0</v>
      </c>
      <c r="BD146" s="31"/>
    </row>
    <row r="147" spans="1:56" s="1" customFormat="1" ht="30.6" x14ac:dyDescent="0.3">
      <c r="A147" s="11" t="s">
        <v>472</v>
      </c>
      <c r="B147" s="32">
        <v>1</v>
      </c>
      <c r="C147" s="32" t="s">
        <v>8</v>
      </c>
      <c r="D147" s="32">
        <v>3</v>
      </c>
      <c r="E147" s="33" t="s">
        <v>31</v>
      </c>
      <c r="F147" s="33" t="s">
        <v>43</v>
      </c>
      <c r="G147" s="33" t="s">
        <v>42</v>
      </c>
      <c r="H147" s="33" t="s">
        <v>47</v>
      </c>
      <c r="I147" s="33" t="s">
        <v>46</v>
      </c>
      <c r="J147" s="30"/>
      <c r="K147" s="30" t="s">
        <v>19</v>
      </c>
      <c r="L147" s="30" t="s">
        <v>19</v>
      </c>
      <c r="M147" s="30" t="s">
        <v>19</v>
      </c>
      <c r="N147" s="30" t="s">
        <v>19</v>
      </c>
      <c r="O147" s="30" t="s">
        <v>19</v>
      </c>
      <c r="P147" s="30" t="s">
        <v>19</v>
      </c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4">
        <f>SUM(AD148:AD157)</f>
        <v>0</v>
      </c>
      <c r="AE147" s="34">
        <f t="shared" ref="AE147:AW147" si="43">SUM(AE148:AE157)</f>
        <v>0</v>
      </c>
      <c r="AF147" s="34">
        <f t="shared" si="43"/>
        <v>0</v>
      </c>
      <c r="AG147" s="34">
        <f t="shared" si="43"/>
        <v>179.2</v>
      </c>
      <c r="AH147" s="34">
        <f t="shared" si="43"/>
        <v>179.2</v>
      </c>
      <c r="AI147" s="34">
        <f t="shared" si="43"/>
        <v>0</v>
      </c>
      <c r="AJ147" s="34">
        <f t="shared" si="43"/>
        <v>0</v>
      </c>
      <c r="AK147" s="34">
        <f t="shared" si="43"/>
        <v>0</v>
      </c>
      <c r="AL147" s="34">
        <f t="shared" si="43"/>
        <v>0</v>
      </c>
      <c r="AM147" s="34">
        <f t="shared" si="43"/>
        <v>0</v>
      </c>
      <c r="AN147" s="34">
        <f t="shared" si="43"/>
        <v>0</v>
      </c>
      <c r="AO147" s="34">
        <f t="shared" si="43"/>
        <v>0</v>
      </c>
      <c r="AP147" s="34">
        <f t="shared" si="43"/>
        <v>0</v>
      </c>
      <c r="AQ147" s="34">
        <f t="shared" si="43"/>
        <v>0</v>
      </c>
      <c r="AR147" s="34">
        <f t="shared" si="43"/>
        <v>0</v>
      </c>
      <c r="AS147" s="34">
        <f t="shared" si="43"/>
        <v>0</v>
      </c>
      <c r="AT147" s="34">
        <f t="shared" si="43"/>
        <v>0</v>
      </c>
      <c r="AU147" s="34">
        <f t="shared" si="43"/>
        <v>0</v>
      </c>
      <c r="AV147" s="34">
        <f t="shared" si="43"/>
        <v>0</v>
      </c>
      <c r="AW147" s="34">
        <f t="shared" si="43"/>
        <v>0</v>
      </c>
      <c r="AX147" s="35">
        <f>SUM(AD147:AW147)</f>
        <v>358.4</v>
      </c>
      <c r="AY147" s="35">
        <v>0</v>
      </c>
      <c r="AZ147" s="35">
        <f>AX147</f>
        <v>358.4</v>
      </c>
      <c r="BA147" s="36">
        <f t="shared" si="39"/>
        <v>358.4</v>
      </c>
      <c r="BB147" s="36">
        <f t="shared" si="40"/>
        <v>0</v>
      </c>
      <c r="BC147" s="36">
        <f t="shared" si="41"/>
        <v>0</v>
      </c>
      <c r="BD147" s="31"/>
    </row>
    <row r="148" spans="1:56" ht="32.4" x14ac:dyDescent="0.3">
      <c r="A148" s="14" t="s">
        <v>461</v>
      </c>
      <c r="B148" s="37">
        <v>1</v>
      </c>
      <c r="C148" s="37" t="s">
        <v>8</v>
      </c>
      <c r="D148" s="37">
        <v>3</v>
      </c>
      <c r="E148" s="38" t="s">
        <v>31</v>
      </c>
      <c r="F148" s="38" t="s">
        <v>43</v>
      </c>
      <c r="G148" s="38" t="s">
        <v>42</v>
      </c>
      <c r="H148" s="38" t="s">
        <v>47</v>
      </c>
      <c r="I148" s="38" t="s">
        <v>46</v>
      </c>
      <c r="J148" s="38"/>
      <c r="K148" s="38"/>
      <c r="L148" s="38"/>
      <c r="M148" s="38" t="s">
        <v>19</v>
      </c>
      <c r="N148" s="38" t="s">
        <v>19</v>
      </c>
      <c r="O148" s="38" t="s">
        <v>19</v>
      </c>
      <c r="P148" s="38" t="s">
        <v>19</v>
      </c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9">
        <v>0</v>
      </c>
      <c r="AE148" s="39">
        <v>0</v>
      </c>
      <c r="AF148" s="39">
        <v>0</v>
      </c>
      <c r="AG148" s="39">
        <f>358.4/2</f>
        <v>179.2</v>
      </c>
      <c r="AH148" s="39">
        <f>358.4/2</f>
        <v>179.2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f t="shared" ref="AX148:AX157" si="44">SUM(AD148:AW148)</f>
        <v>358.4</v>
      </c>
      <c r="AY148" s="39">
        <v>0</v>
      </c>
      <c r="AZ148" s="39">
        <f t="shared" ref="AZ148:AZ157" si="45">AX148</f>
        <v>358.4</v>
      </c>
      <c r="BA148" s="39">
        <f t="shared" si="39"/>
        <v>358.4</v>
      </c>
      <c r="BB148" s="39">
        <f t="shared" si="40"/>
        <v>0</v>
      </c>
      <c r="BC148" s="39">
        <f t="shared" si="41"/>
        <v>0</v>
      </c>
    </row>
    <row r="149" spans="1:56" ht="32.4" x14ac:dyDescent="0.3">
      <c r="A149" s="14" t="s">
        <v>462</v>
      </c>
      <c r="B149" s="37">
        <v>1</v>
      </c>
      <c r="C149" s="37" t="s">
        <v>8</v>
      </c>
      <c r="D149" s="37">
        <v>3</v>
      </c>
      <c r="E149" s="38" t="s">
        <v>31</v>
      </c>
      <c r="F149" s="38" t="s">
        <v>43</v>
      </c>
      <c r="G149" s="38" t="s">
        <v>42</v>
      </c>
      <c r="H149" s="38" t="s">
        <v>47</v>
      </c>
      <c r="I149" s="38" t="s">
        <v>46</v>
      </c>
      <c r="J149" s="38"/>
      <c r="K149" s="38"/>
      <c r="L149" s="38"/>
      <c r="M149" s="38" t="s">
        <v>19</v>
      </c>
      <c r="N149" s="38" t="s">
        <v>19</v>
      </c>
      <c r="O149" s="38" t="s">
        <v>19</v>
      </c>
      <c r="P149" s="38" t="s">
        <v>19</v>
      </c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9">
        <v>0</v>
      </c>
      <c r="AE149" s="39">
        <v>0</v>
      </c>
      <c r="AF149" s="39">
        <v>0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0</v>
      </c>
      <c r="AN149" s="39">
        <v>0</v>
      </c>
      <c r="AO149" s="39">
        <v>0</v>
      </c>
      <c r="AP149" s="39">
        <v>0</v>
      </c>
      <c r="AQ149" s="39">
        <v>0</v>
      </c>
      <c r="AR149" s="39">
        <v>0</v>
      </c>
      <c r="AS149" s="39">
        <v>0</v>
      </c>
      <c r="AT149" s="39">
        <v>0</v>
      </c>
      <c r="AU149" s="39">
        <v>0</v>
      </c>
      <c r="AV149" s="39">
        <v>0</v>
      </c>
      <c r="AW149" s="39">
        <v>0</v>
      </c>
      <c r="AX149" s="39">
        <f t="shared" si="44"/>
        <v>0</v>
      </c>
      <c r="AY149" s="39">
        <v>0</v>
      </c>
      <c r="AZ149" s="39">
        <f t="shared" si="45"/>
        <v>0</v>
      </c>
      <c r="BA149" s="39">
        <f t="shared" si="39"/>
        <v>0</v>
      </c>
      <c r="BB149" s="39">
        <f t="shared" si="40"/>
        <v>0</v>
      </c>
      <c r="BC149" s="39">
        <f t="shared" si="41"/>
        <v>0</v>
      </c>
    </row>
    <row r="150" spans="1:56" s="1" customFormat="1" ht="30.6" x14ac:dyDescent="0.3">
      <c r="A150" s="2" t="s">
        <v>463</v>
      </c>
      <c r="B150" s="40">
        <v>1</v>
      </c>
      <c r="C150" s="40" t="s">
        <v>8</v>
      </c>
      <c r="D150" s="40">
        <v>3</v>
      </c>
      <c r="E150" s="30" t="s">
        <v>31</v>
      </c>
      <c r="F150" s="30" t="s">
        <v>43</v>
      </c>
      <c r="G150" s="30" t="s">
        <v>42</v>
      </c>
      <c r="H150" s="30" t="s">
        <v>47</v>
      </c>
      <c r="I150" s="30" t="s">
        <v>46</v>
      </c>
      <c r="J150" s="30"/>
      <c r="K150" s="30"/>
      <c r="L150" s="30"/>
      <c r="M150" s="30" t="s">
        <v>19</v>
      </c>
      <c r="N150" s="30" t="s">
        <v>19</v>
      </c>
      <c r="O150" s="30" t="s">
        <v>19</v>
      </c>
      <c r="P150" s="30" t="s">
        <v>19</v>
      </c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f t="shared" si="44"/>
        <v>0</v>
      </c>
      <c r="AY150" s="35">
        <v>0</v>
      </c>
      <c r="AZ150" s="35">
        <f t="shared" si="45"/>
        <v>0</v>
      </c>
      <c r="BA150" s="35">
        <f t="shared" si="39"/>
        <v>0</v>
      </c>
      <c r="BB150" s="35">
        <f t="shared" si="40"/>
        <v>0</v>
      </c>
      <c r="BC150" s="35">
        <f t="shared" si="41"/>
        <v>0</v>
      </c>
      <c r="BD150" s="31"/>
    </row>
    <row r="151" spans="1:56" s="1" customFormat="1" ht="30.6" x14ac:dyDescent="0.3">
      <c r="A151" s="2" t="s">
        <v>464</v>
      </c>
      <c r="B151" s="40">
        <v>1</v>
      </c>
      <c r="C151" s="40" t="s">
        <v>8</v>
      </c>
      <c r="D151" s="40">
        <v>3</v>
      </c>
      <c r="E151" s="30" t="s">
        <v>31</v>
      </c>
      <c r="F151" s="30" t="s">
        <v>43</v>
      </c>
      <c r="G151" s="30" t="s">
        <v>42</v>
      </c>
      <c r="H151" s="30" t="s">
        <v>47</v>
      </c>
      <c r="I151" s="30" t="s">
        <v>46</v>
      </c>
      <c r="J151" s="30"/>
      <c r="K151" s="30"/>
      <c r="L151" s="30"/>
      <c r="M151" s="30" t="s">
        <v>19</v>
      </c>
      <c r="N151" s="30" t="s">
        <v>19</v>
      </c>
      <c r="O151" s="30" t="s">
        <v>19</v>
      </c>
      <c r="P151" s="30" t="s">
        <v>19</v>
      </c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0</v>
      </c>
      <c r="AW151" s="35">
        <v>0</v>
      </c>
      <c r="AX151" s="35">
        <f t="shared" si="44"/>
        <v>0</v>
      </c>
      <c r="AY151" s="35">
        <v>0</v>
      </c>
      <c r="AZ151" s="35">
        <f t="shared" si="45"/>
        <v>0</v>
      </c>
      <c r="BA151" s="35">
        <f t="shared" si="39"/>
        <v>0</v>
      </c>
      <c r="BB151" s="35">
        <f t="shared" si="40"/>
        <v>0</v>
      </c>
      <c r="BC151" s="35">
        <f t="shared" si="41"/>
        <v>0</v>
      </c>
      <c r="BD151" s="31"/>
    </row>
    <row r="152" spans="1:56" s="1" customFormat="1" ht="30.6" x14ac:dyDescent="0.3">
      <c r="A152" s="2" t="s">
        <v>465</v>
      </c>
      <c r="B152" s="40">
        <v>1</v>
      </c>
      <c r="C152" s="40" t="s">
        <v>8</v>
      </c>
      <c r="D152" s="40">
        <v>3</v>
      </c>
      <c r="E152" s="30" t="s">
        <v>31</v>
      </c>
      <c r="F152" s="30" t="s">
        <v>43</v>
      </c>
      <c r="G152" s="30" t="s">
        <v>42</v>
      </c>
      <c r="H152" s="30" t="s">
        <v>47</v>
      </c>
      <c r="I152" s="30" t="s">
        <v>46</v>
      </c>
      <c r="J152" s="30"/>
      <c r="K152" s="30"/>
      <c r="L152" s="30"/>
      <c r="M152" s="30" t="s">
        <v>19</v>
      </c>
      <c r="N152" s="30" t="s">
        <v>19</v>
      </c>
      <c r="O152" s="30" t="s">
        <v>19</v>
      </c>
      <c r="P152" s="30" t="s">
        <v>19</v>
      </c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f t="shared" si="44"/>
        <v>0</v>
      </c>
      <c r="AY152" s="35">
        <v>0</v>
      </c>
      <c r="AZ152" s="35">
        <f t="shared" si="45"/>
        <v>0</v>
      </c>
      <c r="BA152" s="35">
        <f t="shared" si="39"/>
        <v>0</v>
      </c>
      <c r="BB152" s="35">
        <f t="shared" si="40"/>
        <v>0</v>
      </c>
      <c r="BC152" s="35">
        <f t="shared" si="41"/>
        <v>0</v>
      </c>
      <c r="BD152" s="31"/>
    </row>
    <row r="153" spans="1:56" s="1" customFormat="1" ht="30.6" x14ac:dyDescent="0.3">
      <c r="A153" s="2" t="s">
        <v>466</v>
      </c>
      <c r="B153" s="40">
        <v>1</v>
      </c>
      <c r="C153" s="40" t="s">
        <v>8</v>
      </c>
      <c r="D153" s="40">
        <v>3</v>
      </c>
      <c r="E153" s="30" t="s">
        <v>31</v>
      </c>
      <c r="F153" s="30" t="s">
        <v>43</v>
      </c>
      <c r="G153" s="30" t="s">
        <v>42</v>
      </c>
      <c r="H153" s="30" t="s">
        <v>47</v>
      </c>
      <c r="I153" s="30" t="s">
        <v>46</v>
      </c>
      <c r="J153" s="30"/>
      <c r="K153" s="30"/>
      <c r="L153" s="30"/>
      <c r="M153" s="30" t="s">
        <v>19</v>
      </c>
      <c r="N153" s="30" t="s">
        <v>19</v>
      </c>
      <c r="O153" s="30" t="s">
        <v>19</v>
      </c>
      <c r="P153" s="30" t="s">
        <v>19</v>
      </c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f t="shared" si="44"/>
        <v>0</v>
      </c>
      <c r="AY153" s="35">
        <v>0</v>
      </c>
      <c r="AZ153" s="35">
        <f t="shared" si="45"/>
        <v>0</v>
      </c>
      <c r="BA153" s="35">
        <f t="shared" si="39"/>
        <v>0</v>
      </c>
      <c r="BB153" s="35">
        <f t="shared" si="40"/>
        <v>0</v>
      </c>
      <c r="BC153" s="35">
        <f t="shared" si="41"/>
        <v>0</v>
      </c>
      <c r="BD153" s="31"/>
    </row>
    <row r="154" spans="1:56" s="1" customFormat="1" ht="30.6" x14ac:dyDescent="0.3">
      <c r="A154" s="2" t="s">
        <v>467</v>
      </c>
      <c r="B154" s="40">
        <v>1</v>
      </c>
      <c r="C154" s="40" t="s">
        <v>8</v>
      </c>
      <c r="D154" s="40">
        <v>3</v>
      </c>
      <c r="E154" s="30" t="s">
        <v>31</v>
      </c>
      <c r="F154" s="30" t="s">
        <v>43</v>
      </c>
      <c r="G154" s="30" t="s">
        <v>42</v>
      </c>
      <c r="H154" s="30" t="s">
        <v>47</v>
      </c>
      <c r="I154" s="30" t="s">
        <v>46</v>
      </c>
      <c r="J154" s="30"/>
      <c r="K154" s="30"/>
      <c r="L154" s="30"/>
      <c r="M154" s="30" t="s">
        <v>19</v>
      </c>
      <c r="N154" s="30" t="s">
        <v>19</v>
      </c>
      <c r="O154" s="30" t="s">
        <v>19</v>
      </c>
      <c r="P154" s="30" t="s">
        <v>19</v>
      </c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f t="shared" si="44"/>
        <v>0</v>
      </c>
      <c r="AY154" s="35">
        <v>0</v>
      </c>
      <c r="AZ154" s="35">
        <f t="shared" si="45"/>
        <v>0</v>
      </c>
      <c r="BA154" s="35">
        <f t="shared" si="39"/>
        <v>0</v>
      </c>
      <c r="BB154" s="35">
        <f t="shared" si="40"/>
        <v>0</v>
      </c>
      <c r="BC154" s="35">
        <f t="shared" si="41"/>
        <v>0</v>
      </c>
      <c r="BD154" s="31"/>
    </row>
    <row r="155" spans="1:56" s="1" customFormat="1" ht="30.6" x14ac:dyDescent="0.3">
      <c r="A155" s="2" t="s">
        <v>468</v>
      </c>
      <c r="B155" s="40">
        <v>1</v>
      </c>
      <c r="C155" s="40" t="s">
        <v>8</v>
      </c>
      <c r="D155" s="40">
        <v>3</v>
      </c>
      <c r="E155" s="30" t="s">
        <v>31</v>
      </c>
      <c r="F155" s="30" t="s">
        <v>43</v>
      </c>
      <c r="G155" s="30" t="s">
        <v>42</v>
      </c>
      <c r="H155" s="30" t="s">
        <v>47</v>
      </c>
      <c r="I155" s="30" t="s">
        <v>46</v>
      </c>
      <c r="J155" s="30"/>
      <c r="K155" s="30"/>
      <c r="L155" s="30"/>
      <c r="M155" s="30" t="s">
        <v>19</v>
      </c>
      <c r="N155" s="30" t="s">
        <v>19</v>
      </c>
      <c r="O155" s="30" t="s">
        <v>19</v>
      </c>
      <c r="P155" s="30" t="s">
        <v>19</v>
      </c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f t="shared" si="44"/>
        <v>0</v>
      </c>
      <c r="AY155" s="35">
        <v>0</v>
      </c>
      <c r="AZ155" s="35">
        <f t="shared" si="45"/>
        <v>0</v>
      </c>
      <c r="BA155" s="39">
        <f t="shared" si="39"/>
        <v>0</v>
      </c>
      <c r="BB155" s="39">
        <f t="shared" si="40"/>
        <v>0</v>
      </c>
      <c r="BC155" s="39">
        <f t="shared" si="41"/>
        <v>0</v>
      </c>
      <c r="BD155" s="31"/>
    </row>
    <row r="156" spans="1:56" s="1" customFormat="1" ht="30.6" x14ac:dyDescent="0.3">
      <c r="A156" s="2" t="s">
        <v>469</v>
      </c>
      <c r="B156" s="40">
        <v>1</v>
      </c>
      <c r="C156" s="40" t="s">
        <v>8</v>
      </c>
      <c r="D156" s="40">
        <v>3</v>
      </c>
      <c r="E156" s="30" t="s">
        <v>31</v>
      </c>
      <c r="F156" s="30" t="s">
        <v>43</v>
      </c>
      <c r="G156" s="30" t="s">
        <v>42</v>
      </c>
      <c r="H156" s="30" t="s">
        <v>47</v>
      </c>
      <c r="I156" s="30" t="s">
        <v>46</v>
      </c>
      <c r="J156" s="30"/>
      <c r="K156" s="30"/>
      <c r="L156" s="30"/>
      <c r="M156" s="30" t="s">
        <v>19</v>
      </c>
      <c r="N156" s="30" t="s">
        <v>19</v>
      </c>
      <c r="O156" s="30" t="s">
        <v>19</v>
      </c>
      <c r="P156" s="30" t="s">
        <v>19</v>
      </c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f t="shared" si="44"/>
        <v>0</v>
      </c>
      <c r="AY156" s="35">
        <v>0</v>
      </c>
      <c r="AZ156" s="35">
        <f t="shared" si="45"/>
        <v>0</v>
      </c>
      <c r="BA156" s="39">
        <f t="shared" si="39"/>
        <v>0</v>
      </c>
      <c r="BB156" s="39">
        <f t="shared" si="40"/>
        <v>0</v>
      </c>
      <c r="BC156" s="39">
        <f t="shared" si="41"/>
        <v>0</v>
      </c>
      <c r="BD156" s="31"/>
    </row>
    <row r="157" spans="1:56" s="1" customFormat="1" ht="30.6" x14ac:dyDescent="0.3">
      <c r="A157" s="2" t="s">
        <v>470</v>
      </c>
      <c r="B157" s="40">
        <v>1</v>
      </c>
      <c r="C157" s="40" t="s">
        <v>8</v>
      </c>
      <c r="D157" s="40">
        <v>3</v>
      </c>
      <c r="E157" s="30" t="s">
        <v>31</v>
      </c>
      <c r="F157" s="30" t="s">
        <v>43</v>
      </c>
      <c r="G157" s="30" t="s">
        <v>42</v>
      </c>
      <c r="H157" s="30" t="s">
        <v>47</v>
      </c>
      <c r="I157" s="30" t="s">
        <v>46</v>
      </c>
      <c r="J157" s="30"/>
      <c r="K157" s="30"/>
      <c r="L157" s="30"/>
      <c r="M157" s="30" t="s">
        <v>19</v>
      </c>
      <c r="N157" s="30" t="s">
        <v>19</v>
      </c>
      <c r="O157" s="30" t="s">
        <v>19</v>
      </c>
      <c r="P157" s="30" t="s">
        <v>19</v>
      </c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f t="shared" si="44"/>
        <v>0</v>
      </c>
      <c r="AY157" s="35">
        <v>0</v>
      </c>
      <c r="AZ157" s="35">
        <f t="shared" si="45"/>
        <v>0</v>
      </c>
      <c r="BA157" s="39">
        <f t="shared" si="39"/>
        <v>0</v>
      </c>
      <c r="BB157" s="39">
        <f t="shared" si="40"/>
        <v>0</v>
      </c>
      <c r="BC157" s="39">
        <f t="shared" si="41"/>
        <v>0</v>
      </c>
      <c r="BD157" s="31"/>
    </row>
    <row r="158" spans="1:56" s="1" customFormat="1" ht="40.799999999999997" x14ac:dyDescent="0.3">
      <c r="A158" s="11" t="s">
        <v>472</v>
      </c>
      <c r="B158" s="32">
        <v>1</v>
      </c>
      <c r="C158" s="32" t="s">
        <v>8</v>
      </c>
      <c r="D158" s="32">
        <v>3</v>
      </c>
      <c r="E158" s="33" t="s">
        <v>31</v>
      </c>
      <c r="F158" s="33" t="s">
        <v>43</v>
      </c>
      <c r="G158" s="33" t="s">
        <v>42</v>
      </c>
      <c r="H158" s="33" t="s">
        <v>48</v>
      </c>
      <c r="I158" s="33" t="s">
        <v>547</v>
      </c>
      <c r="J158" s="30"/>
      <c r="K158" s="30"/>
      <c r="L158" s="30"/>
      <c r="M158" s="30"/>
      <c r="N158" s="30" t="s">
        <v>19</v>
      </c>
      <c r="O158" s="30" t="s">
        <v>19</v>
      </c>
      <c r="P158" s="30" t="s">
        <v>19</v>
      </c>
      <c r="Q158" s="30" t="s">
        <v>19</v>
      </c>
      <c r="R158" s="30" t="s">
        <v>19</v>
      </c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4">
        <f>SUM(AD159:AD168)</f>
        <v>0</v>
      </c>
      <c r="AE158" s="34">
        <f t="shared" ref="AE158:AW158" si="46">SUM(AE159:AE168)</f>
        <v>0</v>
      </c>
      <c r="AF158" s="34">
        <f t="shared" si="46"/>
        <v>0</v>
      </c>
      <c r="AG158" s="34">
        <f t="shared" si="46"/>
        <v>0</v>
      </c>
      <c r="AH158" s="34">
        <f t="shared" si="46"/>
        <v>0</v>
      </c>
      <c r="AI158" s="34">
        <f t="shared" si="46"/>
        <v>0</v>
      </c>
      <c r="AJ158" s="34">
        <f t="shared" si="46"/>
        <v>0</v>
      </c>
      <c r="AK158" s="34">
        <f t="shared" si="46"/>
        <v>0</v>
      </c>
      <c r="AL158" s="34">
        <f t="shared" si="46"/>
        <v>0</v>
      </c>
      <c r="AM158" s="34">
        <f t="shared" si="46"/>
        <v>0</v>
      </c>
      <c r="AN158" s="34">
        <f t="shared" si="46"/>
        <v>0</v>
      </c>
      <c r="AO158" s="34">
        <f t="shared" si="46"/>
        <v>0</v>
      </c>
      <c r="AP158" s="34">
        <f t="shared" si="46"/>
        <v>0</v>
      </c>
      <c r="AQ158" s="34">
        <f t="shared" si="46"/>
        <v>0</v>
      </c>
      <c r="AR158" s="34">
        <f t="shared" si="46"/>
        <v>0</v>
      </c>
      <c r="AS158" s="34">
        <f t="shared" si="46"/>
        <v>0</v>
      </c>
      <c r="AT158" s="34">
        <f t="shared" si="46"/>
        <v>0</v>
      </c>
      <c r="AU158" s="34">
        <f t="shared" si="46"/>
        <v>0</v>
      </c>
      <c r="AV158" s="34">
        <f t="shared" si="46"/>
        <v>0</v>
      </c>
      <c r="AW158" s="34">
        <f t="shared" si="46"/>
        <v>0</v>
      </c>
      <c r="AX158" s="35">
        <f>SUM(AD158:AW158)</f>
        <v>0</v>
      </c>
      <c r="AY158" s="35">
        <v>0</v>
      </c>
      <c r="AZ158" s="35">
        <f>AX158</f>
        <v>0</v>
      </c>
      <c r="BA158" s="36">
        <f t="shared" si="39"/>
        <v>0</v>
      </c>
      <c r="BB158" s="36">
        <f t="shared" si="40"/>
        <v>0</v>
      </c>
      <c r="BC158" s="36">
        <f t="shared" si="41"/>
        <v>0</v>
      </c>
      <c r="BD158" s="31"/>
    </row>
    <row r="159" spans="1:56" ht="32.4" x14ac:dyDescent="0.3">
      <c r="A159" s="14" t="s">
        <v>461</v>
      </c>
      <c r="B159" s="37">
        <v>1</v>
      </c>
      <c r="C159" s="37" t="s">
        <v>8</v>
      </c>
      <c r="D159" s="37">
        <v>3</v>
      </c>
      <c r="E159" s="38" t="s">
        <v>31</v>
      </c>
      <c r="F159" s="38" t="s">
        <v>43</v>
      </c>
      <c r="G159" s="38" t="s">
        <v>42</v>
      </c>
      <c r="H159" s="38" t="s">
        <v>48</v>
      </c>
      <c r="I159" s="38" t="s">
        <v>547</v>
      </c>
      <c r="J159" s="38"/>
      <c r="K159" s="38"/>
      <c r="L159" s="38"/>
      <c r="M159" s="38"/>
      <c r="N159" s="38" t="s">
        <v>19</v>
      </c>
      <c r="O159" s="38" t="s">
        <v>19</v>
      </c>
      <c r="P159" s="38" t="s">
        <v>19</v>
      </c>
      <c r="Q159" s="38" t="s">
        <v>19</v>
      </c>
      <c r="R159" s="38" t="s">
        <v>19</v>
      </c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9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  <c r="AL159" s="39">
        <v>0</v>
      </c>
      <c r="AM159" s="39">
        <v>0</v>
      </c>
      <c r="AN159" s="39">
        <v>0</v>
      </c>
      <c r="AO159" s="39">
        <v>0</v>
      </c>
      <c r="AP159" s="39">
        <v>0</v>
      </c>
      <c r="AQ159" s="39">
        <v>0</v>
      </c>
      <c r="AR159" s="39">
        <v>0</v>
      </c>
      <c r="AS159" s="39">
        <v>0</v>
      </c>
      <c r="AT159" s="39">
        <v>0</v>
      </c>
      <c r="AU159" s="39">
        <v>0</v>
      </c>
      <c r="AV159" s="39">
        <v>0</v>
      </c>
      <c r="AW159" s="39">
        <v>0</v>
      </c>
      <c r="AX159" s="39">
        <f t="shared" ref="AX159:AX168" si="47">SUM(AD159:AW159)</f>
        <v>0</v>
      </c>
      <c r="AY159" s="39">
        <v>0</v>
      </c>
      <c r="AZ159" s="39">
        <f t="shared" ref="AZ159:AZ168" si="48">AX159</f>
        <v>0</v>
      </c>
      <c r="BA159" s="39">
        <f t="shared" si="39"/>
        <v>0</v>
      </c>
      <c r="BB159" s="39">
        <f t="shared" si="40"/>
        <v>0</v>
      </c>
      <c r="BC159" s="39">
        <f t="shared" si="41"/>
        <v>0</v>
      </c>
    </row>
    <row r="160" spans="1:56" ht="32.4" x14ac:dyDescent="0.3">
      <c r="A160" s="14" t="s">
        <v>462</v>
      </c>
      <c r="B160" s="37">
        <v>1</v>
      </c>
      <c r="C160" s="37" t="s">
        <v>8</v>
      </c>
      <c r="D160" s="37">
        <v>3</v>
      </c>
      <c r="E160" s="38" t="s">
        <v>31</v>
      </c>
      <c r="F160" s="38" t="s">
        <v>43</v>
      </c>
      <c r="G160" s="38" t="s">
        <v>42</v>
      </c>
      <c r="H160" s="38" t="s">
        <v>48</v>
      </c>
      <c r="I160" s="38" t="s">
        <v>547</v>
      </c>
      <c r="J160" s="38"/>
      <c r="K160" s="38"/>
      <c r="L160" s="38"/>
      <c r="M160" s="38"/>
      <c r="N160" s="38" t="s">
        <v>19</v>
      </c>
      <c r="O160" s="38" t="s">
        <v>19</v>
      </c>
      <c r="P160" s="38" t="s">
        <v>19</v>
      </c>
      <c r="Q160" s="38" t="s">
        <v>19</v>
      </c>
      <c r="R160" s="38" t="s">
        <v>19</v>
      </c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f t="shared" si="47"/>
        <v>0</v>
      </c>
      <c r="AY160" s="39">
        <v>0</v>
      </c>
      <c r="AZ160" s="39">
        <f t="shared" si="48"/>
        <v>0</v>
      </c>
      <c r="BA160" s="39">
        <f t="shared" si="39"/>
        <v>0</v>
      </c>
      <c r="BB160" s="39">
        <f t="shared" si="40"/>
        <v>0</v>
      </c>
      <c r="BC160" s="39">
        <f t="shared" si="41"/>
        <v>0</v>
      </c>
    </row>
    <row r="161" spans="1:56" s="1" customFormat="1" ht="30.6" x14ac:dyDescent="0.3">
      <c r="A161" s="2" t="s">
        <v>463</v>
      </c>
      <c r="B161" s="40">
        <v>1</v>
      </c>
      <c r="C161" s="40" t="s">
        <v>8</v>
      </c>
      <c r="D161" s="40">
        <v>3</v>
      </c>
      <c r="E161" s="30" t="s">
        <v>31</v>
      </c>
      <c r="F161" s="30" t="s">
        <v>43</v>
      </c>
      <c r="G161" s="30" t="s">
        <v>42</v>
      </c>
      <c r="H161" s="30" t="s">
        <v>48</v>
      </c>
      <c r="I161" s="30" t="s">
        <v>547</v>
      </c>
      <c r="J161" s="30"/>
      <c r="K161" s="30"/>
      <c r="L161" s="30"/>
      <c r="M161" s="30"/>
      <c r="N161" s="30" t="s">
        <v>19</v>
      </c>
      <c r="O161" s="30" t="s">
        <v>19</v>
      </c>
      <c r="P161" s="30" t="s">
        <v>19</v>
      </c>
      <c r="Q161" s="30" t="s">
        <v>19</v>
      </c>
      <c r="R161" s="30" t="s">
        <v>19</v>
      </c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f t="shared" si="47"/>
        <v>0</v>
      </c>
      <c r="AY161" s="35">
        <v>0</v>
      </c>
      <c r="AZ161" s="35">
        <f t="shared" si="48"/>
        <v>0</v>
      </c>
      <c r="BA161" s="35">
        <f t="shared" si="39"/>
        <v>0</v>
      </c>
      <c r="BB161" s="35">
        <f t="shared" si="40"/>
        <v>0</v>
      </c>
      <c r="BC161" s="35">
        <f t="shared" si="41"/>
        <v>0</v>
      </c>
      <c r="BD161" s="31"/>
    </row>
    <row r="162" spans="1:56" s="1" customFormat="1" ht="30.6" x14ac:dyDescent="0.3">
      <c r="A162" s="2" t="s">
        <v>464</v>
      </c>
      <c r="B162" s="40">
        <v>1</v>
      </c>
      <c r="C162" s="40" t="s">
        <v>8</v>
      </c>
      <c r="D162" s="40">
        <v>3</v>
      </c>
      <c r="E162" s="30" t="s">
        <v>31</v>
      </c>
      <c r="F162" s="30" t="s">
        <v>43</v>
      </c>
      <c r="G162" s="30" t="s">
        <v>42</v>
      </c>
      <c r="H162" s="30" t="s">
        <v>48</v>
      </c>
      <c r="I162" s="30" t="s">
        <v>547</v>
      </c>
      <c r="J162" s="30"/>
      <c r="K162" s="30"/>
      <c r="L162" s="30"/>
      <c r="M162" s="30"/>
      <c r="N162" s="30" t="s">
        <v>19</v>
      </c>
      <c r="O162" s="30" t="s">
        <v>19</v>
      </c>
      <c r="P162" s="30" t="s">
        <v>19</v>
      </c>
      <c r="Q162" s="30" t="s">
        <v>19</v>
      </c>
      <c r="R162" s="30" t="s">
        <v>19</v>
      </c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f t="shared" si="47"/>
        <v>0</v>
      </c>
      <c r="AY162" s="35">
        <v>0</v>
      </c>
      <c r="AZ162" s="35">
        <f t="shared" si="48"/>
        <v>0</v>
      </c>
      <c r="BA162" s="35">
        <f t="shared" si="39"/>
        <v>0</v>
      </c>
      <c r="BB162" s="35">
        <f t="shared" si="40"/>
        <v>0</v>
      </c>
      <c r="BC162" s="35">
        <f t="shared" si="41"/>
        <v>0</v>
      </c>
      <c r="BD162" s="31"/>
    </row>
    <row r="163" spans="1:56" s="1" customFormat="1" ht="30.6" x14ac:dyDescent="0.3">
      <c r="A163" s="2" t="s">
        <v>465</v>
      </c>
      <c r="B163" s="40">
        <v>1</v>
      </c>
      <c r="C163" s="40" t="s">
        <v>8</v>
      </c>
      <c r="D163" s="40">
        <v>3</v>
      </c>
      <c r="E163" s="30" t="s">
        <v>31</v>
      </c>
      <c r="F163" s="30" t="s">
        <v>43</v>
      </c>
      <c r="G163" s="30" t="s">
        <v>42</v>
      </c>
      <c r="H163" s="30" t="s">
        <v>48</v>
      </c>
      <c r="I163" s="30" t="s">
        <v>547</v>
      </c>
      <c r="J163" s="30"/>
      <c r="K163" s="30"/>
      <c r="L163" s="30"/>
      <c r="M163" s="30"/>
      <c r="N163" s="30" t="s">
        <v>19</v>
      </c>
      <c r="O163" s="30" t="s">
        <v>19</v>
      </c>
      <c r="P163" s="30" t="s">
        <v>19</v>
      </c>
      <c r="Q163" s="30" t="s">
        <v>19</v>
      </c>
      <c r="R163" s="30" t="s">
        <v>19</v>
      </c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f t="shared" si="47"/>
        <v>0</v>
      </c>
      <c r="AY163" s="35">
        <v>0</v>
      </c>
      <c r="AZ163" s="35">
        <f t="shared" si="48"/>
        <v>0</v>
      </c>
      <c r="BA163" s="35">
        <f t="shared" si="39"/>
        <v>0</v>
      </c>
      <c r="BB163" s="35">
        <f t="shared" si="40"/>
        <v>0</v>
      </c>
      <c r="BC163" s="35">
        <f t="shared" si="41"/>
        <v>0</v>
      </c>
      <c r="BD163" s="31"/>
    </row>
    <row r="164" spans="1:56" s="1" customFormat="1" ht="30.6" x14ac:dyDescent="0.3">
      <c r="A164" s="2" t="s">
        <v>466</v>
      </c>
      <c r="B164" s="40">
        <v>1</v>
      </c>
      <c r="C164" s="40" t="s">
        <v>8</v>
      </c>
      <c r="D164" s="40">
        <v>3</v>
      </c>
      <c r="E164" s="30" t="s">
        <v>31</v>
      </c>
      <c r="F164" s="30" t="s">
        <v>43</v>
      </c>
      <c r="G164" s="30" t="s">
        <v>42</v>
      </c>
      <c r="H164" s="30" t="s">
        <v>48</v>
      </c>
      <c r="I164" s="30" t="s">
        <v>547</v>
      </c>
      <c r="J164" s="30"/>
      <c r="K164" s="30"/>
      <c r="L164" s="30"/>
      <c r="M164" s="30"/>
      <c r="N164" s="30" t="s">
        <v>19</v>
      </c>
      <c r="O164" s="30" t="s">
        <v>19</v>
      </c>
      <c r="P164" s="30" t="s">
        <v>19</v>
      </c>
      <c r="Q164" s="30" t="s">
        <v>19</v>
      </c>
      <c r="R164" s="30" t="s">
        <v>19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f t="shared" si="47"/>
        <v>0</v>
      </c>
      <c r="AY164" s="35">
        <v>0</v>
      </c>
      <c r="AZ164" s="35">
        <f t="shared" si="48"/>
        <v>0</v>
      </c>
      <c r="BA164" s="35">
        <f t="shared" si="39"/>
        <v>0</v>
      </c>
      <c r="BB164" s="35">
        <f t="shared" si="40"/>
        <v>0</v>
      </c>
      <c r="BC164" s="35">
        <f t="shared" si="41"/>
        <v>0</v>
      </c>
      <c r="BD164" s="31"/>
    </row>
    <row r="165" spans="1:56" s="1" customFormat="1" ht="30.6" x14ac:dyDescent="0.3">
      <c r="A165" s="2" t="s">
        <v>467</v>
      </c>
      <c r="B165" s="40">
        <v>1</v>
      </c>
      <c r="C165" s="40" t="s">
        <v>8</v>
      </c>
      <c r="D165" s="40">
        <v>3</v>
      </c>
      <c r="E165" s="30" t="s">
        <v>31</v>
      </c>
      <c r="F165" s="30" t="s">
        <v>43</v>
      </c>
      <c r="G165" s="30" t="s">
        <v>42</v>
      </c>
      <c r="H165" s="30" t="s">
        <v>48</v>
      </c>
      <c r="I165" s="30" t="s">
        <v>547</v>
      </c>
      <c r="J165" s="30"/>
      <c r="K165" s="30"/>
      <c r="L165" s="30"/>
      <c r="M165" s="30"/>
      <c r="N165" s="30" t="s">
        <v>19</v>
      </c>
      <c r="O165" s="30" t="s">
        <v>19</v>
      </c>
      <c r="P165" s="30" t="s">
        <v>19</v>
      </c>
      <c r="Q165" s="30" t="s">
        <v>19</v>
      </c>
      <c r="R165" s="30" t="s">
        <v>19</v>
      </c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f t="shared" si="47"/>
        <v>0</v>
      </c>
      <c r="AY165" s="35">
        <v>0</v>
      </c>
      <c r="AZ165" s="35">
        <f t="shared" si="48"/>
        <v>0</v>
      </c>
      <c r="BA165" s="35">
        <f t="shared" si="39"/>
        <v>0</v>
      </c>
      <c r="BB165" s="35">
        <f t="shared" si="40"/>
        <v>0</v>
      </c>
      <c r="BC165" s="35">
        <f t="shared" si="41"/>
        <v>0</v>
      </c>
      <c r="BD165" s="31"/>
    </row>
    <row r="166" spans="1:56" s="1" customFormat="1" ht="30.6" x14ac:dyDescent="0.3">
      <c r="A166" s="2" t="s">
        <v>468</v>
      </c>
      <c r="B166" s="40">
        <v>1</v>
      </c>
      <c r="C166" s="40" t="s">
        <v>8</v>
      </c>
      <c r="D166" s="40">
        <v>3</v>
      </c>
      <c r="E166" s="30" t="s">
        <v>31</v>
      </c>
      <c r="F166" s="30" t="s">
        <v>43</v>
      </c>
      <c r="G166" s="30" t="s">
        <v>42</v>
      </c>
      <c r="H166" s="30" t="s">
        <v>48</v>
      </c>
      <c r="I166" s="30" t="s">
        <v>547</v>
      </c>
      <c r="J166" s="30"/>
      <c r="K166" s="30"/>
      <c r="L166" s="30"/>
      <c r="M166" s="30"/>
      <c r="N166" s="30" t="s">
        <v>19</v>
      </c>
      <c r="O166" s="30" t="s">
        <v>19</v>
      </c>
      <c r="P166" s="30" t="s">
        <v>19</v>
      </c>
      <c r="Q166" s="30" t="s">
        <v>19</v>
      </c>
      <c r="R166" s="30" t="s">
        <v>19</v>
      </c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f t="shared" si="47"/>
        <v>0</v>
      </c>
      <c r="AY166" s="35">
        <v>0</v>
      </c>
      <c r="AZ166" s="35">
        <f t="shared" si="48"/>
        <v>0</v>
      </c>
      <c r="BA166" s="39">
        <f t="shared" si="39"/>
        <v>0</v>
      </c>
      <c r="BB166" s="39">
        <f t="shared" si="40"/>
        <v>0</v>
      </c>
      <c r="BC166" s="39">
        <f t="shared" si="41"/>
        <v>0</v>
      </c>
      <c r="BD166" s="31"/>
    </row>
    <row r="167" spans="1:56" s="1" customFormat="1" ht="30.6" x14ac:dyDescent="0.3">
      <c r="A167" s="2" t="s">
        <v>469</v>
      </c>
      <c r="B167" s="40">
        <v>1</v>
      </c>
      <c r="C167" s="40" t="s">
        <v>8</v>
      </c>
      <c r="D167" s="40">
        <v>3</v>
      </c>
      <c r="E167" s="30" t="s">
        <v>31</v>
      </c>
      <c r="F167" s="30" t="s">
        <v>43</v>
      </c>
      <c r="G167" s="30" t="s">
        <v>42</v>
      </c>
      <c r="H167" s="30" t="s">
        <v>48</v>
      </c>
      <c r="I167" s="30" t="s">
        <v>547</v>
      </c>
      <c r="J167" s="30"/>
      <c r="K167" s="30"/>
      <c r="L167" s="30"/>
      <c r="M167" s="30"/>
      <c r="N167" s="30" t="s">
        <v>19</v>
      </c>
      <c r="O167" s="30" t="s">
        <v>19</v>
      </c>
      <c r="P167" s="30" t="s">
        <v>19</v>
      </c>
      <c r="Q167" s="30" t="s">
        <v>19</v>
      </c>
      <c r="R167" s="30" t="s">
        <v>19</v>
      </c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f t="shared" si="47"/>
        <v>0</v>
      </c>
      <c r="AY167" s="35">
        <v>0</v>
      </c>
      <c r="AZ167" s="35">
        <f t="shared" si="48"/>
        <v>0</v>
      </c>
      <c r="BA167" s="39">
        <f t="shared" si="39"/>
        <v>0</v>
      </c>
      <c r="BB167" s="39">
        <f t="shared" si="40"/>
        <v>0</v>
      </c>
      <c r="BC167" s="39">
        <f t="shared" si="41"/>
        <v>0</v>
      </c>
      <c r="BD167" s="31"/>
    </row>
    <row r="168" spans="1:56" s="1" customFormat="1" ht="30.6" x14ac:dyDescent="0.3">
      <c r="A168" s="2" t="s">
        <v>470</v>
      </c>
      <c r="B168" s="40">
        <v>1</v>
      </c>
      <c r="C168" s="40" t="s">
        <v>8</v>
      </c>
      <c r="D168" s="40">
        <v>3</v>
      </c>
      <c r="E168" s="30" t="s">
        <v>31</v>
      </c>
      <c r="F168" s="30" t="s">
        <v>43</v>
      </c>
      <c r="G168" s="30" t="s">
        <v>42</v>
      </c>
      <c r="H168" s="30" t="s">
        <v>48</v>
      </c>
      <c r="I168" s="30" t="s">
        <v>547</v>
      </c>
      <c r="J168" s="30"/>
      <c r="K168" s="30"/>
      <c r="L168" s="30"/>
      <c r="M168" s="30"/>
      <c r="N168" s="30" t="s">
        <v>19</v>
      </c>
      <c r="O168" s="30" t="s">
        <v>19</v>
      </c>
      <c r="P168" s="30" t="s">
        <v>19</v>
      </c>
      <c r="Q168" s="30" t="s">
        <v>19</v>
      </c>
      <c r="R168" s="30" t="s">
        <v>19</v>
      </c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  <c r="AV168" s="35">
        <v>0</v>
      </c>
      <c r="AW168" s="35">
        <v>0</v>
      </c>
      <c r="AX168" s="35">
        <f t="shared" si="47"/>
        <v>0</v>
      </c>
      <c r="AY168" s="35">
        <v>0</v>
      </c>
      <c r="AZ168" s="35">
        <f t="shared" si="48"/>
        <v>0</v>
      </c>
      <c r="BA168" s="39">
        <f t="shared" si="39"/>
        <v>0</v>
      </c>
      <c r="BB168" s="39">
        <f t="shared" si="40"/>
        <v>0</v>
      </c>
      <c r="BC168" s="39">
        <f t="shared" si="41"/>
        <v>0</v>
      </c>
      <c r="BD168" s="31"/>
    </row>
    <row r="169" spans="1:56" s="1" customFormat="1" ht="51" x14ac:dyDescent="0.3">
      <c r="A169" s="11" t="s">
        <v>472</v>
      </c>
      <c r="B169" s="32">
        <v>1</v>
      </c>
      <c r="C169" s="32" t="s">
        <v>8</v>
      </c>
      <c r="D169" s="32">
        <v>3</v>
      </c>
      <c r="E169" s="33" t="s">
        <v>31</v>
      </c>
      <c r="F169" s="33" t="s">
        <v>43</v>
      </c>
      <c r="G169" s="33" t="s">
        <v>42</v>
      </c>
      <c r="H169" s="33" t="s">
        <v>50</v>
      </c>
      <c r="I169" s="33" t="s">
        <v>49</v>
      </c>
      <c r="J169" s="30"/>
      <c r="K169" s="30" t="s">
        <v>19</v>
      </c>
      <c r="L169" s="30" t="s">
        <v>19</v>
      </c>
      <c r="M169" s="30" t="s">
        <v>19</v>
      </c>
      <c r="N169" s="30" t="s">
        <v>19</v>
      </c>
      <c r="O169" s="30" t="s">
        <v>19</v>
      </c>
      <c r="P169" s="30" t="s">
        <v>19</v>
      </c>
      <c r="Q169" s="30" t="s">
        <v>19</v>
      </c>
      <c r="R169" s="30" t="s">
        <v>19</v>
      </c>
      <c r="S169" s="30" t="s">
        <v>19</v>
      </c>
      <c r="T169" s="30" t="s">
        <v>19</v>
      </c>
      <c r="U169" s="30" t="s">
        <v>19</v>
      </c>
      <c r="V169" s="30" t="s">
        <v>19</v>
      </c>
      <c r="W169" s="30" t="s">
        <v>19</v>
      </c>
      <c r="X169" s="30" t="s">
        <v>19</v>
      </c>
      <c r="Y169" s="30" t="s">
        <v>19</v>
      </c>
      <c r="Z169" s="30" t="s">
        <v>19</v>
      </c>
      <c r="AA169" s="30" t="s">
        <v>19</v>
      </c>
      <c r="AB169" s="30" t="s">
        <v>19</v>
      </c>
      <c r="AC169" s="30" t="s">
        <v>19</v>
      </c>
      <c r="AD169" s="34">
        <f>SUM(AD170:AD179)</f>
        <v>0</v>
      </c>
      <c r="AE169" s="34">
        <f t="shared" ref="AE169:AW169" si="49">SUM(AE170:AE179)</f>
        <v>1000</v>
      </c>
      <c r="AF169" s="34">
        <f t="shared" si="49"/>
        <v>1000</v>
      </c>
      <c r="AG169" s="34">
        <f t="shared" si="49"/>
        <v>0</v>
      </c>
      <c r="AH169" s="34">
        <f t="shared" si="49"/>
        <v>0</v>
      </c>
      <c r="AI169" s="34">
        <f t="shared" si="49"/>
        <v>0</v>
      </c>
      <c r="AJ169" s="34">
        <f t="shared" si="49"/>
        <v>0</v>
      </c>
      <c r="AK169" s="34">
        <f t="shared" si="49"/>
        <v>0</v>
      </c>
      <c r="AL169" s="34">
        <f t="shared" si="49"/>
        <v>0</v>
      </c>
      <c r="AM169" s="34">
        <f t="shared" si="49"/>
        <v>0</v>
      </c>
      <c r="AN169" s="34">
        <f t="shared" si="49"/>
        <v>0</v>
      </c>
      <c r="AO169" s="34">
        <f t="shared" si="49"/>
        <v>0</v>
      </c>
      <c r="AP169" s="34">
        <f t="shared" si="49"/>
        <v>0</v>
      </c>
      <c r="AQ169" s="34">
        <f t="shared" si="49"/>
        <v>0</v>
      </c>
      <c r="AR169" s="34">
        <f t="shared" si="49"/>
        <v>0</v>
      </c>
      <c r="AS169" s="34">
        <f t="shared" si="49"/>
        <v>0</v>
      </c>
      <c r="AT169" s="34">
        <f t="shared" si="49"/>
        <v>0</v>
      </c>
      <c r="AU169" s="34">
        <f t="shared" si="49"/>
        <v>0</v>
      </c>
      <c r="AV169" s="34">
        <f t="shared" si="49"/>
        <v>0</v>
      </c>
      <c r="AW169" s="34">
        <f t="shared" si="49"/>
        <v>0</v>
      </c>
      <c r="AX169" s="35">
        <f>SUM(AD169:AW169)</f>
        <v>2000</v>
      </c>
      <c r="AY169" s="35">
        <v>0</v>
      </c>
      <c r="AZ169" s="35">
        <f>AX169</f>
        <v>2000</v>
      </c>
      <c r="BA169" s="36">
        <f t="shared" si="39"/>
        <v>2000</v>
      </c>
      <c r="BB169" s="36">
        <f t="shared" si="40"/>
        <v>0</v>
      </c>
      <c r="BC169" s="36">
        <f t="shared" si="41"/>
        <v>0</v>
      </c>
      <c r="BD169" s="31"/>
    </row>
    <row r="170" spans="1:56" ht="43.2" x14ac:dyDescent="0.3">
      <c r="A170" s="14" t="s">
        <v>461</v>
      </c>
      <c r="B170" s="37">
        <v>1</v>
      </c>
      <c r="C170" s="37" t="s">
        <v>8</v>
      </c>
      <c r="D170" s="37">
        <v>3</v>
      </c>
      <c r="E170" s="38" t="s">
        <v>31</v>
      </c>
      <c r="F170" s="38" t="s">
        <v>43</v>
      </c>
      <c r="G170" s="38" t="s">
        <v>42</v>
      </c>
      <c r="H170" s="38" t="s">
        <v>50</v>
      </c>
      <c r="I170" s="38" t="s">
        <v>49</v>
      </c>
      <c r="J170" s="38"/>
      <c r="K170" s="38" t="s">
        <v>19</v>
      </c>
      <c r="L170" s="38" t="s">
        <v>19</v>
      </c>
      <c r="M170" s="38" t="s">
        <v>19</v>
      </c>
      <c r="N170" s="38" t="s">
        <v>19</v>
      </c>
      <c r="O170" s="38" t="s">
        <v>19</v>
      </c>
      <c r="P170" s="38" t="s">
        <v>19</v>
      </c>
      <c r="Q170" s="38" t="s">
        <v>19</v>
      </c>
      <c r="R170" s="38" t="s">
        <v>19</v>
      </c>
      <c r="S170" s="38" t="s">
        <v>19</v>
      </c>
      <c r="T170" s="38" t="s">
        <v>19</v>
      </c>
      <c r="U170" s="38" t="s">
        <v>19</v>
      </c>
      <c r="V170" s="38" t="s">
        <v>19</v>
      </c>
      <c r="W170" s="38" t="s">
        <v>19</v>
      </c>
      <c r="X170" s="38" t="s">
        <v>19</v>
      </c>
      <c r="Y170" s="38" t="s">
        <v>19</v>
      </c>
      <c r="Z170" s="38" t="s">
        <v>19</v>
      </c>
      <c r="AA170" s="38" t="s">
        <v>19</v>
      </c>
      <c r="AB170" s="38" t="s">
        <v>19</v>
      </c>
      <c r="AC170" s="38" t="s">
        <v>19</v>
      </c>
      <c r="AD170" s="39">
        <v>0</v>
      </c>
      <c r="AE170" s="39">
        <v>1000</v>
      </c>
      <c r="AF170" s="39">
        <v>1000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0</v>
      </c>
      <c r="AN170" s="39">
        <v>0</v>
      </c>
      <c r="AO170" s="39">
        <v>0</v>
      </c>
      <c r="AP170" s="39">
        <v>0</v>
      </c>
      <c r="AQ170" s="39">
        <v>0</v>
      </c>
      <c r="AR170" s="39">
        <v>0</v>
      </c>
      <c r="AS170" s="39">
        <v>0</v>
      </c>
      <c r="AT170" s="39">
        <v>0</v>
      </c>
      <c r="AU170" s="39">
        <v>0</v>
      </c>
      <c r="AV170" s="39">
        <v>0</v>
      </c>
      <c r="AW170" s="39">
        <v>0</v>
      </c>
      <c r="AX170" s="39">
        <f>SUM(AD170:AW170)</f>
        <v>2000</v>
      </c>
      <c r="AY170" s="39">
        <v>0</v>
      </c>
      <c r="AZ170" s="39">
        <f>AX170</f>
        <v>2000</v>
      </c>
      <c r="BA170" s="39">
        <f t="shared" si="39"/>
        <v>2000</v>
      </c>
      <c r="BB170" s="39">
        <f t="shared" si="40"/>
        <v>0</v>
      </c>
      <c r="BC170" s="39">
        <f t="shared" si="41"/>
        <v>0</v>
      </c>
    </row>
    <row r="171" spans="1:56" ht="54" x14ac:dyDescent="0.3">
      <c r="A171" s="14" t="s">
        <v>462</v>
      </c>
      <c r="B171" s="37">
        <v>1</v>
      </c>
      <c r="C171" s="37" t="s">
        <v>8</v>
      </c>
      <c r="D171" s="37">
        <v>3</v>
      </c>
      <c r="E171" s="38" t="s">
        <v>31</v>
      </c>
      <c r="F171" s="38" t="s">
        <v>43</v>
      </c>
      <c r="G171" s="38" t="s">
        <v>42</v>
      </c>
      <c r="H171" s="38" t="s">
        <v>50</v>
      </c>
      <c r="I171" s="38" t="s">
        <v>521</v>
      </c>
      <c r="J171" s="38"/>
      <c r="K171" s="38" t="s">
        <v>19</v>
      </c>
      <c r="L171" s="38" t="s">
        <v>19</v>
      </c>
      <c r="M171" s="38" t="s">
        <v>19</v>
      </c>
      <c r="N171" s="38" t="s">
        <v>19</v>
      </c>
      <c r="O171" s="38" t="s">
        <v>19</v>
      </c>
      <c r="P171" s="38" t="s">
        <v>19</v>
      </c>
      <c r="Q171" s="38" t="s">
        <v>19</v>
      </c>
      <c r="R171" s="38" t="s">
        <v>19</v>
      </c>
      <c r="S171" s="38" t="s">
        <v>19</v>
      </c>
      <c r="T171" s="38" t="s">
        <v>19</v>
      </c>
      <c r="U171" s="38" t="s">
        <v>19</v>
      </c>
      <c r="V171" s="38" t="s">
        <v>19</v>
      </c>
      <c r="W171" s="38" t="s">
        <v>19</v>
      </c>
      <c r="X171" s="38" t="s">
        <v>19</v>
      </c>
      <c r="Y171" s="38" t="s">
        <v>19</v>
      </c>
      <c r="Z171" s="38" t="s">
        <v>19</v>
      </c>
      <c r="AA171" s="38" t="s">
        <v>19</v>
      </c>
      <c r="AB171" s="38" t="s">
        <v>19</v>
      </c>
      <c r="AC171" s="38" t="s">
        <v>19</v>
      </c>
      <c r="AD171" s="39">
        <v>0</v>
      </c>
      <c r="AE171" s="39">
        <v>0</v>
      </c>
      <c r="AF171" s="39">
        <v>0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  <c r="AN171" s="39">
        <v>0</v>
      </c>
      <c r="AO171" s="39">
        <v>0</v>
      </c>
      <c r="AP171" s="39">
        <v>0</v>
      </c>
      <c r="AQ171" s="39">
        <v>0</v>
      </c>
      <c r="AR171" s="39">
        <v>0</v>
      </c>
      <c r="AS171" s="39">
        <v>0</v>
      </c>
      <c r="AT171" s="39">
        <v>0</v>
      </c>
      <c r="AU171" s="39">
        <v>0</v>
      </c>
      <c r="AV171" s="39">
        <v>0</v>
      </c>
      <c r="AW171" s="39">
        <v>0</v>
      </c>
      <c r="AX171" s="39">
        <f t="shared" ref="AX171:AX179" si="50">SUM(AD171:AW171)</f>
        <v>0</v>
      </c>
      <c r="AY171" s="39">
        <v>0</v>
      </c>
      <c r="AZ171" s="39">
        <f t="shared" ref="AZ171:AZ179" si="51">AX171</f>
        <v>0</v>
      </c>
      <c r="BA171" s="39">
        <f t="shared" si="39"/>
        <v>0</v>
      </c>
      <c r="BB171" s="39">
        <f t="shared" si="40"/>
        <v>0</v>
      </c>
      <c r="BC171" s="39">
        <f t="shared" si="41"/>
        <v>0</v>
      </c>
    </row>
    <row r="172" spans="1:56" s="1" customFormat="1" ht="61.2" x14ac:dyDescent="0.3">
      <c r="A172" s="2" t="s">
        <v>463</v>
      </c>
      <c r="B172" s="40">
        <v>1</v>
      </c>
      <c r="C172" s="40" t="s">
        <v>8</v>
      </c>
      <c r="D172" s="40">
        <v>3</v>
      </c>
      <c r="E172" s="30" t="s">
        <v>31</v>
      </c>
      <c r="F172" s="30" t="s">
        <v>43</v>
      </c>
      <c r="G172" s="30" t="s">
        <v>42</v>
      </c>
      <c r="H172" s="30" t="s">
        <v>50</v>
      </c>
      <c r="I172" s="30" t="s">
        <v>521</v>
      </c>
      <c r="J172" s="30"/>
      <c r="K172" s="30" t="s">
        <v>19</v>
      </c>
      <c r="L172" s="30" t="s">
        <v>19</v>
      </c>
      <c r="M172" s="30" t="s">
        <v>19</v>
      </c>
      <c r="N172" s="30" t="s">
        <v>19</v>
      </c>
      <c r="O172" s="30" t="s">
        <v>19</v>
      </c>
      <c r="P172" s="30" t="s">
        <v>19</v>
      </c>
      <c r="Q172" s="30" t="s">
        <v>19</v>
      </c>
      <c r="R172" s="30" t="s">
        <v>19</v>
      </c>
      <c r="S172" s="30" t="s">
        <v>19</v>
      </c>
      <c r="T172" s="30" t="s">
        <v>19</v>
      </c>
      <c r="U172" s="30" t="s">
        <v>19</v>
      </c>
      <c r="V172" s="30" t="s">
        <v>19</v>
      </c>
      <c r="W172" s="30" t="s">
        <v>19</v>
      </c>
      <c r="X172" s="30" t="s">
        <v>19</v>
      </c>
      <c r="Y172" s="30" t="s">
        <v>19</v>
      </c>
      <c r="Z172" s="30" t="s">
        <v>19</v>
      </c>
      <c r="AA172" s="30" t="s">
        <v>19</v>
      </c>
      <c r="AB172" s="30" t="s">
        <v>19</v>
      </c>
      <c r="AC172" s="30" t="s">
        <v>19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  <c r="AV172" s="35">
        <v>0</v>
      </c>
      <c r="AW172" s="35">
        <v>0</v>
      </c>
      <c r="AX172" s="35">
        <f t="shared" si="50"/>
        <v>0</v>
      </c>
      <c r="AY172" s="35">
        <v>0</v>
      </c>
      <c r="AZ172" s="35">
        <f t="shared" si="51"/>
        <v>0</v>
      </c>
      <c r="BA172" s="35">
        <f t="shared" si="39"/>
        <v>0</v>
      </c>
      <c r="BB172" s="35">
        <f t="shared" si="40"/>
        <v>0</v>
      </c>
      <c r="BC172" s="35">
        <f t="shared" si="41"/>
        <v>0</v>
      </c>
      <c r="BD172" s="31"/>
    </row>
    <row r="173" spans="1:56" s="1" customFormat="1" ht="61.2" x14ac:dyDescent="0.3">
      <c r="A173" s="2" t="s">
        <v>464</v>
      </c>
      <c r="B173" s="40">
        <v>1</v>
      </c>
      <c r="C173" s="40" t="s">
        <v>8</v>
      </c>
      <c r="D173" s="40">
        <v>3</v>
      </c>
      <c r="E173" s="30" t="s">
        <v>31</v>
      </c>
      <c r="F173" s="30" t="s">
        <v>43</v>
      </c>
      <c r="G173" s="30" t="s">
        <v>42</v>
      </c>
      <c r="H173" s="30" t="s">
        <v>50</v>
      </c>
      <c r="I173" s="30" t="s">
        <v>521</v>
      </c>
      <c r="J173" s="30"/>
      <c r="K173" s="30" t="s">
        <v>19</v>
      </c>
      <c r="L173" s="30" t="s">
        <v>19</v>
      </c>
      <c r="M173" s="30" t="s">
        <v>19</v>
      </c>
      <c r="N173" s="30" t="s">
        <v>19</v>
      </c>
      <c r="O173" s="30" t="s">
        <v>19</v>
      </c>
      <c r="P173" s="30" t="s">
        <v>19</v>
      </c>
      <c r="Q173" s="30" t="s">
        <v>19</v>
      </c>
      <c r="R173" s="30" t="s">
        <v>19</v>
      </c>
      <c r="S173" s="30" t="s">
        <v>19</v>
      </c>
      <c r="T173" s="30" t="s">
        <v>19</v>
      </c>
      <c r="U173" s="30" t="s">
        <v>19</v>
      </c>
      <c r="V173" s="30" t="s">
        <v>19</v>
      </c>
      <c r="W173" s="30" t="s">
        <v>19</v>
      </c>
      <c r="X173" s="30" t="s">
        <v>19</v>
      </c>
      <c r="Y173" s="30" t="s">
        <v>19</v>
      </c>
      <c r="Z173" s="30" t="s">
        <v>19</v>
      </c>
      <c r="AA173" s="30" t="s">
        <v>19</v>
      </c>
      <c r="AB173" s="30" t="s">
        <v>19</v>
      </c>
      <c r="AC173" s="30" t="s">
        <v>19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f t="shared" si="50"/>
        <v>0</v>
      </c>
      <c r="AY173" s="35">
        <v>0</v>
      </c>
      <c r="AZ173" s="35">
        <f t="shared" si="51"/>
        <v>0</v>
      </c>
      <c r="BA173" s="35">
        <f t="shared" si="39"/>
        <v>0</v>
      </c>
      <c r="BB173" s="35">
        <f t="shared" si="40"/>
        <v>0</v>
      </c>
      <c r="BC173" s="35">
        <f t="shared" si="41"/>
        <v>0</v>
      </c>
      <c r="BD173" s="31"/>
    </row>
    <row r="174" spans="1:56" s="1" customFormat="1" ht="61.2" x14ac:dyDescent="0.3">
      <c r="A174" s="2" t="s">
        <v>465</v>
      </c>
      <c r="B174" s="40">
        <v>1</v>
      </c>
      <c r="C174" s="40" t="s">
        <v>8</v>
      </c>
      <c r="D174" s="40">
        <v>3</v>
      </c>
      <c r="E174" s="30" t="s">
        <v>31</v>
      </c>
      <c r="F174" s="30" t="s">
        <v>43</v>
      </c>
      <c r="G174" s="30" t="s">
        <v>42</v>
      </c>
      <c r="H174" s="30" t="s">
        <v>50</v>
      </c>
      <c r="I174" s="30" t="s">
        <v>521</v>
      </c>
      <c r="J174" s="30"/>
      <c r="K174" s="30" t="s">
        <v>19</v>
      </c>
      <c r="L174" s="30" t="s">
        <v>19</v>
      </c>
      <c r="M174" s="30" t="s">
        <v>19</v>
      </c>
      <c r="N174" s="30" t="s">
        <v>19</v>
      </c>
      <c r="O174" s="30" t="s">
        <v>19</v>
      </c>
      <c r="P174" s="30" t="s">
        <v>19</v>
      </c>
      <c r="Q174" s="30" t="s">
        <v>19</v>
      </c>
      <c r="R174" s="30" t="s">
        <v>19</v>
      </c>
      <c r="S174" s="30" t="s">
        <v>19</v>
      </c>
      <c r="T174" s="30" t="s">
        <v>19</v>
      </c>
      <c r="U174" s="30" t="s">
        <v>19</v>
      </c>
      <c r="V174" s="30" t="s">
        <v>19</v>
      </c>
      <c r="W174" s="30" t="s">
        <v>19</v>
      </c>
      <c r="X174" s="30" t="s">
        <v>19</v>
      </c>
      <c r="Y174" s="30" t="s">
        <v>19</v>
      </c>
      <c r="Z174" s="30" t="s">
        <v>19</v>
      </c>
      <c r="AA174" s="30" t="s">
        <v>19</v>
      </c>
      <c r="AB174" s="30" t="s">
        <v>19</v>
      </c>
      <c r="AC174" s="30" t="s">
        <v>19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  <c r="AV174" s="35">
        <v>0</v>
      </c>
      <c r="AW174" s="35">
        <v>0</v>
      </c>
      <c r="AX174" s="35">
        <f t="shared" si="50"/>
        <v>0</v>
      </c>
      <c r="AY174" s="35">
        <v>0</v>
      </c>
      <c r="AZ174" s="35">
        <f t="shared" si="51"/>
        <v>0</v>
      </c>
      <c r="BA174" s="35">
        <f t="shared" si="39"/>
        <v>0</v>
      </c>
      <c r="BB174" s="35">
        <f t="shared" si="40"/>
        <v>0</v>
      </c>
      <c r="BC174" s="35">
        <f t="shared" si="41"/>
        <v>0</v>
      </c>
      <c r="BD174" s="31"/>
    </row>
    <row r="175" spans="1:56" s="1" customFormat="1" ht="61.2" x14ac:dyDescent="0.3">
      <c r="A175" s="2" t="s">
        <v>466</v>
      </c>
      <c r="B175" s="40">
        <v>1</v>
      </c>
      <c r="C175" s="40" t="s">
        <v>8</v>
      </c>
      <c r="D175" s="40">
        <v>3</v>
      </c>
      <c r="E175" s="30" t="s">
        <v>31</v>
      </c>
      <c r="F175" s="30" t="s">
        <v>43</v>
      </c>
      <c r="G175" s="30" t="s">
        <v>42</v>
      </c>
      <c r="H175" s="30" t="s">
        <v>50</v>
      </c>
      <c r="I175" s="30" t="s">
        <v>521</v>
      </c>
      <c r="J175" s="30"/>
      <c r="K175" s="30" t="s">
        <v>19</v>
      </c>
      <c r="L175" s="30" t="s">
        <v>19</v>
      </c>
      <c r="M175" s="30" t="s">
        <v>19</v>
      </c>
      <c r="N175" s="30" t="s">
        <v>19</v>
      </c>
      <c r="O175" s="30" t="s">
        <v>19</v>
      </c>
      <c r="P175" s="30" t="s">
        <v>19</v>
      </c>
      <c r="Q175" s="30" t="s">
        <v>19</v>
      </c>
      <c r="R175" s="30" t="s">
        <v>19</v>
      </c>
      <c r="S175" s="30" t="s">
        <v>19</v>
      </c>
      <c r="T175" s="30" t="s">
        <v>19</v>
      </c>
      <c r="U175" s="30" t="s">
        <v>19</v>
      </c>
      <c r="V175" s="30" t="s">
        <v>19</v>
      </c>
      <c r="W175" s="30" t="s">
        <v>19</v>
      </c>
      <c r="X175" s="30" t="s">
        <v>19</v>
      </c>
      <c r="Y175" s="30" t="s">
        <v>19</v>
      </c>
      <c r="Z175" s="30" t="s">
        <v>19</v>
      </c>
      <c r="AA175" s="30" t="s">
        <v>19</v>
      </c>
      <c r="AB175" s="30" t="s">
        <v>19</v>
      </c>
      <c r="AC175" s="30" t="s">
        <v>19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0</v>
      </c>
      <c r="AW175" s="35">
        <v>0</v>
      </c>
      <c r="AX175" s="35">
        <f t="shared" si="50"/>
        <v>0</v>
      </c>
      <c r="AY175" s="35">
        <v>0</v>
      </c>
      <c r="AZ175" s="35">
        <f t="shared" si="51"/>
        <v>0</v>
      </c>
      <c r="BA175" s="35">
        <f t="shared" si="39"/>
        <v>0</v>
      </c>
      <c r="BB175" s="35">
        <f t="shared" si="40"/>
        <v>0</v>
      </c>
      <c r="BC175" s="35">
        <f t="shared" si="41"/>
        <v>0</v>
      </c>
      <c r="BD175" s="31"/>
    </row>
    <row r="176" spans="1:56" s="1" customFormat="1" ht="61.2" x14ac:dyDescent="0.3">
      <c r="A176" s="2" t="s">
        <v>467</v>
      </c>
      <c r="B176" s="40">
        <v>1</v>
      </c>
      <c r="C176" s="40" t="s">
        <v>8</v>
      </c>
      <c r="D176" s="40">
        <v>3</v>
      </c>
      <c r="E176" s="30" t="s">
        <v>31</v>
      </c>
      <c r="F176" s="30" t="s">
        <v>43</v>
      </c>
      <c r="G176" s="30" t="s">
        <v>42</v>
      </c>
      <c r="H176" s="30" t="s">
        <v>50</v>
      </c>
      <c r="I176" s="30" t="s">
        <v>521</v>
      </c>
      <c r="J176" s="30"/>
      <c r="K176" s="30" t="s">
        <v>19</v>
      </c>
      <c r="L176" s="30" t="s">
        <v>19</v>
      </c>
      <c r="M176" s="30" t="s">
        <v>19</v>
      </c>
      <c r="N176" s="30" t="s">
        <v>19</v>
      </c>
      <c r="O176" s="30" t="s">
        <v>19</v>
      </c>
      <c r="P176" s="30" t="s">
        <v>19</v>
      </c>
      <c r="Q176" s="30" t="s">
        <v>19</v>
      </c>
      <c r="R176" s="30" t="s">
        <v>19</v>
      </c>
      <c r="S176" s="30" t="s">
        <v>19</v>
      </c>
      <c r="T176" s="30" t="s">
        <v>19</v>
      </c>
      <c r="U176" s="30" t="s">
        <v>19</v>
      </c>
      <c r="V176" s="30" t="s">
        <v>19</v>
      </c>
      <c r="W176" s="30" t="s">
        <v>19</v>
      </c>
      <c r="X176" s="30" t="s">
        <v>19</v>
      </c>
      <c r="Y176" s="30" t="s">
        <v>19</v>
      </c>
      <c r="Z176" s="30" t="s">
        <v>19</v>
      </c>
      <c r="AA176" s="30" t="s">
        <v>19</v>
      </c>
      <c r="AB176" s="30" t="s">
        <v>19</v>
      </c>
      <c r="AC176" s="30" t="s">
        <v>19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  <c r="AV176" s="35">
        <v>0</v>
      </c>
      <c r="AW176" s="35">
        <v>0</v>
      </c>
      <c r="AX176" s="35">
        <f t="shared" si="50"/>
        <v>0</v>
      </c>
      <c r="AY176" s="35">
        <v>0</v>
      </c>
      <c r="AZ176" s="35">
        <f t="shared" si="51"/>
        <v>0</v>
      </c>
      <c r="BA176" s="35">
        <f t="shared" si="39"/>
        <v>0</v>
      </c>
      <c r="BB176" s="35">
        <f t="shared" si="40"/>
        <v>0</v>
      </c>
      <c r="BC176" s="35">
        <f t="shared" si="41"/>
        <v>0</v>
      </c>
      <c r="BD176" s="31"/>
    </row>
    <row r="177" spans="1:56" s="1" customFormat="1" ht="61.2" x14ac:dyDescent="0.3">
      <c r="A177" s="2" t="s">
        <v>468</v>
      </c>
      <c r="B177" s="40">
        <v>1</v>
      </c>
      <c r="C177" s="40" t="s">
        <v>8</v>
      </c>
      <c r="D177" s="40">
        <v>3</v>
      </c>
      <c r="E177" s="30" t="s">
        <v>31</v>
      </c>
      <c r="F177" s="30" t="s">
        <v>43</v>
      </c>
      <c r="G177" s="30" t="s">
        <v>42</v>
      </c>
      <c r="H177" s="30" t="s">
        <v>50</v>
      </c>
      <c r="I177" s="30" t="s">
        <v>521</v>
      </c>
      <c r="J177" s="30"/>
      <c r="K177" s="30" t="s">
        <v>19</v>
      </c>
      <c r="L177" s="30" t="s">
        <v>19</v>
      </c>
      <c r="M177" s="30" t="s">
        <v>19</v>
      </c>
      <c r="N177" s="30" t="s">
        <v>19</v>
      </c>
      <c r="O177" s="30" t="s">
        <v>19</v>
      </c>
      <c r="P177" s="30" t="s">
        <v>19</v>
      </c>
      <c r="Q177" s="30" t="s">
        <v>19</v>
      </c>
      <c r="R177" s="30" t="s">
        <v>19</v>
      </c>
      <c r="S177" s="30" t="s">
        <v>19</v>
      </c>
      <c r="T177" s="30" t="s">
        <v>19</v>
      </c>
      <c r="U177" s="30" t="s">
        <v>19</v>
      </c>
      <c r="V177" s="30" t="s">
        <v>19</v>
      </c>
      <c r="W177" s="30" t="s">
        <v>19</v>
      </c>
      <c r="X177" s="30" t="s">
        <v>19</v>
      </c>
      <c r="Y177" s="30" t="s">
        <v>19</v>
      </c>
      <c r="Z177" s="30" t="s">
        <v>19</v>
      </c>
      <c r="AA177" s="30" t="s">
        <v>19</v>
      </c>
      <c r="AB177" s="30" t="s">
        <v>19</v>
      </c>
      <c r="AC177" s="30" t="s">
        <v>19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f t="shared" si="50"/>
        <v>0</v>
      </c>
      <c r="AY177" s="35">
        <v>0</v>
      </c>
      <c r="AZ177" s="35">
        <f t="shared" si="51"/>
        <v>0</v>
      </c>
      <c r="BA177" s="39">
        <f t="shared" si="39"/>
        <v>0</v>
      </c>
      <c r="BB177" s="39">
        <f t="shared" si="40"/>
        <v>0</v>
      </c>
      <c r="BC177" s="39">
        <f t="shared" si="41"/>
        <v>0</v>
      </c>
      <c r="BD177" s="31"/>
    </row>
    <row r="178" spans="1:56" s="1" customFormat="1" ht="61.2" x14ac:dyDescent="0.3">
      <c r="A178" s="2" t="s">
        <v>469</v>
      </c>
      <c r="B178" s="40">
        <v>1</v>
      </c>
      <c r="C178" s="40" t="s">
        <v>8</v>
      </c>
      <c r="D178" s="40">
        <v>3</v>
      </c>
      <c r="E178" s="30" t="s">
        <v>31</v>
      </c>
      <c r="F178" s="30" t="s">
        <v>43</v>
      </c>
      <c r="G178" s="30" t="s">
        <v>42</v>
      </c>
      <c r="H178" s="30" t="s">
        <v>50</v>
      </c>
      <c r="I178" s="30" t="s">
        <v>521</v>
      </c>
      <c r="J178" s="30"/>
      <c r="K178" s="30" t="s">
        <v>19</v>
      </c>
      <c r="L178" s="30" t="s">
        <v>19</v>
      </c>
      <c r="M178" s="30" t="s">
        <v>19</v>
      </c>
      <c r="N178" s="30" t="s">
        <v>19</v>
      </c>
      <c r="O178" s="30" t="s">
        <v>19</v>
      </c>
      <c r="P178" s="30" t="s">
        <v>19</v>
      </c>
      <c r="Q178" s="30" t="s">
        <v>19</v>
      </c>
      <c r="R178" s="30" t="s">
        <v>19</v>
      </c>
      <c r="S178" s="30" t="s">
        <v>19</v>
      </c>
      <c r="T178" s="30" t="s">
        <v>19</v>
      </c>
      <c r="U178" s="30" t="s">
        <v>19</v>
      </c>
      <c r="V178" s="30" t="s">
        <v>19</v>
      </c>
      <c r="W178" s="30" t="s">
        <v>19</v>
      </c>
      <c r="X178" s="30" t="s">
        <v>19</v>
      </c>
      <c r="Y178" s="30" t="s">
        <v>19</v>
      </c>
      <c r="Z178" s="30" t="s">
        <v>19</v>
      </c>
      <c r="AA178" s="30" t="s">
        <v>19</v>
      </c>
      <c r="AB178" s="30" t="s">
        <v>19</v>
      </c>
      <c r="AC178" s="30" t="s">
        <v>19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f t="shared" si="50"/>
        <v>0</v>
      </c>
      <c r="AY178" s="35">
        <v>0</v>
      </c>
      <c r="AZ178" s="35">
        <f t="shared" si="51"/>
        <v>0</v>
      </c>
      <c r="BA178" s="39">
        <f t="shared" si="39"/>
        <v>0</v>
      </c>
      <c r="BB178" s="39">
        <f t="shared" si="40"/>
        <v>0</v>
      </c>
      <c r="BC178" s="39">
        <f t="shared" si="41"/>
        <v>0</v>
      </c>
      <c r="BD178" s="31"/>
    </row>
    <row r="179" spans="1:56" s="1" customFormat="1" ht="61.2" x14ac:dyDescent="0.3">
      <c r="A179" s="2" t="s">
        <v>470</v>
      </c>
      <c r="B179" s="40">
        <v>1</v>
      </c>
      <c r="C179" s="40" t="s">
        <v>8</v>
      </c>
      <c r="D179" s="40">
        <v>3</v>
      </c>
      <c r="E179" s="30" t="s">
        <v>31</v>
      </c>
      <c r="F179" s="30" t="s">
        <v>43</v>
      </c>
      <c r="G179" s="30" t="s">
        <v>42</v>
      </c>
      <c r="H179" s="30" t="s">
        <v>50</v>
      </c>
      <c r="I179" s="30" t="s">
        <v>521</v>
      </c>
      <c r="J179" s="30"/>
      <c r="K179" s="30" t="s">
        <v>19</v>
      </c>
      <c r="L179" s="30" t="s">
        <v>19</v>
      </c>
      <c r="M179" s="30" t="s">
        <v>19</v>
      </c>
      <c r="N179" s="30" t="s">
        <v>19</v>
      </c>
      <c r="O179" s="30" t="s">
        <v>19</v>
      </c>
      <c r="P179" s="30" t="s">
        <v>19</v>
      </c>
      <c r="Q179" s="30" t="s">
        <v>19</v>
      </c>
      <c r="R179" s="30" t="s">
        <v>19</v>
      </c>
      <c r="S179" s="30" t="s">
        <v>19</v>
      </c>
      <c r="T179" s="30" t="s">
        <v>19</v>
      </c>
      <c r="U179" s="30" t="s">
        <v>19</v>
      </c>
      <c r="V179" s="30" t="s">
        <v>19</v>
      </c>
      <c r="W179" s="30" t="s">
        <v>19</v>
      </c>
      <c r="X179" s="30" t="s">
        <v>19</v>
      </c>
      <c r="Y179" s="30" t="s">
        <v>19</v>
      </c>
      <c r="Z179" s="30" t="s">
        <v>19</v>
      </c>
      <c r="AA179" s="30" t="s">
        <v>19</v>
      </c>
      <c r="AB179" s="30" t="s">
        <v>19</v>
      </c>
      <c r="AC179" s="30" t="s">
        <v>19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0</v>
      </c>
      <c r="AJ179" s="35">
        <v>0</v>
      </c>
      <c r="AK179" s="35">
        <v>0</v>
      </c>
      <c r="AL179" s="35">
        <v>0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  <c r="AV179" s="35">
        <v>0</v>
      </c>
      <c r="AW179" s="35">
        <v>0</v>
      </c>
      <c r="AX179" s="35">
        <f t="shared" si="50"/>
        <v>0</v>
      </c>
      <c r="AY179" s="35">
        <v>0</v>
      </c>
      <c r="AZ179" s="35">
        <f t="shared" si="51"/>
        <v>0</v>
      </c>
      <c r="BA179" s="39">
        <f t="shared" si="39"/>
        <v>0</v>
      </c>
      <c r="BB179" s="39">
        <f t="shared" si="40"/>
        <v>0</v>
      </c>
      <c r="BC179" s="39">
        <f t="shared" si="41"/>
        <v>0</v>
      </c>
      <c r="BD179" s="31"/>
    </row>
    <row r="180" spans="1:56" s="1" customFormat="1" ht="61.2" x14ac:dyDescent="0.3">
      <c r="A180" s="11" t="s">
        <v>472</v>
      </c>
      <c r="B180" s="32">
        <v>1</v>
      </c>
      <c r="C180" s="32" t="s">
        <v>8</v>
      </c>
      <c r="D180" s="32">
        <v>4</v>
      </c>
      <c r="E180" s="33" t="s">
        <v>51</v>
      </c>
      <c r="F180" s="33" t="s">
        <v>10</v>
      </c>
      <c r="G180" s="33" t="s">
        <v>10</v>
      </c>
      <c r="H180" s="33" t="s">
        <v>52</v>
      </c>
      <c r="I180" s="42" t="s">
        <v>53</v>
      </c>
      <c r="J180" s="30" t="s">
        <v>19</v>
      </c>
      <c r="K180" s="30" t="s">
        <v>19</v>
      </c>
      <c r="L180" s="30" t="s">
        <v>19</v>
      </c>
      <c r="M180" s="30" t="s">
        <v>19</v>
      </c>
      <c r="N180" s="30" t="s">
        <v>19</v>
      </c>
      <c r="O180" s="30" t="s">
        <v>19</v>
      </c>
      <c r="P180" s="30" t="s">
        <v>19</v>
      </c>
      <c r="Q180" s="30" t="s">
        <v>19</v>
      </c>
      <c r="R180" s="30" t="s">
        <v>19</v>
      </c>
      <c r="S180" s="30" t="s">
        <v>19</v>
      </c>
      <c r="T180" s="30" t="s">
        <v>19</v>
      </c>
      <c r="U180" s="30" t="s">
        <v>19</v>
      </c>
      <c r="V180" s="30" t="s">
        <v>19</v>
      </c>
      <c r="W180" s="30" t="s">
        <v>19</v>
      </c>
      <c r="X180" s="30" t="s">
        <v>19</v>
      </c>
      <c r="Y180" s="30" t="s">
        <v>19</v>
      </c>
      <c r="Z180" s="30" t="s">
        <v>19</v>
      </c>
      <c r="AA180" s="30" t="s">
        <v>19</v>
      </c>
      <c r="AB180" s="30" t="s">
        <v>19</v>
      </c>
      <c r="AC180" s="30" t="s">
        <v>19</v>
      </c>
      <c r="AD180" s="34">
        <f>SUM(AD181:AD190)</f>
        <v>1080</v>
      </c>
      <c r="AE180" s="34">
        <f t="shared" ref="AE180:AW180" si="52">SUM(AE181:AE190)</f>
        <v>1120</v>
      </c>
      <c r="AF180" s="34">
        <f t="shared" si="52"/>
        <v>1140</v>
      </c>
      <c r="AG180" s="34">
        <f t="shared" si="52"/>
        <v>870.66666666666697</v>
      </c>
      <c r="AH180" s="34">
        <f t="shared" si="52"/>
        <v>895.66666666666697</v>
      </c>
      <c r="AI180" s="34">
        <f t="shared" si="52"/>
        <v>895.66666666666697</v>
      </c>
      <c r="AJ180" s="34">
        <f t="shared" si="52"/>
        <v>895.66666666666697</v>
      </c>
      <c r="AK180" s="34">
        <f t="shared" si="52"/>
        <v>895.66666666666697</v>
      </c>
      <c r="AL180" s="34">
        <f t="shared" si="52"/>
        <v>895.66666666666697</v>
      </c>
      <c r="AM180" s="34">
        <f t="shared" si="52"/>
        <v>895.66666666666697</v>
      </c>
      <c r="AN180" s="34">
        <f t="shared" si="52"/>
        <v>895.66666666666697</v>
      </c>
      <c r="AO180" s="34">
        <f t="shared" si="52"/>
        <v>895.66666666666697</v>
      </c>
      <c r="AP180" s="34">
        <f t="shared" si="52"/>
        <v>895.66666666666697</v>
      </c>
      <c r="AQ180" s="34">
        <f t="shared" si="52"/>
        <v>895.66666666666697</v>
      </c>
      <c r="AR180" s="34">
        <f t="shared" si="52"/>
        <v>895.66666666666697</v>
      </c>
      <c r="AS180" s="34">
        <f t="shared" si="52"/>
        <v>895.66666666666697</v>
      </c>
      <c r="AT180" s="34">
        <f t="shared" si="52"/>
        <v>895.66666666666697</v>
      </c>
      <c r="AU180" s="34">
        <f t="shared" si="52"/>
        <v>895.66666666666697</v>
      </c>
      <c r="AV180" s="34">
        <f t="shared" si="52"/>
        <v>895.66666666666697</v>
      </c>
      <c r="AW180" s="34">
        <f t="shared" si="52"/>
        <v>895.66666666666697</v>
      </c>
      <c r="AX180" s="35">
        <f>SUM(AD180:AW180)</f>
        <v>18541.333333333347</v>
      </c>
      <c r="AY180" s="35">
        <v>0</v>
      </c>
      <c r="AZ180" s="35">
        <f>AX180</f>
        <v>18541.333333333347</v>
      </c>
      <c r="BA180" s="36">
        <f t="shared" si="39"/>
        <v>5106.3333333333339</v>
      </c>
      <c r="BB180" s="36">
        <f t="shared" si="40"/>
        <v>4478.3333333333348</v>
      </c>
      <c r="BC180" s="36">
        <f t="shared" si="41"/>
        <v>8956.6666666666697</v>
      </c>
      <c r="BD180" s="31"/>
    </row>
    <row r="181" spans="1:56" ht="54" x14ac:dyDescent="0.3">
      <c r="A181" s="14" t="s">
        <v>461</v>
      </c>
      <c r="B181" s="37">
        <v>1</v>
      </c>
      <c r="C181" s="37" t="s">
        <v>8</v>
      </c>
      <c r="D181" s="37">
        <v>4</v>
      </c>
      <c r="E181" s="38" t="s">
        <v>51</v>
      </c>
      <c r="F181" s="38" t="s">
        <v>10</v>
      </c>
      <c r="G181" s="38" t="s">
        <v>10</v>
      </c>
      <c r="H181" s="38" t="s">
        <v>52</v>
      </c>
      <c r="I181" s="43" t="s">
        <v>53</v>
      </c>
      <c r="J181" s="38" t="s">
        <v>19</v>
      </c>
      <c r="K181" s="38" t="s">
        <v>19</v>
      </c>
      <c r="L181" s="38" t="s">
        <v>19</v>
      </c>
      <c r="M181" s="38" t="s">
        <v>19</v>
      </c>
      <c r="N181" s="38" t="s">
        <v>19</v>
      </c>
      <c r="O181" s="38" t="s">
        <v>19</v>
      </c>
      <c r="P181" s="38" t="s">
        <v>19</v>
      </c>
      <c r="Q181" s="38" t="s">
        <v>19</v>
      </c>
      <c r="R181" s="38" t="s">
        <v>19</v>
      </c>
      <c r="S181" s="38" t="s">
        <v>19</v>
      </c>
      <c r="T181" s="38" t="s">
        <v>19</v>
      </c>
      <c r="U181" s="38" t="s">
        <v>19</v>
      </c>
      <c r="V181" s="38" t="s">
        <v>19</v>
      </c>
      <c r="W181" s="38" t="s">
        <v>19</v>
      </c>
      <c r="X181" s="38" t="s">
        <v>19</v>
      </c>
      <c r="Y181" s="38" t="s">
        <v>19</v>
      </c>
      <c r="Z181" s="38" t="s">
        <v>19</v>
      </c>
      <c r="AA181" s="38" t="s">
        <v>19</v>
      </c>
      <c r="AB181" s="38" t="s">
        <v>19</v>
      </c>
      <c r="AC181" s="38" t="s">
        <v>19</v>
      </c>
      <c r="AD181" s="39">
        <v>650</v>
      </c>
      <c r="AE181" s="39">
        <v>680</v>
      </c>
      <c r="AF181" s="39">
        <v>700</v>
      </c>
      <c r="AG181" s="39">
        <v>726.66666666666697</v>
      </c>
      <c r="AH181" s="39">
        <v>751.66666666666697</v>
      </c>
      <c r="AI181" s="39">
        <f>AH181</f>
        <v>751.66666666666697</v>
      </c>
      <c r="AJ181" s="39">
        <f t="shared" ref="AJ181:AW181" si="53">AI181</f>
        <v>751.66666666666697</v>
      </c>
      <c r="AK181" s="39">
        <f t="shared" si="53"/>
        <v>751.66666666666697</v>
      </c>
      <c r="AL181" s="39">
        <f t="shared" si="53"/>
        <v>751.66666666666697</v>
      </c>
      <c r="AM181" s="39">
        <f t="shared" si="53"/>
        <v>751.66666666666697</v>
      </c>
      <c r="AN181" s="39">
        <f t="shared" si="53"/>
        <v>751.66666666666697</v>
      </c>
      <c r="AO181" s="39">
        <f t="shared" si="53"/>
        <v>751.66666666666697</v>
      </c>
      <c r="AP181" s="39">
        <f t="shared" si="53"/>
        <v>751.66666666666697</v>
      </c>
      <c r="AQ181" s="39">
        <f t="shared" si="53"/>
        <v>751.66666666666697</v>
      </c>
      <c r="AR181" s="39">
        <f t="shared" si="53"/>
        <v>751.66666666666697</v>
      </c>
      <c r="AS181" s="39">
        <f t="shared" si="53"/>
        <v>751.66666666666697</v>
      </c>
      <c r="AT181" s="39">
        <f t="shared" si="53"/>
        <v>751.66666666666697</v>
      </c>
      <c r="AU181" s="39">
        <f t="shared" si="53"/>
        <v>751.66666666666697</v>
      </c>
      <c r="AV181" s="39">
        <f t="shared" si="53"/>
        <v>751.66666666666697</v>
      </c>
      <c r="AW181" s="39">
        <f t="shared" si="53"/>
        <v>751.66666666666697</v>
      </c>
      <c r="AX181" s="39">
        <f t="shared" ref="AX181:AX190" si="54">SUM(AD181:AW181)</f>
        <v>14783.333333333347</v>
      </c>
      <c r="AY181" s="39">
        <v>0</v>
      </c>
      <c r="AZ181" s="39">
        <f t="shared" ref="AZ181:AZ190" si="55">AX181</f>
        <v>14783.333333333347</v>
      </c>
      <c r="BA181" s="39">
        <f t="shared" si="39"/>
        <v>3508.3333333333339</v>
      </c>
      <c r="BB181" s="39">
        <f t="shared" si="40"/>
        <v>3758.3333333333348</v>
      </c>
      <c r="BC181" s="39">
        <f t="shared" si="41"/>
        <v>7516.6666666666697</v>
      </c>
    </row>
    <row r="182" spans="1:56" ht="54" x14ac:dyDescent="0.3">
      <c r="A182" s="14" t="s">
        <v>462</v>
      </c>
      <c r="B182" s="37">
        <v>1</v>
      </c>
      <c r="C182" s="37" t="s">
        <v>8</v>
      </c>
      <c r="D182" s="37">
        <v>4</v>
      </c>
      <c r="E182" s="38" t="s">
        <v>51</v>
      </c>
      <c r="F182" s="38" t="s">
        <v>10</v>
      </c>
      <c r="G182" s="38" t="s">
        <v>10</v>
      </c>
      <c r="H182" s="38" t="s">
        <v>52</v>
      </c>
      <c r="I182" s="43" t="s">
        <v>479</v>
      </c>
      <c r="J182" s="38" t="s">
        <v>19</v>
      </c>
      <c r="K182" s="38" t="s">
        <v>19</v>
      </c>
      <c r="L182" s="38" t="s">
        <v>19</v>
      </c>
      <c r="M182" s="38" t="s">
        <v>19</v>
      </c>
      <c r="N182" s="38" t="s">
        <v>19</v>
      </c>
      <c r="O182" s="38" t="s">
        <v>19</v>
      </c>
      <c r="P182" s="38" t="s">
        <v>19</v>
      </c>
      <c r="Q182" s="38" t="s">
        <v>19</v>
      </c>
      <c r="R182" s="38" t="s">
        <v>19</v>
      </c>
      <c r="S182" s="38" t="s">
        <v>19</v>
      </c>
      <c r="T182" s="38" t="s">
        <v>19</v>
      </c>
      <c r="U182" s="38" t="s">
        <v>19</v>
      </c>
      <c r="V182" s="38" t="s">
        <v>19</v>
      </c>
      <c r="W182" s="38" t="s">
        <v>19</v>
      </c>
      <c r="X182" s="38" t="s">
        <v>19</v>
      </c>
      <c r="Y182" s="38" t="s">
        <v>19</v>
      </c>
      <c r="Z182" s="38" t="s">
        <v>19</v>
      </c>
      <c r="AA182" s="38" t="s">
        <v>19</v>
      </c>
      <c r="AB182" s="38" t="s">
        <v>19</v>
      </c>
      <c r="AC182" s="38" t="s">
        <v>19</v>
      </c>
      <c r="AD182" s="39">
        <v>100</v>
      </c>
      <c r="AE182" s="39">
        <v>100</v>
      </c>
      <c r="AF182" s="39">
        <v>100</v>
      </c>
      <c r="AG182" s="39">
        <v>24</v>
      </c>
      <c r="AH182" s="39">
        <v>24</v>
      </c>
      <c r="AI182" s="39">
        <v>24</v>
      </c>
      <c r="AJ182" s="39">
        <v>24</v>
      </c>
      <c r="AK182" s="39">
        <v>24</v>
      </c>
      <c r="AL182" s="39">
        <v>24</v>
      </c>
      <c r="AM182" s="39">
        <v>24</v>
      </c>
      <c r="AN182" s="39">
        <v>24</v>
      </c>
      <c r="AO182" s="39">
        <v>24</v>
      </c>
      <c r="AP182" s="39">
        <v>24</v>
      </c>
      <c r="AQ182" s="39">
        <v>24</v>
      </c>
      <c r="AR182" s="39">
        <v>24</v>
      </c>
      <c r="AS182" s="39">
        <v>24</v>
      </c>
      <c r="AT182" s="39">
        <v>24</v>
      </c>
      <c r="AU182" s="39">
        <v>24</v>
      </c>
      <c r="AV182" s="39">
        <v>24</v>
      </c>
      <c r="AW182" s="39">
        <v>24</v>
      </c>
      <c r="AX182" s="39">
        <f t="shared" si="54"/>
        <v>708</v>
      </c>
      <c r="AY182" s="39">
        <v>0</v>
      </c>
      <c r="AZ182" s="39">
        <f t="shared" si="55"/>
        <v>708</v>
      </c>
      <c r="BA182" s="39">
        <f t="shared" si="39"/>
        <v>348</v>
      </c>
      <c r="BB182" s="39">
        <f t="shared" si="40"/>
        <v>120</v>
      </c>
      <c r="BC182" s="39">
        <f t="shared" si="41"/>
        <v>240</v>
      </c>
    </row>
    <row r="183" spans="1:56" s="1" customFormat="1" ht="51" x14ac:dyDescent="0.3">
      <c r="A183" s="2" t="s">
        <v>463</v>
      </c>
      <c r="B183" s="40">
        <v>1</v>
      </c>
      <c r="C183" s="40" t="s">
        <v>8</v>
      </c>
      <c r="D183" s="40">
        <v>4</v>
      </c>
      <c r="E183" s="30" t="s">
        <v>51</v>
      </c>
      <c r="F183" s="30" t="s">
        <v>10</v>
      </c>
      <c r="G183" s="30" t="s">
        <v>10</v>
      </c>
      <c r="H183" s="30" t="s">
        <v>52</v>
      </c>
      <c r="I183" s="44" t="s">
        <v>479</v>
      </c>
      <c r="J183" s="30" t="s">
        <v>19</v>
      </c>
      <c r="K183" s="30" t="s">
        <v>19</v>
      </c>
      <c r="L183" s="30" t="s">
        <v>19</v>
      </c>
      <c r="M183" s="30" t="s">
        <v>19</v>
      </c>
      <c r="N183" s="30" t="s">
        <v>19</v>
      </c>
      <c r="O183" s="30" t="s">
        <v>19</v>
      </c>
      <c r="P183" s="30" t="s">
        <v>19</v>
      </c>
      <c r="Q183" s="30" t="s">
        <v>19</v>
      </c>
      <c r="R183" s="30" t="s">
        <v>19</v>
      </c>
      <c r="S183" s="30" t="s">
        <v>19</v>
      </c>
      <c r="T183" s="30" t="s">
        <v>19</v>
      </c>
      <c r="U183" s="30" t="s">
        <v>19</v>
      </c>
      <c r="V183" s="30" t="s">
        <v>19</v>
      </c>
      <c r="W183" s="30" t="s">
        <v>19</v>
      </c>
      <c r="X183" s="30" t="s">
        <v>19</v>
      </c>
      <c r="Y183" s="30" t="s">
        <v>19</v>
      </c>
      <c r="Z183" s="30" t="s">
        <v>19</v>
      </c>
      <c r="AA183" s="30" t="s">
        <v>19</v>
      </c>
      <c r="AB183" s="30" t="s">
        <v>19</v>
      </c>
      <c r="AC183" s="30" t="s">
        <v>19</v>
      </c>
      <c r="AD183" s="35">
        <v>200</v>
      </c>
      <c r="AE183" s="35">
        <v>200</v>
      </c>
      <c r="AF183" s="35">
        <v>200</v>
      </c>
      <c r="AG183" s="35">
        <f t="shared" ref="AG183:AG187" si="56">144/6</f>
        <v>24</v>
      </c>
      <c r="AH183" s="35">
        <f t="shared" ref="AH183:AW187" si="57">144/6</f>
        <v>24</v>
      </c>
      <c r="AI183" s="35">
        <f t="shared" si="57"/>
        <v>24</v>
      </c>
      <c r="AJ183" s="35">
        <f t="shared" si="57"/>
        <v>24</v>
      </c>
      <c r="AK183" s="35">
        <f t="shared" si="57"/>
        <v>24</v>
      </c>
      <c r="AL183" s="35">
        <f t="shared" si="57"/>
        <v>24</v>
      </c>
      <c r="AM183" s="35">
        <f t="shared" si="57"/>
        <v>24</v>
      </c>
      <c r="AN183" s="35">
        <f t="shared" si="57"/>
        <v>24</v>
      </c>
      <c r="AO183" s="35">
        <f t="shared" si="57"/>
        <v>24</v>
      </c>
      <c r="AP183" s="35">
        <f t="shared" si="57"/>
        <v>24</v>
      </c>
      <c r="AQ183" s="35">
        <f t="shared" si="57"/>
        <v>24</v>
      </c>
      <c r="AR183" s="35">
        <f t="shared" si="57"/>
        <v>24</v>
      </c>
      <c r="AS183" s="35">
        <f t="shared" si="57"/>
        <v>24</v>
      </c>
      <c r="AT183" s="35">
        <f t="shared" si="57"/>
        <v>24</v>
      </c>
      <c r="AU183" s="35">
        <f t="shared" si="57"/>
        <v>24</v>
      </c>
      <c r="AV183" s="35">
        <f t="shared" si="57"/>
        <v>24</v>
      </c>
      <c r="AW183" s="35">
        <f t="shared" si="57"/>
        <v>24</v>
      </c>
      <c r="AX183" s="35">
        <f t="shared" si="54"/>
        <v>1008</v>
      </c>
      <c r="AY183" s="35">
        <v>0</v>
      </c>
      <c r="AZ183" s="35">
        <f t="shared" si="55"/>
        <v>1008</v>
      </c>
      <c r="BA183" s="35">
        <f t="shared" si="39"/>
        <v>648</v>
      </c>
      <c r="BB183" s="35">
        <f t="shared" si="40"/>
        <v>120</v>
      </c>
      <c r="BC183" s="35">
        <f t="shared" si="41"/>
        <v>240</v>
      </c>
      <c r="BD183" s="31"/>
    </row>
    <row r="184" spans="1:56" s="1" customFormat="1" ht="51" x14ac:dyDescent="0.3">
      <c r="A184" s="2" t="s">
        <v>464</v>
      </c>
      <c r="B184" s="40">
        <v>1</v>
      </c>
      <c r="C184" s="40" t="s">
        <v>8</v>
      </c>
      <c r="D184" s="40">
        <v>4</v>
      </c>
      <c r="E184" s="30" t="s">
        <v>51</v>
      </c>
      <c r="F184" s="30" t="s">
        <v>10</v>
      </c>
      <c r="G184" s="30" t="s">
        <v>10</v>
      </c>
      <c r="H184" s="30" t="s">
        <v>52</v>
      </c>
      <c r="I184" s="44" t="s">
        <v>479</v>
      </c>
      <c r="J184" s="30" t="s">
        <v>19</v>
      </c>
      <c r="K184" s="30" t="s">
        <v>19</v>
      </c>
      <c r="L184" s="30" t="s">
        <v>19</v>
      </c>
      <c r="M184" s="30" t="s">
        <v>19</v>
      </c>
      <c r="N184" s="30" t="s">
        <v>19</v>
      </c>
      <c r="O184" s="30" t="s">
        <v>19</v>
      </c>
      <c r="P184" s="30" t="s">
        <v>19</v>
      </c>
      <c r="Q184" s="30" t="s">
        <v>19</v>
      </c>
      <c r="R184" s="30" t="s">
        <v>19</v>
      </c>
      <c r="S184" s="30" t="s">
        <v>19</v>
      </c>
      <c r="T184" s="30" t="s">
        <v>19</v>
      </c>
      <c r="U184" s="30" t="s">
        <v>19</v>
      </c>
      <c r="V184" s="30" t="s">
        <v>19</v>
      </c>
      <c r="W184" s="30" t="s">
        <v>19</v>
      </c>
      <c r="X184" s="30" t="s">
        <v>19</v>
      </c>
      <c r="Y184" s="30" t="s">
        <v>19</v>
      </c>
      <c r="Z184" s="30" t="s">
        <v>19</v>
      </c>
      <c r="AA184" s="30" t="s">
        <v>19</v>
      </c>
      <c r="AB184" s="30" t="s">
        <v>19</v>
      </c>
      <c r="AC184" s="30" t="s">
        <v>19</v>
      </c>
      <c r="AD184" s="35">
        <v>70</v>
      </c>
      <c r="AE184" s="35">
        <v>70</v>
      </c>
      <c r="AF184" s="35">
        <v>70</v>
      </c>
      <c r="AG184" s="35">
        <f t="shared" si="56"/>
        <v>24</v>
      </c>
      <c r="AH184" s="35">
        <f t="shared" si="57"/>
        <v>24</v>
      </c>
      <c r="AI184" s="35">
        <f t="shared" si="57"/>
        <v>24</v>
      </c>
      <c r="AJ184" s="35">
        <f t="shared" si="57"/>
        <v>24</v>
      </c>
      <c r="AK184" s="35">
        <f t="shared" si="57"/>
        <v>24</v>
      </c>
      <c r="AL184" s="35">
        <f t="shared" si="57"/>
        <v>24</v>
      </c>
      <c r="AM184" s="35">
        <f t="shared" si="57"/>
        <v>24</v>
      </c>
      <c r="AN184" s="35">
        <f t="shared" si="57"/>
        <v>24</v>
      </c>
      <c r="AO184" s="35">
        <f t="shared" si="57"/>
        <v>24</v>
      </c>
      <c r="AP184" s="35">
        <f t="shared" si="57"/>
        <v>24</v>
      </c>
      <c r="AQ184" s="35">
        <f t="shared" si="57"/>
        <v>24</v>
      </c>
      <c r="AR184" s="35">
        <f t="shared" si="57"/>
        <v>24</v>
      </c>
      <c r="AS184" s="35">
        <f t="shared" si="57"/>
        <v>24</v>
      </c>
      <c r="AT184" s="35">
        <f t="shared" si="57"/>
        <v>24</v>
      </c>
      <c r="AU184" s="35">
        <f t="shared" si="57"/>
        <v>24</v>
      </c>
      <c r="AV184" s="35">
        <f t="shared" si="57"/>
        <v>24</v>
      </c>
      <c r="AW184" s="35">
        <f t="shared" si="57"/>
        <v>24</v>
      </c>
      <c r="AX184" s="35">
        <f t="shared" si="54"/>
        <v>618</v>
      </c>
      <c r="AY184" s="35">
        <v>0</v>
      </c>
      <c r="AZ184" s="35">
        <f t="shared" si="55"/>
        <v>618</v>
      </c>
      <c r="BA184" s="35">
        <f t="shared" si="39"/>
        <v>258</v>
      </c>
      <c r="BB184" s="35">
        <f t="shared" si="40"/>
        <v>120</v>
      </c>
      <c r="BC184" s="35">
        <f t="shared" si="41"/>
        <v>240</v>
      </c>
      <c r="BD184" s="31"/>
    </row>
    <row r="185" spans="1:56" s="1" customFormat="1" ht="51" x14ac:dyDescent="0.3">
      <c r="A185" s="2" t="s">
        <v>465</v>
      </c>
      <c r="B185" s="40">
        <v>1</v>
      </c>
      <c r="C185" s="40" t="s">
        <v>8</v>
      </c>
      <c r="D185" s="40">
        <v>4</v>
      </c>
      <c r="E185" s="30" t="s">
        <v>51</v>
      </c>
      <c r="F185" s="30" t="s">
        <v>10</v>
      </c>
      <c r="G185" s="30" t="s">
        <v>10</v>
      </c>
      <c r="H185" s="30" t="s">
        <v>52</v>
      </c>
      <c r="I185" s="44" t="s">
        <v>479</v>
      </c>
      <c r="J185" s="30" t="s">
        <v>19</v>
      </c>
      <c r="K185" s="30" t="s">
        <v>19</v>
      </c>
      <c r="L185" s="30" t="s">
        <v>19</v>
      </c>
      <c r="M185" s="30" t="s">
        <v>19</v>
      </c>
      <c r="N185" s="30" t="s">
        <v>19</v>
      </c>
      <c r="O185" s="30" t="s">
        <v>19</v>
      </c>
      <c r="P185" s="30" t="s">
        <v>19</v>
      </c>
      <c r="Q185" s="30" t="s">
        <v>19</v>
      </c>
      <c r="R185" s="30" t="s">
        <v>19</v>
      </c>
      <c r="S185" s="30" t="s">
        <v>19</v>
      </c>
      <c r="T185" s="30" t="s">
        <v>19</v>
      </c>
      <c r="U185" s="30" t="s">
        <v>19</v>
      </c>
      <c r="V185" s="30" t="s">
        <v>19</v>
      </c>
      <c r="W185" s="30" t="s">
        <v>19</v>
      </c>
      <c r="X185" s="30" t="s">
        <v>19</v>
      </c>
      <c r="Y185" s="30" t="s">
        <v>19</v>
      </c>
      <c r="Z185" s="30" t="s">
        <v>19</v>
      </c>
      <c r="AA185" s="30" t="s">
        <v>19</v>
      </c>
      <c r="AB185" s="30" t="s">
        <v>19</v>
      </c>
      <c r="AC185" s="30" t="s">
        <v>19</v>
      </c>
      <c r="AD185" s="35">
        <v>20</v>
      </c>
      <c r="AE185" s="35">
        <v>20</v>
      </c>
      <c r="AF185" s="35">
        <v>20</v>
      </c>
      <c r="AG185" s="35">
        <f t="shared" si="56"/>
        <v>24</v>
      </c>
      <c r="AH185" s="35">
        <f t="shared" si="57"/>
        <v>24</v>
      </c>
      <c r="AI185" s="35">
        <f t="shared" si="57"/>
        <v>24</v>
      </c>
      <c r="AJ185" s="35">
        <f t="shared" si="57"/>
        <v>24</v>
      </c>
      <c r="AK185" s="35">
        <f t="shared" si="57"/>
        <v>24</v>
      </c>
      <c r="AL185" s="35">
        <f t="shared" si="57"/>
        <v>24</v>
      </c>
      <c r="AM185" s="35">
        <f t="shared" si="57"/>
        <v>24</v>
      </c>
      <c r="AN185" s="35">
        <f t="shared" si="57"/>
        <v>24</v>
      </c>
      <c r="AO185" s="35">
        <f t="shared" si="57"/>
        <v>24</v>
      </c>
      <c r="AP185" s="35">
        <f t="shared" si="57"/>
        <v>24</v>
      </c>
      <c r="AQ185" s="35">
        <f t="shared" si="57"/>
        <v>24</v>
      </c>
      <c r="AR185" s="35">
        <f t="shared" si="57"/>
        <v>24</v>
      </c>
      <c r="AS185" s="35">
        <f t="shared" si="57"/>
        <v>24</v>
      </c>
      <c r="AT185" s="35">
        <f t="shared" si="57"/>
        <v>24</v>
      </c>
      <c r="AU185" s="35">
        <f t="shared" si="57"/>
        <v>24</v>
      </c>
      <c r="AV185" s="35">
        <f t="shared" si="57"/>
        <v>24</v>
      </c>
      <c r="AW185" s="35">
        <f t="shared" si="57"/>
        <v>24</v>
      </c>
      <c r="AX185" s="35">
        <f t="shared" si="54"/>
        <v>468</v>
      </c>
      <c r="AY185" s="35">
        <v>0</v>
      </c>
      <c r="AZ185" s="35">
        <f t="shared" si="55"/>
        <v>468</v>
      </c>
      <c r="BA185" s="35">
        <f t="shared" si="39"/>
        <v>108</v>
      </c>
      <c r="BB185" s="35">
        <f t="shared" si="40"/>
        <v>120</v>
      </c>
      <c r="BC185" s="35">
        <f t="shared" si="41"/>
        <v>240</v>
      </c>
      <c r="BD185" s="31"/>
    </row>
    <row r="186" spans="1:56" s="1" customFormat="1" ht="51" x14ac:dyDescent="0.3">
      <c r="A186" s="2" t="s">
        <v>466</v>
      </c>
      <c r="B186" s="40">
        <v>1</v>
      </c>
      <c r="C186" s="40" t="s">
        <v>8</v>
      </c>
      <c r="D186" s="40">
        <v>4</v>
      </c>
      <c r="E186" s="30" t="s">
        <v>51</v>
      </c>
      <c r="F186" s="30" t="s">
        <v>10</v>
      </c>
      <c r="G186" s="30" t="s">
        <v>10</v>
      </c>
      <c r="H186" s="30" t="s">
        <v>52</v>
      </c>
      <c r="I186" s="44" t="s">
        <v>479</v>
      </c>
      <c r="J186" s="30" t="s">
        <v>19</v>
      </c>
      <c r="K186" s="30" t="s">
        <v>19</v>
      </c>
      <c r="L186" s="30" t="s">
        <v>19</v>
      </c>
      <c r="M186" s="30" t="s">
        <v>19</v>
      </c>
      <c r="N186" s="30" t="s">
        <v>19</v>
      </c>
      <c r="O186" s="30" t="s">
        <v>19</v>
      </c>
      <c r="P186" s="30" t="s">
        <v>19</v>
      </c>
      <c r="Q186" s="30" t="s">
        <v>19</v>
      </c>
      <c r="R186" s="30" t="s">
        <v>19</v>
      </c>
      <c r="S186" s="30" t="s">
        <v>19</v>
      </c>
      <c r="T186" s="30" t="s">
        <v>19</v>
      </c>
      <c r="U186" s="30" t="s">
        <v>19</v>
      </c>
      <c r="V186" s="30" t="s">
        <v>19</v>
      </c>
      <c r="W186" s="30" t="s">
        <v>19</v>
      </c>
      <c r="X186" s="30" t="s">
        <v>19</v>
      </c>
      <c r="Y186" s="30" t="s">
        <v>19</v>
      </c>
      <c r="Z186" s="30" t="s">
        <v>19</v>
      </c>
      <c r="AA186" s="30" t="s">
        <v>19</v>
      </c>
      <c r="AB186" s="30" t="s">
        <v>19</v>
      </c>
      <c r="AC186" s="30" t="s">
        <v>19</v>
      </c>
      <c r="AD186" s="35">
        <v>20</v>
      </c>
      <c r="AE186" s="35">
        <v>20</v>
      </c>
      <c r="AF186" s="35">
        <v>20</v>
      </c>
      <c r="AG186" s="35">
        <f t="shared" si="56"/>
        <v>24</v>
      </c>
      <c r="AH186" s="35">
        <f t="shared" si="57"/>
        <v>24</v>
      </c>
      <c r="AI186" s="35">
        <f t="shared" si="57"/>
        <v>24</v>
      </c>
      <c r="AJ186" s="35">
        <f t="shared" si="57"/>
        <v>24</v>
      </c>
      <c r="AK186" s="35">
        <f t="shared" si="57"/>
        <v>24</v>
      </c>
      <c r="AL186" s="35">
        <f t="shared" si="57"/>
        <v>24</v>
      </c>
      <c r="AM186" s="35">
        <f t="shared" si="57"/>
        <v>24</v>
      </c>
      <c r="AN186" s="35">
        <f t="shared" si="57"/>
        <v>24</v>
      </c>
      <c r="AO186" s="35">
        <f t="shared" si="57"/>
        <v>24</v>
      </c>
      <c r="AP186" s="35">
        <f t="shared" si="57"/>
        <v>24</v>
      </c>
      <c r="AQ186" s="35">
        <f t="shared" si="57"/>
        <v>24</v>
      </c>
      <c r="AR186" s="35">
        <f t="shared" si="57"/>
        <v>24</v>
      </c>
      <c r="AS186" s="35">
        <f t="shared" si="57"/>
        <v>24</v>
      </c>
      <c r="AT186" s="35">
        <f t="shared" si="57"/>
        <v>24</v>
      </c>
      <c r="AU186" s="35">
        <f t="shared" si="57"/>
        <v>24</v>
      </c>
      <c r="AV186" s="35">
        <f t="shared" si="57"/>
        <v>24</v>
      </c>
      <c r="AW186" s="35">
        <f t="shared" si="57"/>
        <v>24</v>
      </c>
      <c r="AX186" s="35">
        <f t="shared" si="54"/>
        <v>468</v>
      </c>
      <c r="AY186" s="35">
        <v>0</v>
      </c>
      <c r="AZ186" s="35">
        <f t="shared" si="55"/>
        <v>468</v>
      </c>
      <c r="BA186" s="35">
        <f t="shared" si="39"/>
        <v>108</v>
      </c>
      <c r="BB186" s="35">
        <f t="shared" si="40"/>
        <v>120</v>
      </c>
      <c r="BC186" s="35">
        <f t="shared" si="41"/>
        <v>240</v>
      </c>
      <c r="BD186" s="31"/>
    </row>
    <row r="187" spans="1:56" s="1" customFormat="1" ht="51" x14ac:dyDescent="0.3">
      <c r="A187" s="2" t="s">
        <v>467</v>
      </c>
      <c r="B187" s="40">
        <v>1</v>
      </c>
      <c r="C187" s="40" t="s">
        <v>8</v>
      </c>
      <c r="D187" s="40">
        <v>4</v>
      </c>
      <c r="E187" s="30" t="s">
        <v>51</v>
      </c>
      <c r="F187" s="30" t="s">
        <v>10</v>
      </c>
      <c r="G187" s="30" t="s">
        <v>10</v>
      </c>
      <c r="H187" s="30" t="s">
        <v>52</v>
      </c>
      <c r="I187" s="44" t="s">
        <v>479</v>
      </c>
      <c r="J187" s="30" t="s">
        <v>19</v>
      </c>
      <c r="K187" s="30" t="s">
        <v>19</v>
      </c>
      <c r="L187" s="30" t="s">
        <v>19</v>
      </c>
      <c r="M187" s="30" t="s">
        <v>19</v>
      </c>
      <c r="N187" s="30" t="s">
        <v>19</v>
      </c>
      <c r="O187" s="30" t="s">
        <v>19</v>
      </c>
      <c r="P187" s="30" t="s">
        <v>19</v>
      </c>
      <c r="Q187" s="30" t="s">
        <v>19</v>
      </c>
      <c r="R187" s="30" t="s">
        <v>19</v>
      </c>
      <c r="S187" s="30" t="s">
        <v>19</v>
      </c>
      <c r="T187" s="30" t="s">
        <v>19</v>
      </c>
      <c r="U187" s="30" t="s">
        <v>19</v>
      </c>
      <c r="V187" s="30" t="s">
        <v>19</v>
      </c>
      <c r="W187" s="30" t="s">
        <v>19</v>
      </c>
      <c r="X187" s="30" t="s">
        <v>19</v>
      </c>
      <c r="Y187" s="30" t="s">
        <v>19</v>
      </c>
      <c r="Z187" s="30" t="s">
        <v>19</v>
      </c>
      <c r="AA187" s="30" t="s">
        <v>19</v>
      </c>
      <c r="AB187" s="30" t="s">
        <v>19</v>
      </c>
      <c r="AC187" s="30" t="s">
        <v>19</v>
      </c>
      <c r="AD187" s="35">
        <v>20</v>
      </c>
      <c r="AE187" s="35">
        <v>30</v>
      </c>
      <c r="AF187" s="35">
        <v>30</v>
      </c>
      <c r="AG187" s="35">
        <f t="shared" si="56"/>
        <v>24</v>
      </c>
      <c r="AH187" s="35">
        <f t="shared" si="57"/>
        <v>24</v>
      </c>
      <c r="AI187" s="35">
        <f t="shared" si="57"/>
        <v>24</v>
      </c>
      <c r="AJ187" s="35">
        <f t="shared" si="57"/>
        <v>24</v>
      </c>
      <c r="AK187" s="35">
        <f t="shared" si="57"/>
        <v>24</v>
      </c>
      <c r="AL187" s="35">
        <f t="shared" si="57"/>
        <v>24</v>
      </c>
      <c r="AM187" s="35">
        <f t="shared" si="57"/>
        <v>24</v>
      </c>
      <c r="AN187" s="35">
        <f t="shared" si="57"/>
        <v>24</v>
      </c>
      <c r="AO187" s="35">
        <f t="shared" si="57"/>
        <v>24</v>
      </c>
      <c r="AP187" s="35">
        <f t="shared" si="57"/>
        <v>24</v>
      </c>
      <c r="AQ187" s="35">
        <f t="shared" si="57"/>
        <v>24</v>
      </c>
      <c r="AR187" s="35">
        <f t="shared" si="57"/>
        <v>24</v>
      </c>
      <c r="AS187" s="35">
        <f t="shared" si="57"/>
        <v>24</v>
      </c>
      <c r="AT187" s="35">
        <f t="shared" si="57"/>
        <v>24</v>
      </c>
      <c r="AU187" s="35">
        <f t="shared" si="57"/>
        <v>24</v>
      </c>
      <c r="AV187" s="35">
        <f t="shared" si="57"/>
        <v>24</v>
      </c>
      <c r="AW187" s="35">
        <f t="shared" si="57"/>
        <v>24</v>
      </c>
      <c r="AX187" s="35">
        <f t="shared" si="54"/>
        <v>488</v>
      </c>
      <c r="AY187" s="35">
        <v>0</v>
      </c>
      <c r="AZ187" s="35">
        <f t="shared" si="55"/>
        <v>488</v>
      </c>
      <c r="BA187" s="35">
        <f t="shared" si="39"/>
        <v>128</v>
      </c>
      <c r="BB187" s="35">
        <f t="shared" si="40"/>
        <v>120</v>
      </c>
      <c r="BC187" s="35">
        <f t="shared" si="41"/>
        <v>240</v>
      </c>
      <c r="BD187" s="31"/>
    </row>
    <row r="188" spans="1:56" s="1" customFormat="1" ht="51" x14ac:dyDescent="0.3">
      <c r="A188" s="2" t="s">
        <v>468</v>
      </c>
      <c r="B188" s="40">
        <v>1</v>
      </c>
      <c r="C188" s="40" t="s">
        <v>8</v>
      </c>
      <c r="D188" s="40">
        <v>4</v>
      </c>
      <c r="E188" s="30" t="s">
        <v>51</v>
      </c>
      <c r="F188" s="30" t="s">
        <v>10</v>
      </c>
      <c r="G188" s="30" t="s">
        <v>10</v>
      </c>
      <c r="H188" s="30" t="s">
        <v>52</v>
      </c>
      <c r="I188" s="44" t="s">
        <v>480</v>
      </c>
      <c r="J188" s="30" t="s">
        <v>19</v>
      </c>
      <c r="K188" s="30" t="s">
        <v>19</v>
      </c>
      <c r="L188" s="30" t="s">
        <v>19</v>
      </c>
      <c r="M188" s="30" t="s">
        <v>19</v>
      </c>
      <c r="N188" s="30" t="s">
        <v>19</v>
      </c>
      <c r="O188" s="30" t="s">
        <v>19</v>
      </c>
      <c r="P188" s="30" t="s">
        <v>19</v>
      </c>
      <c r="Q188" s="30" t="s">
        <v>19</v>
      </c>
      <c r="R188" s="30" t="s">
        <v>19</v>
      </c>
      <c r="S188" s="30" t="s">
        <v>19</v>
      </c>
      <c r="T188" s="30" t="s">
        <v>19</v>
      </c>
      <c r="U188" s="30" t="s">
        <v>19</v>
      </c>
      <c r="V188" s="30" t="s">
        <v>19</v>
      </c>
      <c r="W188" s="30" t="s">
        <v>19</v>
      </c>
      <c r="X188" s="30" t="s">
        <v>19</v>
      </c>
      <c r="Y188" s="30" t="s">
        <v>19</v>
      </c>
      <c r="Z188" s="30" t="s">
        <v>19</v>
      </c>
      <c r="AA188" s="30" t="s">
        <v>19</v>
      </c>
      <c r="AB188" s="30" t="s">
        <v>19</v>
      </c>
      <c r="AC188" s="30" t="s">
        <v>19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0</v>
      </c>
      <c r="AW188" s="35">
        <v>0</v>
      </c>
      <c r="AX188" s="35">
        <f t="shared" si="54"/>
        <v>0</v>
      </c>
      <c r="AY188" s="35">
        <v>0</v>
      </c>
      <c r="AZ188" s="35">
        <f t="shared" si="55"/>
        <v>0</v>
      </c>
      <c r="BA188" s="39">
        <f t="shared" si="39"/>
        <v>0</v>
      </c>
      <c r="BB188" s="39">
        <f t="shared" si="40"/>
        <v>0</v>
      </c>
      <c r="BC188" s="39">
        <f t="shared" si="41"/>
        <v>0</v>
      </c>
      <c r="BD188" s="31"/>
    </row>
    <row r="189" spans="1:56" s="1" customFormat="1" ht="51" x14ac:dyDescent="0.3">
      <c r="A189" s="2" t="s">
        <v>469</v>
      </c>
      <c r="B189" s="40">
        <v>1</v>
      </c>
      <c r="C189" s="40" t="s">
        <v>8</v>
      </c>
      <c r="D189" s="40">
        <v>4</v>
      </c>
      <c r="E189" s="30" t="s">
        <v>51</v>
      </c>
      <c r="F189" s="30" t="s">
        <v>10</v>
      </c>
      <c r="G189" s="30" t="s">
        <v>10</v>
      </c>
      <c r="H189" s="30" t="s">
        <v>52</v>
      </c>
      <c r="I189" s="44" t="s">
        <v>480</v>
      </c>
      <c r="J189" s="30" t="s">
        <v>19</v>
      </c>
      <c r="K189" s="30" t="s">
        <v>19</v>
      </c>
      <c r="L189" s="30" t="s">
        <v>19</v>
      </c>
      <c r="M189" s="30" t="s">
        <v>19</v>
      </c>
      <c r="N189" s="30" t="s">
        <v>19</v>
      </c>
      <c r="O189" s="30" t="s">
        <v>19</v>
      </c>
      <c r="P189" s="30" t="s">
        <v>19</v>
      </c>
      <c r="Q189" s="30" t="s">
        <v>19</v>
      </c>
      <c r="R189" s="30" t="s">
        <v>19</v>
      </c>
      <c r="S189" s="30" t="s">
        <v>19</v>
      </c>
      <c r="T189" s="30" t="s">
        <v>19</v>
      </c>
      <c r="U189" s="30" t="s">
        <v>19</v>
      </c>
      <c r="V189" s="30" t="s">
        <v>19</v>
      </c>
      <c r="W189" s="30" t="s">
        <v>19</v>
      </c>
      <c r="X189" s="30" t="s">
        <v>19</v>
      </c>
      <c r="Y189" s="30" t="s">
        <v>19</v>
      </c>
      <c r="Z189" s="30" t="s">
        <v>19</v>
      </c>
      <c r="AA189" s="30" t="s">
        <v>19</v>
      </c>
      <c r="AB189" s="30" t="s">
        <v>19</v>
      </c>
      <c r="AC189" s="30" t="s">
        <v>19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f t="shared" si="54"/>
        <v>0</v>
      </c>
      <c r="AY189" s="35">
        <v>0</v>
      </c>
      <c r="AZ189" s="35">
        <f t="shared" si="55"/>
        <v>0</v>
      </c>
      <c r="BA189" s="39">
        <f t="shared" si="39"/>
        <v>0</v>
      </c>
      <c r="BB189" s="39">
        <f t="shared" si="40"/>
        <v>0</v>
      </c>
      <c r="BC189" s="39">
        <f t="shared" si="41"/>
        <v>0</v>
      </c>
      <c r="BD189" s="31"/>
    </row>
    <row r="190" spans="1:56" s="1" customFormat="1" ht="51" x14ac:dyDescent="0.3">
      <c r="A190" s="2" t="s">
        <v>470</v>
      </c>
      <c r="B190" s="40">
        <v>1</v>
      </c>
      <c r="C190" s="40" t="s">
        <v>8</v>
      </c>
      <c r="D190" s="40">
        <v>4</v>
      </c>
      <c r="E190" s="30" t="s">
        <v>51</v>
      </c>
      <c r="F190" s="30" t="s">
        <v>10</v>
      </c>
      <c r="G190" s="30" t="s">
        <v>10</v>
      </c>
      <c r="H190" s="30" t="s">
        <v>52</v>
      </c>
      <c r="I190" s="44" t="s">
        <v>480</v>
      </c>
      <c r="J190" s="30" t="s">
        <v>19</v>
      </c>
      <c r="K190" s="30" t="s">
        <v>19</v>
      </c>
      <c r="L190" s="30" t="s">
        <v>19</v>
      </c>
      <c r="M190" s="30" t="s">
        <v>19</v>
      </c>
      <c r="N190" s="30" t="s">
        <v>19</v>
      </c>
      <c r="O190" s="30" t="s">
        <v>19</v>
      </c>
      <c r="P190" s="30" t="s">
        <v>19</v>
      </c>
      <c r="Q190" s="30" t="s">
        <v>19</v>
      </c>
      <c r="R190" s="30" t="s">
        <v>19</v>
      </c>
      <c r="S190" s="30" t="s">
        <v>19</v>
      </c>
      <c r="T190" s="30" t="s">
        <v>19</v>
      </c>
      <c r="U190" s="30" t="s">
        <v>19</v>
      </c>
      <c r="V190" s="30" t="s">
        <v>19</v>
      </c>
      <c r="W190" s="30" t="s">
        <v>19</v>
      </c>
      <c r="X190" s="30" t="s">
        <v>19</v>
      </c>
      <c r="Y190" s="30" t="s">
        <v>19</v>
      </c>
      <c r="Z190" s="30" t="s">
        <v>19</v>
      </c>
      <c r="AA190" s="30" t="s">
        <v>19</v>
      </c>
      <c r="AB190" s="30" t="s">
        <v>19</v>
      </c>
      <c r="AC190" s="30" t="s">
        <v>19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  <c r="AV190" s="35">
        <v>0</v>
      </c>
      <c r="AW190" s="35">
        <v>0</v>
      </c>
      <c r="AX190" s="35">
        <f t="shared" si="54"/>
        <v>0</v>
      </c>
      <c r="AY190" s="35">
        <v>0</v>
      </c>
      <c r="AZ190" s="35">
        <f t="shared" si="55"/>
        <v>0</v>
      </c>
      <c r="BA190" s="39">
        <f t="shared" si="39"/>
        <v>0</v>
      </c>
      <c r="BB190" s="39">
        <f t="shared" si="40"/>
        <v>0</v>
      </c>
      <c r="BC190" s="39">
        <f t="shared" si="41"/>
        <v>0</v>
      </c>
      <c r="BD190" s="31"/>
    </row>
    <row r="191" spans="1:56" s="1" customFormat="1" ht="40.799999999999997" x14ac:dyDescent="0.3">
      <c r="A191" s="11" t="s">
        <v>472</v>
      </c>
      <c r="B191" s="32">
        <v>1</v>
      </c>
      <c r="C191" s="32" t="s">
        <v>8</v>
      </c>
      <c r="D191" s="32">
        <v>5</v>
      </c>
      <c r="E191" s="33" t="s">
        <v>56</v>
      </c>
      <c r="F191" s="33" t="s">
        <v>55</v>
      </c>
      <c r="G191" s="33" t="s">
        <v>54</v>
      </c>
      <c r="H191" s="33" t="s">
        <v>58</v>
      </c>
      <c r="I191" s="33" t="s">
        <v>57</v>
      </c>
      <c r="J191" s="30"/>
      <c r="K191" s="30" t="s">
        <v>19</v>
      </c>
      <c r="L191" s="30" t="s">
        <v>19</v>
      </c>
      <c r="M191" s="30" t="s">
        <v>19</v>
      </c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4">
        <f>SUM(AD192:AD201)</f>
        <v>0</v>
      </c>
      <c r="AE191" s="34">
        <f t="shared" ref="AE191:AW191" si="58">SUM(AE192:AE201)</f>
        <v>0</v>
      </c>
      <c r="AF191" s="34">
        <f t="shared" si="58"/>
        <v>0</v>
      </c>
      <c r="AG191" s="34">
        <f t="shared" si="58"/>
        <v>0</v>
      </c>
      <c r="AH191" s="34">
        <f t="shared" si="58"/>
        <v>0</v>
      </c>
      <c r="AI191" s="34">
        <f t="shared" si="58"/>
        <v>0</v>
      </c>
      <c r="AJ191" s="34">
        <f t="shared" si="58"/>
        <v>0</v>
      </c>
      <c r="AK191" s="34">
        <f t="shared" si="58"/>
        <v>0</v>
      </c>
      <c r="AL191" s="34">
        <f t="shared" si="58"/>
        <v>0</v>
      </c>
      <c r="AM191" s="34">
        <f t="shared" si="58"/>
        <v>0</v>
      </c>
      <c r="AN191" s="34">
        <f t="shared" si="58"/>
        <v>0</v>
      </c>
      <c r="AO191" s="34">
        <f t="shared" si="58"/>
        <v>0</v>
      </c>
      <c r="AP191" s="34">
        <f t="shared" si="58"/>
        <v>0</v>
      </c>
      <c r="AQ191" s="34">
        <f t="shared" si="58"/>
        <v>0</v>
      </c>
      <c r="AR191" s="34">
        <f t="shared" si="58"/>
        <v>0</v>
      </c>
      <c r="AS191" s="34">
        <f t="shared" si="58"/>
        <v>0</v>
      </c>
      <c r="AT191" s="34">
        <f t="shared" si="58"/>
        <v>0</v>
      </c>
      <c r="AU191" s="34">
        <f t="shared" si="58"/>
        <v>0</v>
      </c>
      <c r="AV191" s="34">
        <f t="shared" si="58"/>
        <v>0</v>
      </c>
      <c r="AW191" s="34">
        <f t="shared" si="58"/>
        <v>0</v>
      </c>
      <c r="AX191" s="35">
        <f>SUM(AD191:AW191)</f>
        <v>0</v>
      </c>
      <c r="AY191" s="35">
        <v>0</v>
      </c>
      <c r="AZ191" s="35">
        <f>AX191</f>
        <v>0</v>
      </c>
      <c r="BA191" s="36">
        <f t="shared" si="39"/>
        <v>0</v>
      </c>
      <c r="BB191" s="36">
        <f t="shared" si="40"/>
        <v>0</v>
      </c>
      <c r="BC191" s="36">
        <f t="shared" si="41"/>
        <v>0</v>
      </c>
      <c r="BD191" s="31"/>
    </row>
    <row r="192" spans="1:56" ht="32.4" x14ac:dyDescent="0.3">
      <c r="A192" s="14" t="s">
        <v>461</v>
      </c>
      <c r="B192" s="37">
        <v>1</v>
      </c>
      <c r="C192" s="37" t="s">
        <v>8</v>
      </c>
      <c r="D192" s="37">
        <v>5</v>
      </c>
      <c r="E192" s="38" t="s">
        <v>56</v>
      </c>
      <c r="F192" s="38" t="s">
        <v>55</v>
      </c>
      <c r="G192" s="38" t="s">
        <v>54</v>
      </c>
      <c r="H192" s="38" t="s">
        <v>58</v>
      </c>
      <c r="I192" s="38" t="s">
        <v>57</v>
      </c>
      <c r="J192" s="38"/>
      <c r="K192" s="38" t="s">
        <v>19</v>
      </c>
      <c r="L192" s="38" t="s">
        <v>19</v>
      </c>
      <c r="M192" s="38" t="s">
        <v>19</v>
      </c>
      <c r="N192" s="38" t="s">
        <v>19</v>
      </c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f>SUM(AD192:AW192)</f>
        <v>0</v>
      </c>
      <c r="AY192" s="39">
        <v>0</v>
      </c>
      <c r="AZ192" s="39">
        <f>AX192</f>
        <v>0</v>
      </c>
      <c r="BA192" s="39">
        <f t="shared" si="39"/>
        <v>0</v>
      </c>
      <c r="BB192" s="39">
        <f t="shared" si="40"/>
        <v>0</v>
      </c>
      <c r="BC192" s="39">
        <f t="shared" si="41"/>
        <v>0</v>
      </c>
    </row>
    <row r="193" spans="1:56" ht="24" x14ac:dyDescent="0.3">
      <c r="A193" s="14" t="s">
        <v>462</v>
      </c>
      <c r="B193" s="37">
        <v>1</v>
      </c>
      <c r="C193" s="37" t="s">
        <v>8</v>
      </c>
      <c r="D193" s="37">
        <v>5</v>
      </c>
      <c r="E193" s="37" t="s">
        <v>10</v>
      </c>
      <c r="F193" s="37" t="s">
        <v>10</v>
      </c>
      <c r="G193" s="37" t="s">
        <v>10</v>
      </c>
      <c r="H193" s="37" t="s">
        <v>10</v>
      </c>
      <c r="I193" s="37" t="s">
        <v>10</v>
      </c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9"/>
      <c r="AY193" s="39"/>
      <c r="AZ193" s="39"/>
      <c r="BA193" s="39">
        <f t="shared" si="39"/>
        <v>0</v>
      </c>
      <c r="BB193" s="39">
        <f t="shared" si="40"/>
        <v>0</v>
      </c>
      <c r="BC193" s="39">
        <f t="shared" si="41"/>
        <v>0</v>
      </c>
    </row>
    <row r="194" spans="1:56" s="1" customFormat="1" ht="22.8" x14ac:dyDescent="0.3">
      <c r="A194" s="2" t="s">
        <v>463</v>
      </c>
      <c r="B194" s="40">
        <v>1</v>
      </c>
      <c r="C194" s="40" t="s">
        <v>8</v>
      </c>
      <c r="D194" s="40">
        <v>5</v>
      </c>
      <c r="E194" s="40" t="s">
        <v>10</v>
      </c>
      <c r="F194" s="40" t="s">
        <v>10</v>
      </c>
      <c r="G194" s="40" t="s">
        <v>10</v>
      </c>
      <c r="H194" s="40" t="s">
        <v>10</v>
      </c>
      <c r="I194" s="40" t="s">
        <v>10</v>
      </c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35"/>
      <c r="AY194" s="35"/>
      <c r="AZ194" s="35"/>
      <c r="BA194" s="35">
        <f t="shared" si="39"/>
        <v>0</v>
      </c>
      <c r="BB194" s="35">
        <f t="shared" si="40"/>
        <v>0</v>
      </c>
      <c r="BC194" s="35">
        <f t="shared" si="41"/>
        <v>0</v>
      </c>
      <c r="BD194" s="31"/>
    </row>
    <row r="195" spans="1:56" s="1" customFormat="1" ht="22.8" x14ac:dyDescent="0.3">
      <c r="A195" s="2" t="s">
        <v>464</v>
      </c>
      <c r="B195" s="40">
        <v>1</v>
      </c>
      <c r="C195" s="40" t="s">
        <v>8</v>
      </c>
      <c r="D195" s="40">
        <v>5</v>
      </c>
      <c r="E195" s="40" t="s">
        <v>10</v>
      </c>
      <c r="F195" s="40" t="s">
        <v>10</v>
      </c>
      <c r="G195" s="40" t="s">
        <v>10</v>
      </c>
      <c r="H195" s="40" t="s">
        <v>10</v>
      </c>
      <c r="I195" s="40" t="s">
        <v>10</v>
      </c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35"/>
      <c r="AY195" s="35"/>
      <c r="AZ195" s="35"/>
      <c r="BA195" s="35">
        <f t="shared" si="39"/>
        <v>0</v>
      </c>
      <c r="BB195" s="35">
        <f t="shared" si="40"/>
        <v>0</v>
      </c>
      <c r="BC195" s="35">
        <f t="shared" si="41"/>
        <v>0</v>
      </c>
      <c r="BD195" s="31"/>
    </row>
    <row r="196" spans="1:56" s="1" customFormat="1" ht="22.8" x14ac:dyDescent="0.3">
      <c r="A196" s="2" t="s">
        <v>465</v>
      </c>
      <c r="B196" s="40">
        <v>1</v>
      </c>
      <c r="C196" s="40" t="s">
        <v>8</v>
      </c>
      <c r="D196" s="40">
        <v>5</v>
      </c>
      <c r="E196" s="40" t="s">
        <v>10</v>
      </c>
      <c r="F196" s="40" t="s">
        <v>10</v>
      </c>
      <c r="G196" s="40" t="s">
        <v>10</v>
      </c>
      <c r="H196" s="40" t="s">
        <v>10</v>
      </c>
      <c r="I196" s="40" t="s">
        <v>10</v>
      </c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35"/>
      <c r="AY196" s="35"/>
      <c r="AZ196" s="35"/>
      <c r="BA196" s="35">
        <f t="shared" si="39"/>
        <v>0</v>
      </c>
      <c r="BB196" s="35">
        <f t="shared" si="40"/>
        <v>0</v>
      </c>
      <c r="BC196" s="35">
        <f t="shared" si="41"/>
        <v>0</v>
      </c>
      <c r="BD196" s="31"/>
    </row>
    <row r="197" spans="1:56" s="1" customFormat="1" ht="22.8" x14ac:dyDescent="0.3">
      <c r="A197" s="2" t="s">
        <v>466</v>
      </c>
      <c r="B197" s="40">
        <v>1</v>
      </c>
      <c r="C197" s="40" t="s">
        <v>8</v>
      </c>
      <c r="D197" s="40">
        <v>5</v>
      </c>
      <c r="E197" s="40" t="s">
        <v>10</v>
      </c>
      <c r="F197" s="40" t="s">
        <v>10</v>
      </c>
      <c r="G197" s="40" t="s">
        <v>10</v>
      </c>
      <c r="H197" s="40" t="s">
        <v>10</v>
      </c>
      <c r="I197" s="40" t="s">
        <v>10</v>
      </c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35"/>
      <c r="AY197" s="35"/>
      <c r="AZ197" s="35"/>
      <c r="BA197" s="35">
        <f t="shared" ref="BA197:BA260" si="59">SUM(AD197:AH197)</f>
        <v>0</v>
      </c>
      <c r="BB197" s="35">
        <f t="shared" ref="BB197:BB260" si="60">SUM(AI197:AM197)</f>
        <v>0</v>
      </c>
      <c r="BC197" s="35">
        <f t="shared" ref="BC197:BC260" si="61">SUM(AN197:AW197)</f>
        <v>0</v>
      </c>
      <c r="BD197" s="31"/>
    </row>
    <row r="198" spans="1:56" s="1" customFormat="1" ht="22.8" x14ac:dyDescent="0.3">
      <c r="A198" s="2" t="s">
        <v>467</v>
      </c>
      <c r="B198" s="40">
        <v>1</v>
      </c>
      <c r="C198" s="40" t="s">
        <v>8</v>
      </c>
      <c r="D198" s="40">
        <v>5</v>
      </c>
      <c r="E198" s="40" t="s">
        <v>10</v>
      </c>
      <c r="F198" s="40" t="s">
        <v>10</v>
      </c>
      <c r="G198" s="40" t="s">
        <v>10</v>
      </c>
      <c r="H198" s="40" t="s">
        <v>10</v>
      </c>
      <c r="I198" s="40" t="s">
        <v>10</v>
      </c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35"/>
      <c r="AY198" s="35"/>
      <c r="AZ198" s="35"/>
      <c r="BA198" s="35">
        <f t="shared" si="59"/>
        <v>0</v>
      </c>
      <c r="BB198" s="35">
        <f t="shared" si="60"/>
        <v>0</v>
      </c>
      <c r="BC198" s="35">
        <f t="shared" si="61"/>
        <v>0</v>
      </c>
      <c r="BD198" s="31"/>
    </row>
    <row r="199" spans="1:56" s="1" customFormat="1" ht="40.799999999999997" x14ac:dyDescent="0.3">
      <c r="A199" s="2" t="s">
        <v>468</v>
      </c>
      <c r="B199" s="40">
        <v>1</v>
      </c>
      <c r="C199" s="40" t="s">
        <v>8</v>
      </c>
      <c r="D199" s="40">
        <v>5</v>
      </c>
      <c r="E199" s="30" t="s">
        <v>56</v>
      </c>
      <c r="F199" s="30" t="s">
        <v>55</v>
      </c>
      <c r="G199" s="30" t="s">
        <v>54</v>
      </c>
      <c r="H199" s="30" t="s">
        <v>58</v>
      </c>
      <c r="I199" s="30" t="s">
        <v>57</v>
      </c>
      <c r="J199" s="30"/>
      <c r="K199" s="30" t="s">
        <v>19</v>
      </c>
      <c r="L199" s="30" t="s">
        <v>19</v>
      </c>
      <c r="M199" s="30" t="s">
        <v>19</v>
      </c>
      <c r="N199" s="30" t="s">
        <v>19</v>
      </c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  <c r="AV199" s="35">
        <v>0</v>
      </c>
      <c r="AW199" s="35">
        <v>0</v>
      </c>
      <c r="AX199" s="35">
        <f>SUM(AD199:AW199)</f>
        <v>0</v>
      </c>
      <c r="AY199" s="35">
        <v>0</v>
      </c>
      <c r="AZ199" s="35">
        <f>AX199</f>
        <v>0</v>
      </c>
      <c r="BA199" s="39">
        <f t="shared" si="59"/>
        <v>0</v>
      </c>
      <c r="BB199" s="39">
        <f t="shared" si="60"/>
        <v>0</v>
      </c>
      <c r="BC199" s="39">
        <f t="shared" si="61"/>
        <v>0</v>
      </c>
      <c r="BD199" s="31"/>
    </row>
    <row r="200" spans="1:56" s="1" customFormat="1" ht="40.799999999999997" x14ac:dyDescent="0.3">
      <c r="A200" s="2" t="s">
        <v>469</v>
      </c>
      <c r="B200" s="40">
        <v>1</v>
      </c>
      <c r="C200" s="40" t="s">
        <v>8</v>
      </c>
      <c r="D200" s="40">
        <v>5</v>
      </c>
      <c r="E200" s="30" t="s">
        <v>56</v>
      </c>
      <c r="F200" s="30" t="s">
        <v>55</v>
      </c>
      <c r="G200" s="30" t="s">
        <v>54</v>
      </c>
      <c r="H200" s="30" t="s">
        <v>58</v>
      </c>
      <c r="I200" s="30" t="s">
        <v>57</v>
      </c>
      <c r="J200" s="30"/>
      <c r="K200" s="30" t="s">
        <v>19</v>
      </c>
      <c r="L200" s="30" t="s">
        <v>19</v>
      </c>
      <c r="M200" s="30" t="s">
        <v>19</v>
      </c>
      <c r="N200" s="30" t="s">
        <v>19</v>
      </c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  <c r="AV200" s="35">
        <v>0</v>
      </c>
      <c r="AW200" s="35">
        <v>0</v>
      </c>
      <c r="AX200" s="35">
        <f>SUM(AD200:AW200)</f>
        <v>0</v>
      </c>
      <c r="AY200" s="35">
        <v>0</v>
      </c>
      <c r="AZ200" s="35">
        <f>AX200</f>
        <v>0</v>
      </c>
      <c r="BA200" s="39">
        <f t="shared" si="59"/>
        <v>0</v>
      </c>
      <c r="BB200" s="39">
        <f t="shared" si="60"/>
        <v>0</v>
      </c>
      <c r="BC200" s="39">
        <f t="shared" si="61"/>
        <v>0</v>
      </c>
      <c r="BD200" s="31"/>
    </row>
    <row r="201" spans="1:56" s="1" customFormat="1" ht="40.799999999999997" x14ac:dyDescent="0.3">
      <c r="A201" s="2" t="s">
        <v>470</v>
      </c>
      <c r="B201" s="40">
        <v>1</v>
      </c>
      <c r="C201" s="40" t="s">
        <v>8</v>
      </c>
      <c r="D201" s="40">
        <v>5</v>
      </c>
      <c r="E201" s="30" t="s">
        <v>56</v>
      </c>
      <c r="F201" s="30" t="s">
        <v>55</v>
      </c>
      <c r="G201" s="30" t="s">
        <v>54</v>
      </c>
      <c r="H201" s="30" t="s">
        <v>58</v>
      </c>
      <c r="I201" s="30" t="s">
        <v>57</v>
      </c>
      <c r="J201" s="30"/>
      <c r="K201" s="30" t="s">
        <v>19</v>
      </c>
      <c r="L201" s="30" t="s">
        <v>19</v>
      </c>
      <c r="M201" s="30" t="s">
        <v>19</v>
      </c>
      <c r="N201" s="30" t="s">
        <v>19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0</v>
      </c>
      <c r="AW201" s="35">
        <v>0</v>
      </c>
      <c r="AX201" s="35">
        <f>SUM(AD201:AW201)</f>
        <v>0</v>
      </c>
      <c r="AY201" s="35">
        <v>0</v>
      </c>
      <c r="AZ201" s="35">
        <f>AX201</f>
        <v>0</v>
      </c>
      <c r="BA201" s="39">
        <f t="shared" si="59"/>
        <v>0</v>
      </c>
      <c r="BB201" s="39">
        <f t="shared" si="60"/>
        <v>0</v>
      </c>
      <c r="BC201" s="39">
        <f t="shared" si="61"/>
        <v>0</v>
      </c>
      <c r="BD201" s="31"/>
    </row>
    <row r="202" spans="1:56" s="1" customFormat="1" ht="51" x14ac:dyDescent="0.3">
      <c r="A202" s="11" t="s">
        <v>472</v>
      </c>
      <c r="B202" s="32">
        <v>1</v>
      </c>
      <c r="C202" s="32" t="s">
        <v>8</v>
      </c>
      <c r="D202" s="32">
        <v>5</v>
      </c>
      <c r="E202" s="33" t="s">
        <v>56</v>
      </c>
      <c r="F202" s="33" t="s">
        <v>61</v>
      </c>
      <c r="G202" s="33" t="s">
        <v>62</v>
      </c>
      <c r="H202" s="33" t="s">
        <v>60</v>
      </c>
      <c r="I202" s="33" t="s">
        <v>59</v>
      </c>
      <c r="J202" s="30"/>
      <c r="K202" s="30"/>
      <c r="L202" s="30" t="s">
        <v>19</v>
      </c>
      <c r="M202" s="30" t="s">
        <v>19</v>
      </c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4">
        <f>SUM(AD203:AD212)</f>
        <v>0</v>
      </c>
      <c r="AE202" s="34">
        <f t="shared" ref="AE202:AW202" si="62">SUM(AE203:AE212)</f>
        <v>0</v>
      </c>
      <c r="AF202" s="34">
        <f t="shared" si="62"/>
        <v>150</v>
      </c>
      <c r="AG202" s="34">
        <f t="shared" si="62"/>
        <v>387.6</v>
      </c>
      <c r="AH202" s="34">
        <f t="shared" si="62"/>
        <v>0</v>
      </c>
      <c r="AI202" s="34">
        <f t="shared" si="62"/>
        <v>0</v>
      </c>
      <c r="AJ202" s="34">
        <f t="shared" si="62"/>
        <v>0</v>
      </c>
      <c r="AK202" s="34">
        <f t="shared" si="62"/>
        <v>0</v>
      </c>
      <c r="AL202" s="34">
        <f t="shared" si="62"/>
        <v>0</v>
      </c>
      <c r="AM202" s="34">
        <f t="shared" si="62"/>
        <v>0</v>
      </c>
      <c r="AN202" s="34">
        <f t="shared" si="62"/>
        <v>0</v>
      </c>
      <c r="AO202" s="34">
        <f t="shared" si="62"/>
        <v>0</v>
      </c>
      <c r="AP202" s="34">
        <f t="shared" si="62"/>
        <v>0</v>
      </c>
      <c r="AQ202" s="34">
        <f t="shared" si="62"/>
        <v>0</v>
      </c>
      <c r="AR202" s="34">
        <f t="shared" si="62"/>
        <v>0</v>
      </c>
      <c r="AS202" s="34">
        <f t="shared" si="62"/>
        <v>0</v>
      </c>
      <c r="AT202" s="34">
        <f t="shared" si="62"/>
        <v>0</v>
      </c>
      <c r="AU202" s="34">
        <f t="shared" si="62"/>
        <v>0</v>
      </c>
      <c r="AV202" s="34">
        <f t="shared" si="62"/>
        <v>0</v>
      </c>
      <c r="AW202" s="34">
        <f t="shared" si="62"/>
        <v>0</v>
      </c>
      <c r="AX202" s="35">
        <f>SUM(AD202:AW202)</f>
        <v>537.6</v>
      </c>
      <c r="AY202" s="35">
        <v>0</v>
      </c>
      <c r="AZ202" s="35">
        <f>AX202</f>
        <v>537.6</v>
      </c>
      <c r="BA202" s="36">
        <f t="shared" si="59"/>
        <v>537.6</v>
      </c>
      <c r="BB202" s="36">
        <f t="shared" si="60"/>
        <v>0</v>
      </c>
      <c r="BC202" s="36">
        <f t="shared" si="61"/>
        <v>0</v>
      </c>
      <c r="BD202" s="31"/>
    </row>
    <row r="203" spans="1:56" ht="32.4" x14ac:dyDescent="0.3">
      <c r="A203" s="14" t="s">
        <v>461</v>
      </c>
      <c r="B203" s="37">
        <v>1</v>
      </c>
      <c r="C203" s="37" t="s">
        <v>8</v>
      </c>
      <c r="D203" s="37">
        <v>5</v>
      </c>
      <c r="E203" s="38" t="s">
        <v>56</v>
      </c>
      <c r="F203" s="38" t="s">
        <v>61</v>
      </c>
      <c r="G203" s="38" t="s">
        <v>62</v>
      </c>
      <c r="H203" s="38" t="s">
        <v>60</v>
      </c>
      <c r="I203" s="38" t="s">
        <v>59</v>
      </c>
      <c r="J203" s="38"/>
      <c r="K203" s="38"/>
      <c r="L203" s="38" t="s">
        <v>19</v>
      </c>
      <c r="M203" s="38" t="s">
        <v>19</v>
      </c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9">
        <v>0</v>
      </c>
      <c r="AE203" s="39">
        <v>0</v>
      </c>
      <c r="AF203" s="39">
        <v>150</v>
      </c>
      <c r="AG203" s="39">
        <f>537.6-AF203</f>
        <v>387.6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0</v>
      </c>
      <c r="AN203" s="39">
        <v>0</v>
      </c>
      <c r="AO203" s="39">
        <v>0</v>
      </c>
      <c r="AP203" s="39">
        <v>0</v>
      </c>
      <c r="AQ203" s="39">
        <v>0</v>
      </c>
      <c r="AR203" s="39">
        <v>0</v>
      </c>
      <c r="AS203" s="39">
        <v>0</v>
      </c>
      <c r="AT203" s="39">
        <v>0</v>
      </c>
      <c r="AU203" s="39">
        <v>0</v>
      </c>
      <c r="AV203" s="39">
        <v>0</v>
      </c>
      <c r="AW203" s="39">
        <v>0</v>
      </c>
      <c r="AX203" s="39">
        <f>SUM(AD203:AW203)</f>
        <v>537.6</v>
      </c>
      <c r="AY203" s="39">
        <v>0</v>
      </c>
      <c r="AZ203" s="39">
        <f>AX203</f>
        <v>537.6</v>
      </c>
      <c r="BA203" s="39">
        <f t="shared" si="59"/>
        <v>537.6</v>
      </c>
      <c r="BB203" s="39">
        <f t="shared" si="60"/>
        <v>0</v>
      </c>
      <c r="BC203" s="39">
        <f t="shared" si="61"/>
        <v>0</v>
      </c>
    </row>
    <row r="204" spans="1:56" ht="24" x14ac:dyDescent="0.3">
      <c r="A204" s="14" t="s">
        <v>462</v>
      </c>
      <c r="B204" s="37">
        <v>1</v>
      </c>
      <c r="C204" s="37" t="s">
        <v>8</v>
      </c>
      <c r="D204" s="37">
        <v>5</v>
      </c>
      <c r="E204" s="37" t="s">
        <v>10</v>
      </c>
      <c r="F204" s="37" t="s">
        <v>10</v>
      </c>
      <c r="G204" s="37" t="s">
        <v>10</v>
      </c>
      <c r="H204" s="37" t="s">
        <v>10</v>
      </c>
      <c r="I204" s="37" t="s">
        <v>10</v>
      </c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>
        <f t="shared" si="59"/>
        <v>0</v>
      </c>
      <c r="BB204" s="39">
        <f t="shared" si="60"/>
        <v>0</v>
      </c>
      <c r="BC204" s="39">
        <f t="shared" si="61"/>
        <v>0</v>
      </c>
    </row>
    <row r="205" spans="1:56" s="1" customFormat="1" ht="22.8" x14ac:dyDescent="0.3">
      <c r="A205" s="2" t="s">
        <v>463</v>
      </c>
      <c r="B205" s="40">
        <v>1</v>
      </c>
      <c r="C205" s="40" t="s">
        <v>8</v>
      </c>
      <c r="D205" s="40">
        <v>5</v>
      </c>
      <c r="E205" s="40" t="s">
        <v>10</v>
      </c>
      <c r="F205" s="40" t="s">
        <v>10</v>
      </c>
      <c r="G205" s="40" t="s">
        <v>10</v>
      </c>
      <c r="H205" s="40" t="s">
        <v>10</v>
      </c>
      <c r="I205" s="40" t="s">
        <v>10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>
        <f t="shared" si="59"/>
        <v>0</v>
      </c>
      <c r="BB205" s="35">
        <f t="shared" si="60"/>
        <v>0</v>
      </c>
      <c r="BC205" s="35">
        <f t="shared" si="61"/>
        <v>0</v>
      </c>
      <c r="BD205" s="31"/>
    </row>
    <row r="206" spans="1:56" s="1" customFormat="1" ht="22.8" x14ac:dyDescent="0.3">
      <c r="A206" s="2" t="s">
        <v>464</v>
      </c>
      <c r="B206" s="40">
        <v>1</v>
      </c>
      <c r="C206" s="40" t="s">
        <v>8</v>
      </c>
      <c r="D206" s="40">
        <v>5</v>
      </c>
      <c r="E206" s="40" t="s">
        <v>10</v>
      </c>
      <c r="F206" s="40" t="s">
        <v>10</v>
      </c>
      <c r="G206" s="40" t="s">
        <v>10</v>
      </c>
      <c r="H206" s="40" t="s">
        <v>10</v>
      </c>
      <c r="I206" s="40" t="s">
        <v>10</v>
      </c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>
        <f t="shared" si="59"/>
        <v>0</v>
      </c>
      <c r="BB206" s="35">
        <f t="shared" si="60"/>
        <v>0</v>
      </c>
      <c r="BC206" s="35">
        <f t="shared" si="61"/>
        <v>0</v>
      </c>
      <c r="BD206" s="31"/>
    </row>
    <row r="207" spans="1:56" s="1" customFormat="1" ht="22.8" x14ac:dyDescent="0.3">
      <c r="A207" s="2" t="s">
        <v>465</v>
      </c>
      <c r="B207" s="40">
        <v>1</v>
      </c>
      <c r="C207" s="40" t="s">
        <v>8</v>
      </c>
      <c r="D207" s="40">
        <v>5</v>
      </c>
      <c r="E207" s="40" t="s">
        <v>10</v>
      </c>
      <c r="F207" s="40" t="s">
        <v>10</v>
      </c>
      <c r="G207" s="40" t="s">
        <v>10</v>
      </c>
      <c r="H207" s="40" t="s">
        <v>10</v>
      </c>
      <c r="I207" s="40" t="s">
        <v>10</v>
      </c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>
        <f t="shared" si="59"/>
        <v>0</v>
      </c>
      <c r="BB207" s="35">
        <f t="shared" si="60"/>
        <v>0</v>
      </c>
      <c r="BC207" s="35">
        <f t="shared" si="61"/>
        <v>0</v>
      </c>
      <c r="BD207" s="31"/>
    </row>
    <row r="208" spans="1:56" s="1" customFormat="1" ht="22.8" x14ac:dyDescent="0.3">
      <c r="A208" s="2" t="s">
        <v>466</v>
      </c>
      <c r="B208" s="40">
        <v>1</v>
      </c>
      <c r="C208" s="40" t="s">
        <v>8</v>
      </c>
      <c r="D208" s="40">
        <v>5</v>
      </c>
      <c r="E208" s="40" t="s">
        <v>10</v>
      </c>
      <c r="F208" s="40" t="s">
        <v>10</v>
      </c>
      <c r="G208" s="40" t="s">
        <v>10</v>
      </c>
      <c r="H208" s="40" t="s">
        <v>10</v>
      </c>
      <c r="I208" s="40" t="s">
        <v>10</v>
      </c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>
        <f t="shared" si="59"/>
        <v>0</v>
      </c>
      <c r="BB208" s="35">
        <f t="shared" si="60"/>
        <v>0</v>
      </c>
      <c r="BC208" s="35">
        <f t="shared" si="61"/>
        <v>0</v>
      </c>
      <c r="BD208" s="31"/>
    </row>
    <row r="209" spans="1:56" s="1" customFormat="1" ht="22.8" x14ac:dyDescent="0.3">
      <c r="A209" s="2" t="s">
        <v>467</v>
      </c>
      <c r="B209" s="40">
        <v>1</v>
      </c>
      <c r="C209" s="40" t="s">
        <v>8</v>
      </c>
      <c r="D209" s="40">
        <v>5</v>
      </c>
      <c r="E209" s="40" t="s">
        <v>10</v>
      </c>
      <c r="F209" s="40" t="s">
        <v>10</v>
      </c>
      <c r="G209" s="40" t="s">
        <v>10</v>
      </c>
      <c r="H209" s="40" t="s">
        <v>10</v>
      </c>
      <c r="I209" s="40" t="s">
        <v>10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>
        <f t="shared" si="59"/>
        <v>0</v>
      </c>
      <c r="BB209" s="35">
        <f t="shared" si="60"/>
        <v>0</v>
      </c>
      <c r="BC209" s="35">
        <f t="shared" si="61"/>
        <v>0</v>
      </c>
      <c r="BD209" s="31"/>
    </row>
    <row r="210" spans="1:56" s="1" customFormat="1" ht="22.8" x14ac:dyDescent="0.3">
      <c r="A210" s="2" t="s">
        <v>468</v>
      </c>
      <c r="B210" s="40">
        <v>1</v>
      </c>
      <c r="C210" s="40" t="s">
        <v>8</v>
      </c>
      <c r="D210" s="40">
        <v>5</v>
      </c>
      <c r="E210" s="40" t="s">
        <v>10</v>
      </c>
      <c r="F210" s="40" t="s">
        <v>10</v>
      </c>
      <c r="G210" s="40" t="s">
        <v>10</v>
      </c>
      <c r="H210" s="40" t="s">
        <v>10</v>
      </c>
      <c r="I210" s="40" t="s">
        <v>10</v>
      </c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9">
        <f t="shared" si="59"/>
        <v>0</v>
      </c>
      <c r="BB210" s="39">
        <f t="shared" si="60"/>
        <v>0</v>
      </c>
      <c r="BC210" s="39">
        <f t="shared" si="61"/>
        <v>0</v>
      </c>
      <c r="BD210" s="31"/>
    </row>
    <row r="211" spans="1:56" s="1" customFormat="1" ht="22.8" x14ac:dyDescent="0.3">
      <c r="A211" s="2" t="s">
        <v>469</v>
      </c>
      <c r="B211" s="40">
        <v>1</v>
      </c>
      <c r="C211" s="40" t="s">
        <v>8</v>
      </c>
      <c r="D211" s="40">
        <v>5</v>
      </c>
      <c r="E211" s="40" t="s">
        <v>10</v>
      </c>
      <c r="F211" s="40" t="s">
        <v>10</v>
      </c>
      <c r="G211" s="40" t="s">
        <v>10</v>
      </c>
      <c r="H211" s="40" t="s">
        <v>10</v>
      </c>
      <c r="I211" s="40" t="s">
        <v>10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9">
        <f t="shared" si="59"/>
        <v>0</v>
      </c>
      <c r="BB211" s="39">
        <f t="shared" si="60"/>
        <v>0</v>
      </c>
      <c r="BC211" s="39">
        <f t="shared" si="61"/>
        <v>0</v>
      </c>
      <c r="BD211" s="31"/>
    </row>
    <row r="212" spans="1:56" s="1" customFormat="1" ht="22.8" x14ac:dyDescent="0.3">
      <c r="A212" s="2" t="s">
        <v>470</v>
      </c>
      <c r="B212" s="40">
        <v>1</v>
      </c>
      <c r="C212" s="40" t="s">
        <v>8</v>
      </c>
      <c r="D212" s="40">
        <v>5</v>
      </c>
      <c r="E212" s="40" t="s">
        <v>10</v>
      </c>
      <c r="F212" s="40" t="s">
        <v>10</v>
      </c>
      <c r="G212" s="40" t="s">
        <v>10</v>
      </c>
      <c r="H212" s="40" t="s">
        <v>10</v>
      </c>
      <c r="I212" s="40" t="s">
        <v>10</v>
      </c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9">
        <f t="shared" si="59"/>
        <v>0</v>
      </c>
      <c r="BB212" s="39">
        <f t="shared" si="60"/>
        <v>0</v>
      </c>
      <c r="BC212" s="39">
        <f t="shared" si="61"/>
        <v>0</v>
      </c>
      <c r="BD212" s="31"/>
    </row>
    <row r="213" spans="1:56" s="1" customFormat="1" ht="40.799999999999997" x14ac:dyDescent="0.3">
      <c r="A213" s="11" t="s">
        <v>472</v>
      </c>
      <c r="B213" s="32">
        <v>1</v>
      </c>
      <c r="C213" s="32" t="s">
        <v>8</v>
      </c>
      <c r="D213" s="32">
        <v>6</v>
      </c>
      <c r="E213" s="33" t="s">
        <v>64</v>
      </c>
      <c r="F213" s="33" t="s">
        <v>10</v>
      </c>
      <c r="G213" s="33" t="s">
        <v>10</v>
      </c>
      <c r="H213" s="33" t="s">
        <v>65</v>
      </c>
      <c r="I213" s="33" t="s">
        <v>63</v>
      </c>
      <c r="J213" s="30"/>
      <c r="K213" s="30"/>
      <c r="L213" s="30" t="s">
        <v>19</v>
      </c>
      <c r="M213" s="30" t="s">
        <v>19</v>
      </c>
      <c r="N213" s="30" t="s">
        <v>19</v>
      </c>
      <c r="O213" s="30" t="s">
        <v>19</v>
      </c>
      <c r="P213" s="30" t="s">
        <v>19</v>
      </c>
      <c r="Q213" s="30" t="s">
        <v>19</v>
      </c>
      <c r="R213" s="30" t="s">
        <v>19</v>
      </c>
      <c r="S213" s="30" t="s">
        <v>19</v>
      </c>
      <c r="T213" s="30" t="s">
        <v>19</v>
      </c>
      <c r="U213" s="30" t="s">
        <v>19</v>
      </c>
      <c r="V213" s="30" t="s">
        <v>19</v>
      </c>
      <c r="W213" s="30" t="s">
        <v>19</v>
      </c>
      <c r="X213" s="30" t="s">
        <v>19</v>
      </c>
      <c r="Y213" s="30" t="s">
        <v>19</v>
      </c>
      <c r="Z213" s="30" t="s">
        <v>19</v>
      </c>
      <c r="AA213" s="30" t="s">
        <v>19</v>
      </c>
      <c r="AB213" s="30" t="s">
        <v>19</v>
      </c>
      <c r="AC213" s="30" t="s">
        <v>19</v>
      </c>
      <c r="AD213" s="34">
        <f>SUM(AD214:AD223)</f>
        <v>0</v>
      </c>
      <c r="AE213" s="34">
        <f t="shared" ref="AE213:AW213" si="63">SUM(AE214:AE223)</f>
        <v>0</v>
      </c>
      <c r="AF213" s="34">
        <f t="shared" si="63"/>
        <v>0</v>
      </c>
      <c r="AG213" s="34">
        <f t="shared" si="63"/>
        <v>0</v>
      </c>
      <c r="AH213" s="34">
        <f t="shared" si="63"/>
        <v>0</v>
      </c>
      <c r="AI213" s="34">
        <f t="shared" si="63"/>
        <v>0</v>
      </c>
      <c r="AJ213" s="34">
        <f t="shared" si="63"/>
        <v>0</v>
      </c>
      <c r="AK213" s="34">
        <f t="shared" si="63"/>
        <v>0</v>
      </c>
      <c r="AL213" s="34">
        <f t="shared" si="63"/>
        <v>0</v>
      </c>
      <c r="AM213" s="34">
        <f t="shared" si="63"/>
        <v>0</v>
      </c>
      <c r="AN213" s="34">
        <f t="shared" si="63"/>
        <v>0</v>
      </c>
      <c r="AO213" s="34">
        <f t="shared" si="63"/>
        <v>0</v>
      </c>
      <c r="AP213" s="34">
        <f t="shared" si="63"/>
        <v>0</v>
      </c>
      <c r="AQ213" s="34">
        <f t="shared" si="63"/>
        <v>0</v>
      </c>
      <c r="AR213" s="34">
        <f t="shared" si="63"/>
        <v>0</v>
      </c>
      <c r="AS213" s="34">
        <f t="shared" si="63"/>
        <v>0</v>
      </c>
      <c r="AT213" s="34">
        <f t="shared" si="63"/>
        <v>0</v>
      </c>
      <c r="AU213" s="34">
        <f t="shared" si="63"/>
        <v>0</v>
      </c>
      <c r="AV213" s="34">
        <f t="shared" si="63"/>
        <v>0</v>
      </c>
      <c r="AW213" s="34">
        <f t="shared" si="63"/>
        <v>0</v>
      </c>
      <c r="AX213" s="35">
        <f>SUM(AD213:AW213)</f>
        <v>0</v>
      </c>
      <c r="AY213" s="35">
        <v>0</v>
      </c>
      <c r="AZ213" s="35">
        <f>AX213</f>
        <v>0</v>
      </c>
      <c r="BA213" s="36">
        <f t="shared" si="59"/>
        <v>0</v>
      </c>
      <c r="BB213" s="36">
        <f t="shared" si="60"/>
        <v>0</v>
      </c>
      <c r="BC213" s="36">
        <f t="shared" si="61"/>
        <v>0</v>
      </c>
      <c r="BD213" s="31"/>
    </row>
    <row r="214" spans="1:56" ht="43.2" x14ac:dyDescent="0.3">
      <c r="A214" s="14" t="s">
        <v>461</v>
      </c>
      <c r="B214" s="37">
        <v>1</v>
      </c>
      <c r="C214" s="37" t="s">
        <v>8</v>
      </c>
      <c r="D214" s="37">
        <v>6</v>
      </c>
      <c r="E214" s="38" t="s">
        <v>64</v>
      </c>
      <c r="F214" s="38" t="s">
        <v>10</v>
      </c>
      <c r="G214" s="38" t="s">
        <v>10</v>
      </c>
      <c r="H214" s="38" t="s">
        <v>65</v>
      </c>
      <c r="I214" s="38" t="s">
        <v>63</v>
      </c>
      <c r="J214" s="38"/>
      <c r="K214" s="38"/>
      <c r="L214" s="38" t="s">
        <v>19</v>
      </c>
      <c r="M214" s="38" t="s">
        <v>19</v>
      </c>
      <c r="N214" s="38" t="s">
        <v>19</v>
      </c>
      <c r="O214" s="38" t="s">
        <v>19</v>
      </c>
      <c r="P214" s="38" t="s">
        <v>19</v>
      </c>
      <c r="Q214" s="38" t="s">
        <v>19</v>
      </c>
      <c r="R214" s="38" t="s">
        <v>19</v>
      </c>
      <c r="S214" s="38" t="s">
        <v>19</v>
      </c>
      <c r="T214" s="38" t="s">
        <v>19</v>
      </c>
      <c r="U214" s="38" t="s">
        <v>19</v>
      </c>
      <c r="V214" s="38" t="s">
        <v>19</v>
      </c>
      <c r="W214" s="38" t="s">
        <v>19</v>
      </c>
      <c r="X214" s="38" t="s">
        <v>19</v>
      </c>
      <c r="Y214" s="38" t="s">
        <v>19</v>
      </c>
      <c r="Z214" s="38" t="s">
        <v>19</v>
      </c>
      <c r="AA214" s="38" t="s">
        <v>19</v>
      </c>
      <c r="AB214" s="38" t="s">
        <v>19</v>
      </c>
      <c r="AC214" s="38" t="s">
        <v>19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0</v>
      </c>
      <c r="AP214" s="39">
        <v>0</v>
      </c>
      <c r="AQ214" s="39">
        <v>0</v>
      </c>
      <c r="AR214" s="39">
        <v>0</v>
      </c>
      <c r="AS214" s="39">
        <v>0</v>
      </c>
      <c r="AT214" s="39">
        <v>0</v>
      </c>
      <c r="AU214" s="39">
        <v>0</v>
      </c>
      <c r="AV214" s="39">
        <v>0</v>
      </c>
      <c r="AW214" s="39">
        <v>0</v>
      </c>
      <c r="AX214" s="39">
        <f>SUM(AD214:AW214)</f>
        <v>0</v>
      </c>
      <c r="AY214" s="39">
        <v>0</v>
      </c>
      <c r="AZ214" s="39">
        <f>AX214</f>
        <v>0</v>
      </c>
      <c r="BA214" s="39">
        <f t="shared" si="59"/>
        <v>0</v>
      </c>
      <c r="BB214" s="39">
        <f t="shared" si="60"/>
        <v>0</v>
      </c>
      <c r="BC214" s="39">
        <f t="shared" si="61"/>
        <v>0</v>
      </c>
    </row>
    <row r="215" spans="1:56" ht="24" x14ac:dyDescent="0.3">
      <c r="A215" s="14" t="s">
        <v>462</v>
      </c>
      <c r="B215" s="37">
        <v>1</v>
      </c>
      <c r="C215" s="37" t="s">
        <v>8</v>
      </c>
      <c r="D215" s="37">
        <v>6</v>
      </c>
      <c r="E215" s="37" t="s">
        <v>10</v>
      </c>
      <c r="F215" s="37" t="s">
        <v>10</v>
      </c>
      <c r="G215" s="37" t="s">
        <v>10</v>
      </c>
      <c r="H215" s="37" t="s">
        <v>10</v>
      </c>
      <c r="I215" s="37" t="s">
        <v>10</v>
      </c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>
        <f t="shared" si="59"/>
        <v>0</v>
      </c>
      <c r="BB215" s="39">
        <f t="shared" si="60"/>
        <v>0</v>
      </c>
      <c r="BC215" s="39">
        <f t="shared" si="61"/>
        <v>0</v>
      </c>
    </row>
    <row r="216" spans="1:56" s="1" customFormat="1" ht="22.8" x14ac:dyDescent="0.3">
      <c r="A216" s="2" t="s">
        <v>463</v>
      </c>
      <c r="B216" s="40">
        <v>1</v>
      </c>
      <c r="C216" s="40" t="s">
        <v>8</v>
      </c>
      <c r="D216" s="40">
        <v>6</v>
      </c>
      <c r="E216" s="40" t="s">
        <v>10</v>
      </c>
      <c r="F216" s="40" t="s">
        <v>10</v>
      </c>
      <c r="G216" s="40" t="s">
        <v>10</v>
      </c>
      <c r="H216" s="40" t="s">
        <v>10</v>
      </c>
      <c r="I216" s="40" t="s">
        <v>10</v>
      </c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>
        <f t="shared" si="59"/>
        <v>0</v>
      </c>
      <c r="BB216" s="35">
        <f t="shared" si="60"/>
        <v>0</v>
      </c>
      <c r="BC216" s="35">
        <f t="shared" si="61"/>
        <v>0</v>
      </c>
      <c r="BD216" s="31"/>
    </row>
    <row r="217" spans="1:56" s="1" customFormat="1" ht="22.8" x14ac:dyDescent="0.3">
      <c r="A217" s="2" t="s">
        <v>464</v>
      </c>
      <c r="B217" s="40">
        <v>1</v>
      </c>
      <c r="C217" s="40" t="s">
        <v>8</v>
      </c>
      <c r="D217" s="40">
        <v>6</v>
      </c>
      <c r="E217" s="40" t="s">
        <v>10</v>
      </c>
      <c r="F217" s="40" t="s">
        <v>10</v>
      </c>
      <c r="G217" s="40" t="s">
        <v>10</v>
      </c>
      <c r="H217" s="40" t="s">
        <v>10</v>
      </c>
      <c r="I217" s="40" t="s">
        <v>10</v>
      </c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>
        <f t="shared" si="59"/>
        <v>0</v>
      </c>
      <c r="BB217" s="35">
        <f t="shared" si="60"/>
        <v>0</v>
      </c>
      <c r="BC217" s="35">
        <f t="shared" si="61"/>
        <v>0</v>
      </c>
      <c r="BD217" s="31"/>
    </row>
    <row r="218" spans="1:56" s="1" customFormat="1" ht="22.8" x14ac:dyDescent="0.3">
      <c r="A218" s="2" t="s">
        <v>465</v>
      </c>
      <c r="B218" s="40">
        <v>1</v>
      </c>
      <c r="C218" s="40" t="s">
        <v>8</v>
      </c>
      <c r="D218" s="40">
        <v>6</v>
      </c>
      <c r="E218" s="40" t="s">
        <v>10</v>
      </c>
      <c r="F218" s="40" t="s">
        <v>10</v>
      </c>
      <c r="G218" s="40" t="s">
        <v>10</v>
      </c>
      <c r="H218" s="40" t="s">
        <v>10</v>
      </c>
      <c r="I218" s="40" t="s">
        <v>10</v>
      </c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>
        <f t="shared" si="59"/>
        <v>0</v>
      </c>
      <c r="BB218" s="35">
        <f t="shared" si="60"/>
        <v>0</v>
      </c>
      <c r="BC218" s="35">
        <f t="shared" si="61"/>
        <v>0</v>
      </c>
      <c r="BD218" s="31"/>
    </row>
    <row r="219" spans="1:56" s="1" customFormat="1" ht="22.8" x14ac:dyDescent="0.3">
      <c r="A219" s="2" t="s">
        <v>466</v>
      </c>
      <c r="B219" s="40">
        <v>1</v>
      </c>
      <c r="C219" s="40" t="s">
        <v>8</v>
      </c>
      <c r="D219" s="40">
        <v>6</v>
      </c>
      <c r="E219" s="40" t="s">
        <v>10</v>
      </c>
      <c r="F219" s="40" t="s">
        <v>10</v>
      </c>
      <c r="G219" s="40" t="s">
        <v>10</v>
      </c>
      <c r="H219" s="40" t="s">
        <v>10</v>
      </c>
      <c r="I219" s="40" t="s">
        <v>10</v>
      </c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>
        <f t="shared" si="59"/>
        <v>0</v>
      </c>
      <c r="BB219" s="35">
        <f t="shared" si="60"/>
        <v>0</v>
      </c>
      <c r="BC219" s="35">
        <f t="shared" si="61"/>
        <v>0</v>
      </c>
      <c r="BD219" s="31"/>
    </row>
    <row r="220" spans="1:56" s="1" customFormat="1" ht="22.8" x14ac:dyDescent="0.3">
      <c r="A220" s="2" t="s">
        <v>467</v>
      </c>
      <c r="B220" s="40">
        <v>1</v>
      </c>
      <c r="C220" s="40" t="s">
        <v>8</v>
      </c>
      <c r="D220" s="40">
        <v>6</v>
      </c>
      <c r="E220" s="40" t="s">
        <v>10</v>
      </c>
      <c r="F220" s="40" t="s">
        <v>10</v>
      </c>
      <c r="G220" s="40" t="s">
        <v>10</v>
      </c>
      <c r="H220" s="40" t="s">
        <v>10</v>
      </c>
      <c r="I220" s="40" t="s">
        <v>10</v>
      </c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>
        <f t="shared" si="59"/>
        <v>0</v>
      </c>
      <c r="BB220" s="35">
        <f t="shared" si="60"/>
        <v>0</v>
      </c>
      <c r="BC220" s="35">
        <f t="shared" si="61"/>
        <v>0</v>
      </c>
      <c r="BD220" s="31"/>
    </row>
    <row r="221" spans="1:56" s="1" customFormat="1" ht="40.799999999999997" x14ac:dyDescent="0.3">
      <c r="A221" s="2" t="s">
        <v>468</v>
      </c>
      <c r="B221" s="40">
        <v>1</v>
      </c>
      <c r="C221" s="40" t="s">
        <v>8</v>
      </c>
      <c r="D221" s="40">
        <v>6</v>
      </c>
      <c r="E221" s="30" t="s">
        <v>64</v>
      </c>
      <c r="F221" s="30" t="s">
        <v>10</v>
      </c>
      <c r="G221" s="30" t="s">
        <v>10</v>
      </c>
      <c r="H221" s="30" t="s">
        <v>65</v>
      </c>
      <c r="I221" s="30" t="s">
        <v>63</v>
      </c>
      <c r="J221" s="30"/>
      <c r="K221" s="30"/>
      <c r="L221" s="30" t="s">
        <v>19</v>
      </c>
      <c r="M221" s="30" t="s">
        <v>19</v>
      </c>
      <c r="N221" s="30" t="s">
        <v>19</v>
      </c>
      <c r="O221" s="30" t="s">
        <v>19</v>
      </c>
      <c r="P221" s="30" t="s">
        <v>19</v>
      </c>
      <c r="Q221" s="30" t="s">
        <v>19</v>
      </c>
      <c r="R221" s="30" t="s">
        <v>19</v>
      </c>
      <c r="S221" s="30" t="s">
        <v>19</v>
      </c>
      <c r="T221" s="30" t="s">
        <v>19</v>
      </c>
      <c r="U221" s="30" t="s">
        <v>19</v>
      </c>
      <c r="V221" s="30" t="s">
        <v>19</v>
      </c>
      <c r="W221" s="30" t="s">
        <v>19</v>
      </c>
      <c r="X221" s="30" t="s">
        <v>19</v>
      </c>
      <c r="Y221" s="30" t="s">
        <v>19</v>
      </c>
      <c r="Z221" s="30" t="s">
        <v>19</v>
      </c>
      <c r="AA221" s="30" t="s">
        <v>19</v>
      </c>
      <c r="AB221" s="30" t="s">
        <v>19</v>
      </c>
      <c r="AC221" s="30" t="s">
        <v>19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  <c r="AV221" s="35">
        <v>0</v>
      </c>
      <c r="AW221" s="35">
        <v>0</v>
      </c>
      <c r="AX221" s="35">
        <f>SUM(AD221:AW221)</f>
        <v>0</v>
      </c>
      <c r="AY221" s="35">
        <v>0</v>
      </c>
      <c r="AZ221" s="35">
        <f>AX221</f>
        <v>0</v>
      </c>
      <c r="BA221" s="39">
        <f t="shared" si="59"/>
        <v>0</v>
      </c>
      <c r="BB221" s="39">
        <f t="shared" si="60"/>
        <v>0</v>
      </c>
      <c r="BC221" s="39">
        <f t="shared" si="61"/>
        <v>0</v>
      </c>
      <c r="BD221" s="31"/>
    </row>
    <row r="222" spans="1:56" s="1" customFormat="1" ht="40.799999999999997" x14ac:dyDescent="0.3">
      <c r="A222" s="2" t="s">
        <v>469</v>
      </c>
      <c r="B222" s="40">
        <v>1</v>
      </c>
      <c r="C222" s="40" t="s">
        <v>8</v>
      </c>
      <c r="D222" s="40">
        <v>6</v>
      </c>
      <c r="E222" s="30" t="s">
        <v>64</v>
      </c>
      <c r="F222" s="30" t="s">
        <v>10</v>
      </c>
      <c r="G222" s="30" t="s">
        <v>10</v>
      </c>
      <c r="H222" s="30" t="s">
        <v>65</v>
      </c>
      <c r="I222" s="30" t="s">
        <v>63</v>
      </c>
      <c r="J222" s="30"/>
      <c r="K222" s="30"/>
      <c r="L222" s="30" t="s">
        <v>19</v>
      </c>
      <c r="M222" s="30" t="s">
        <v>19</v>
      </c>
      <c r="N222" s="30" t="s">
        <v>19</v>
      </c>
      <c r="O222" s="30" t="s">
        <v>19</v>
      </c>
      <c r="P222" s="30" t="s">
        <v>19</v>
      </c>
      <c r="Q222" s="30" t="s">
        <v>19</v>
      </c>
      <c r="R222" s="30" t="s">
        <v>19</v>
      </c>
      <c r="S222" s="30" t="s">
        <v>19</v>
      </c>
      <c r="T222" s="30" t="s">
        <v>19</v>
      </c>
      <c r="U222" s="30" t="s">
        <v>19</v>
      </c>
      <c r="V222" s="30" t="s">
        <v>19</v>
      </c>
      <c r="W222" s="30" t="s">
        <v>19</v>
      </c>
      <c r="X222" s="30" t="s">
        <v>19</v>
      </c>
      <c r="Y222" s="30" t="s">
        <v>19</v>
      </c>
      <c r="Z222" s="30" t="s">
        <v>19</v>
      </c>
      <c r="AA222" s="30" t="s">
        <v>19</v>
      </c>
      <c r="AB222" s="30" t="s">
        <v>19</v>
      </c>
      <c r="AC222" s="30" t="s">
        <v>19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  <c r="AV222" s="35">
        <v>0</v>
      </c>
      <c r="AW222" s="35">
        <v>0</v>
      </c>
      <c r="AX222" s="35">
        <f>SUM(AD222:AW222)</f>
        <v>0</v>
      </c>
      <c r="AY222" s="35">
        <v>0</v>
      </c>
      <c r="AZ222" s="35">
        <f>AX222</f>
        <v>0</v>
      </c>
      <c r="BA222" s="39">
        <f t="shared" si="59"/>
        <v>0</v>
      </c>
      <c r="BB222" s="39">
        <f t="shared" si="60"/>
        <v>0</v>
      </c>
      <c r="BC222" s="39">
        <f t="shared" si="61"/>
        <v>0</v>
      </c>
      <c r="BD222" s="31"/>
    </row>
    <row r="223" spans="1:56" s="1" customFormat="1" ht="40.799999999999997" x14ac:dyDescent="0.3">
      <c r="A223" s="2" t="s">
        <v>470</v>
      </c>
      <c r="B223" s="40">
        <v>1</v>
      </c>
      <c r="C223" s="40" t="s">
        <v>8</v>
      </c>
      <c r="D223" s="40">
        <v>6</v>
      </c>
      <c r="E223" s="30" t="s">
        <v>64</v>
      </c>
      <c r="F223" s="30" t="s">
        <v>10</v>
      </c>
      <c r="G223" s="30" t="s">
        <v>10</v>
      </c>
      <c r="H223" s="30" t="s">
        <v>65</v>
      </c>
      <c r="I223" s="30" t="s">
        <v>63</v>
      </c>
      <c r="J223" s="30"/>
      <c r="K223" s="30"/>
      <c r="L223" s="30" t="s">
        <v>19</v>
      </c>
      <c r="M223" s="30" t="s">
        <v>19</v>
      </c>
      <c r="N223" s="30" t="s">
        <v>19</v>
      </c>
      <c r="O223" s="30" t="s">
        <v>19</v>
      </c>
      <c r="P223" s="30" t="s">
        <v>19</v>
      </c>
      <c r="Q223" s="30" t="s">
        <v>19</v>
      </c>
      <c r="R223" s="30" t="s">
        <v>19</v>
      </c>
      <c r="S223" s="30" t="s">
        <v>19</v>
      </c>
      <c r="T223" s="30" t="s">
        <v>19</v>
      </c>
      <c r="U223" s="30" t="s">
        <v>19</v>
      </c>
      <c r="V223" s="30" t="s">
        <v>19</v>
      </c>
      <c r="W223" s="30" t="s">
        <v>19</v>
      </c>
      <c r="X223" s="30" t="s">
        <v>19</v>
      </c>
      <c r="Y223" s="30" t="s">
        <v>19</v>
      </c>
      <c r="Z223" s="30" t="s">
        <v>19</v>
      </c>
      <c r="AA223" s="30" t="s">
        <v>19</v>
      </c>
      <c r="AB223" s="30" t="s">
        <v>19</v>
      </c>
      <c r="AC223" s="30" t="s">
        <v>19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  <c r="AV223" s="35">
        <v>0</v>
      </c>
      <c r="AW223" s="35">
        <v>0</v>
      </c>
      <c r="AX223" s="35">
        <f>SUM(AD223:AW223)</f>
        <v>0</v>
      </c>
      <c r="AY223" s="35">
        <v>0</v>
      </c>
      <c r="AZ223" s="35">
        <f>AX223</f>
        <v>0</v>
      </c>
      <c r="BA223" s="39">
        <f t="shared" si="59"/>
        <v>0</v>
      </c>
      <c r="BB223" s="39">
        <f t="shared" si="60"/>
        <v>0</v>
      </c>
      <c r="BC223" s="39">
        <f t="shared" si="61"/>
        <v>0</v>
      </c>
      <c r="BD223" s="31"/>
    </row>
    <row r="224" spans="1:56" s="1" customFormat="1" ht="30.6" x14ac:dyDescent="0.3">
      <c r="A224" s="11" t="s">
        <v>472</v>
      </c>
      <c r="B224" s="32">
        <v>1</v>
      </c>
      <c r="C224" s="32" t="s">
        <v>8</v>
      </c>
      <c r="D224" s="32">
        <v>6</v>
      </c>
      <c r="E224" s="33" t="s">
        <v>64</v>
      </c>
      <c r="F224" s="33" t="s">
        <v>10</v>
      </c>
      <c r="G224" s="33" t="s">
        <v>10</v>
      </c>
      <c r="H224" s="33" t="s">
        <v>67</v>
      </c>
      <c r="I224" s="33" t="s">
        <v>66</v>
      </c>
      <c r="J224" s="30"/>
      <c r="K224" s="30"/>
      <c r="L224" s="30" t="s">
        <v>19</v>
      </c>
      <c r="M224" s="30" t="s">
        <v>19</v>
      </c>
      <c r="N224" s="30" t="s">
        <v>19</v>
      </c>
      <c r="O224" s="30" t="s">
        <v>19</v>
      </c>
      <c r="P224" s="30" t="s">
        <v>19</v>
      </c>
      <c r="Q224" s="30" t="s">
        <v>19</v>
      </c>
      <c r="R224" s="30" t="s">
        <v>19</v>
      </c>
      <c r="S224" s="30" t="s">
        <v>19</v>
      </c>
      <c r="T224" s="30" t="s">
        <v>19</v>
      </c>
      <c r="U224" s="30" t="s">
        <v>19</v>
      </c>
      <c r="V224" s="30" t="s">
        <v>19</v>
      </c>
      <c r="W224" s="30" t="s">
        <v>19</v>
      </c>
      <c r="X224" s="30" t="s">
        <v>19</v>
      </c>
      <c r="Y224" s="30" t="s">
        <v>19</v>
      </c>
      <c r="Z224" s="30" t="s">
        <v>19</v>
      </c>
      <c r="AA224" s="30" t="s">
        <v>19</v>
      </c>
      <c r="AB224" s="30" t="s">
        <v>19</v>
      </c>
      <c r="AC224" s="30" t="s">
        <v>19</v>
      </c>
      <c r="AD224" s="34">
        <f>SUM(AD225:AD234)</f>
        <v>0</v>
      </c>
      <c r="AE224" s="34">
        <f t="shared" ref="AE224:AW224" si="64">SUM(AE225:AE234)</f>
        <v>0</v>
      </c>
      <c r="AF224" s="34">
        <f t="shared" si="64"/>
        <v>0</v>
      </c>
      <c r="AG224" s="34">
        <f t="shared" si="64"/>
        <v>0</v>
      </c>
      <c r="AH224" s="34">
        <f t="shared" si="64"/>
        <v>0</v>
      </c>
      <c r="AI224" s="34">
        <f t="shared" si="64"/>
        <v>0</v>
      </c>
      <c r="AJ224" s="34">
        <f t="shared" si="64"/>
        <v>0</v>
      </c>
      <c r="AK224" s="34">
        <f t="shared" si="64"/>
        <v>0</v>
      </c>
      <c r="AL224" s="34">
        <f t="shared" si="64"/>
        <v>0</v>
      </c>
      <c r="AM224" s="34">
        <f t="shared" si="64"/>
        <v>0</v>
      </c>
      <c r="AN224" s="34">
        <f t="shared" si="64"/>
        <v>0</v>
      </c>
      <c r="AO224" s="34">
        <f t="shared" si="64"/>
        <v>0</v>
      </c>
      <c r="AP224" s="34">
        <f t="shared" si="64"/>
        <v>0</v>
      </c>
      <c r="AQ224" s="34">
        <f t="shared" si="64"/>
        <v>0</v>
      </c>
      <c r="AR224" s="34">
        <f t="shared" si="64"/>
        <v>0</v>
      </c>
      <c r="AS224" s="34">
        <f t="shared" si="64"/>
        <v>0</v>
      </c>
      <c r="AT224" s="34">
        <f t="shared" si="64"/>
        <v>0</v>
      </c>
      <c r="AU224" s="34">
        <f t="shared" si="64"/>
        <v>0</v>
      </c>
      <c r="AV224" s="34">
        <f t="shared" si="64"/>
        <v>0</v>
      </c>
      <c r="AW224" s="34">
        <f t="shared" si="64"/>
        <v>0</v>
      </c>
      <c r="AX224" s="35">
        <f>SUM(AD224:AW224)</f>
        <v>0</v>
      </c>
      <c r="AY224" s="35">
        <v>0</v>
      </c>
      <c r="AZ224" s="35">
        <f>AX224</f>
        <v>0</v>
      </c>
      <c r="BA224" s="36">
        <f t="shared" si="59"/>
        <v>0</v>
      </c>
      <c r="BB224" s="36">
        <f t="shared" si="60"/>
        <v>0</v>
      </c>
      <c r="BC224" s="36">
        <f t="shared" si="61"/>
        <v>0</v>
      </c>
      <c r="BD224" s="31"/>
    </row>
    <row r="225" spans="1:56" ht="32.4" x14ac:dyDescent="0.3">
      <c r="A225" s="14" t="s">
        <v>461</v>
      </c>
      <c r="B225" s="37">
        <v>1</v>
      </c>
      <c r="C225" s="37" t="s">
        <v>8</v>
      </c>
      <c r="D225" s="37">
        <v>6</v>
      </c>
      <c r="E225" s="38" t="s">
        <v>64</v>
      </c>
      <c r="F225" s="38" t="s">
        <v>10</v>
      </c>
      <c r="G225" s="38" t="s">
        <v>10</v>
      </c>
      <c r="H225" s="38" t="s">
        <v>67</v>
      </c>
      <c r="I225" s="38" t="s">
        <v>66</v>
      </c>
      <c r="J225" s="38"/>
      <c r="K225" s="38"/>
      <c r="L225" s="38" t="s">
        <v>19</v>
      </c>
      <c r="M225" s="38" t="s">
        <v>19</v>
      </c>
      <c r="N225" s="38" t="s">
        <v>19</v>
      </c>
      <c r="O225" s="38" t="s">
        <v>19</v>
      </c>
      <c r="P225" s="38" t="s">
        <v>19</v>
      </c>
      <c r="Q225" s="38" t="s">
        <v>19</v>
      </c>
      <c r="R225" s="38" t="s">
        <v>19</v>
      </c>
      <c r="S225" s="38" t="s">
        <v>19</v>
      </c>
      <c r="T225" s="38" t="s">
        <v>19</v>
      </c>
      <c r="U225" s="38" t="s">
        <v>19</v>
      </c>
      <c r="V225" s="38" t="s">
        <v>19</v>
      </c>
      <c r="W225" s="38" t="s">
        <v>19</v>
      </c>
      <c r="X225" s="38" t="s">
        <v>19</v>
      </c>
      <c r="Y225" s="38" t="s">
        <v>19</v>
      </c>
      <c r="Z225" s="38" t="s">
        <v>19</v>
      </c>
      <c r="AA225" s="38" t="s">
        <v>19</v>
      </c>
      <c r="AB225" s="38" t="s">
        <v>19</v>
      </c>
      <c r="AC225" s="38" t="s">
        <v>19</v>
      </c>
      <c r="AD225" s="39">
        <v>0</v>
      </c>
      <c r="AE225" s="39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0</v>
      </c>
      <c r="AM225" s="39">
        <v>0</v>
      </c>
      <c r="AN225" s="39">
        <v>0</v>
      </c>
      <c r="AO225" s="39">
        <v>0</v>
      </c>
      <c r="AP225" s="39">
        <v>0</v>
      </c>
      <c r="AQ225" s="39">
        <v>0</v>
      </c>
      <c r="AR225" s="39">
        <v>0</v>
      </c>
      <c r="AS225" s="39">
        <v>0</v>
      </c>
      <c r="AT225" s="39">
        <v>0</v>
      </c>
      <c r="AU225" s="39">
        <v>0</v>
      </c>
      <c r="AV225" s="39">
        <v>0</v>
      </c>
      <c r="AW225" s="39">
        <v>0</v>
      </c>
      <c r="AX225" s="39">
        <f t="shared" ref="AX225:AX234" si="65">SUM(AD225:AW225)</f>
        <v>0</v>
      </c>
      <c r="AY225" s="39">
        <v>0</v>
      </c>
      <c r="AZ225" s="39">
        <f t="shared" ref="AZ225:AZ234" si="66">AX225</f>
        <v>0</v>
      </c>
      <c r="BA225" s="39">
        <f t="shared" si="59"/>
        <v>0</v>
      </c>
      <c r="BB225" s="39">
        <f t="shared" si="60"/>
        <v>0</v>
      </c>
      <c r="BC225" s="39">
        <f t="shared" si="61"/>
        <v>0</v>
      </c>
    </row>
    <row r="226" spans="1:56" ht="32.4" x14ac:dyDescent="0.3">
      <c r="A226" s="14" t="s">
        <v>462</v>
      </c>
      <c r="B226" s="37">
        <v>1</v>
      </c>
      <c r="C226" s="37" t="s">
        <v>8</v>
      </c>
      <c r="D226" s="37">
        <v>6</v>
      </c>
      <c r="E226" s="38" t="s">
        <v>64</v>
      </c>
      <c r="F226" s="38" t="s">
        <v>10</v>
      </c>
      <c r="G226" s="38" t="s">
        <v>10</v>
      </c>
      <c r="H226" s="38" t="s">
        <v>67</v>
      </c>
      <c r="I226" s="38" t="s">
        <v>66</v>
      </c>
      <c r="J226" s="38"/>
      <c r="K226" s="38"/>
      <c r="L226" s="38" t="s">
        <v>19</v>
      </c>
      <c r="M226" s="38" t="s">
        <v>19</v>
      </c>
      <c r="N226" s="38" t="s">
        <v>19</v>
      </c>
      <c r="O226" s="38" t="s">
        <v>19</v>
      </c>
      <c r="P226" s="38" t="s">
        <v>19</v>
      </c>
      <c r="Q226" s="38" t="s">
        <v>19</v>
      </c>
      <c r="R226" s="38" t="s">
        <v>19</v>
      </c>
      <c r="S226" s="38" t="s">
        <v>19</v>
      </c>
      <c r="T226" s="38" t="s">
        <v>19</v>
      </c>
      <c r="U226" s="38" t="s">
        <v>19</v>
      </c>
      <c r="V226" s="38" t="s">
        <v>19</v>
      </c>
      <c r="W226" s="38" t="s">
        <v>19</v>
      </c>
      <c r="X226" s="38" t="s">
        <v>19</v>
      </c>
      <c r="Y226" s="38" t="s">
        <v>19</v>
      </c>
      <c r="Z226" s="38" t="s">
        <v>19</v>
      </c>
      <c r="AA226" s="38" t="s">
        <v>19</v>
      </c>
      <c r="AB226" s="38" t="s">
        <v>19</v>
      </c>
      <c r="AC226" s="38" t="s">
        <v>19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0</v>
      </c>
      <c r="AS226" s="39">
        <v>0</v>
      </c>
      <c r="AT226" s="39">
        <v>0</v>
      </c>
      <c r="AU226" s="39">
        <v>0</v>
      </c>
      <c r="AV226" s="39">
        <v>0</v>
      </c>
      <c r="AW226" s="39">
        <v>0</v>
      </c>
      <c r="AX226" s="39">
        <f t="shared" si="65"/>
        <v>0</v>
      </c>
      <c r="AY226" s="39">
        <v>0</v>
      </c>
      <c r="AZ226" s="39">
        <f t="shared" si="66"/>
        <v>0</v>
      </c>
      <c r="BA226" s="39">
        <f t="shared" si="59"/>
        <v>0</v>
      </c>
      <c r="BB226" s="39">
        <f t="shared" si="60"/>
        <v>0</v>
      </c>
      <c r="BC226" s="39">
        <f t="shared" si="61"/>
        <v>0</v>
      </c>
    </row>
    <row r="227" spans="1:56" s="1" customFormat="1" ht="30.6" x14ac:dyDescent="0.3">
      <c r="A227" s="2" t="s">
        <v>463</v>
      </c>
      <c r="B227" s="40">
        <v>1</v>
      </c>
      <c r="C227" s="40" t="s">
        <v>8</v>
      </c>
      <c r="D227" s="40">
        <v>6</v>
      </c>
      <c r="E227" s="30" t="s">
        <v>64</v>
      </c>
      <c r="F227" s="30" t="s">
        <v>10</v>
      </c>
      <c r="G227" s="30" t="s">
        <v>10</v>
      </c>
      <c r="H227" s="30" t="s">
        <v>67</v>
      </c>
      <c r="I227" s="30" t="s">
        <v>66</v>
      </c>
      <c r="J227" s="30"/>
      <c r="K227" s="30"/>
      <c r="L227" s="30" t="s">
        <v>19</v>
      </c>
      <c r="M227" s="30" t="s">
        <v>19</v>
      </c>
      <c r="N227" s="30" t="s">
        <v>19</v>
      </c>
      <c r="O227" s="30" t="s">
        <v>19</v>
      </c>
      <c r="P227" s="30" t="s">
        <v>19</v>
      </c>
      <c r="Q227" s="30" t="s">
        <v>19</v>
      </c>
      <c r="R227" s="30" t="s">
        <v>19</v>
      </c>
      <c r="S227" s="30" t="s">
        <v>19</v>
      </c>
      <c r="T227" s="30" t="s">
        <v>19</v>
      </c>
      <c r="U227" s="30" t="s">
        <v>19</v>
      </c>
      <c r="V227" s="30" t="s">
        <v>19</v>
      </c>
      <c r="W227" s="30" t="s">
        <v>19</v>
      </c>
      <c r="X227" s="30" t="s">
        <v>19</v>
      </c>
      <c r="Y227" s="30" t="s">
        <v>19</v>
      </c>
      <c r="Z227" s="30" t="s">
        <v>19</v>
      </c>
      <c r="AA227" s="30" t="s">
        <v>19</v>
      </c>
      <c r="AB227" s="30" t="s">
        <v>19</v>
      </c>
      <c r="AC227" s="30" t="s">
        <v>19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35">
        <f t="shared" si="65"/>
        <v>0</v>
      </c>
      <c r="AY227" s="35">
        <v>0</v>
      </c>
      <c r="AZ227" s="35">
        <f t="shared" si="66"/>
        <v>0</v>
      </c>
      <c r="BA227" s="35">
        <f t="shared" si="59"/>
        <v>0</v>
      </c>
      <c r="BB227" s="35">
        <f t="shared" si="60"/>
        <v>0</v>
      </c>
      <c r="BC227" s="35">
        <f t="shared" si="61"/>
        <v>0</v>
      </c>
      <c r="BD227" s="31"/>
    </row>
    <row r="228" spans="1:56" s="1" customFormat="1" ht="30.6" x14ac:dyDescent="0.3">
      <c r="A228" s="2" t="s">
        <v>464</v>
      </c>
      <c r="B228" s="40">
        <v>1</v>
      </c>
      <c r="C228" s="40" t="s">
        <v>8</v>
      </c>
      <c r="D228" s="40">
        <v>6</v>
      </c>
      <c r="E228" s="30" t="s">
        <v>64</v>
      </c>
      <c r="F228" s="30" t="s">
        <v>10</v>
      </c>
      <c r="G228" s="30" t="s">
        <v>10</v>
      </c>
      <c r="H228" s="30" t="s">
        <v>67</v>
      </c>
      <c r="I228" s="30" t="s">
        <v>66</v>
      </c>
      <c r="J228" s="30"/>
      <c r="K228" s="30"/>
      <c r="L228" s="30" t="s">
        <v>19</v>
      </c>
      <c r="M228" s="30" t="s">
        <v>19</v>
      </c>
      <c r="N228" s="30" t="s">
        <v>19</v>
      </c>
      <c r="O228" s="30" t="s">
        <v>19</v>
      </c>
      <c r="P228" s="30" t="s">
        <v>19</v>
      </c>
      <c r="Q228" s="30" t="s">
        <v>19</v>
      </c>
      <c r="R228" s="30" t="s">
        <v>19</v>
      </c>
      <c r="S228" s="30" t="s">
        <v>19</v>
      </c>
      <c r="T228" s="30" t="s">
        <v>19</v>
      </c>
      <c r="U228" s="30" t="s">
        <v>19</v>
      </c>
      <c r="V228" s="30" t="s">
        <v>19</v>
      </c>
      <c r="W228" s="30" t="s">
        <v>19</v>
      </c>
      <c r="X228" s="30" t="s">
        <v>19</v>
      </c>
      <c r="Y228" s="30" t="s">
        <v>19</v>
      </c>
      <c r="Z228" s="30" t="s">
        <v>19</v>
      </c>
      <c r="AA228" s="30" t="s">
        <v>19</v>
      </c>
      <c r="AB228" s="30" t="s">
        <v>19</v>
      </c>
      <c r="AC228" s="30" t="s">
        <v>19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f t="shared" si="65"/>
        <v>0</v>
      </c>
      <c r="AY228" s="35">
        <v>0</v>
      </c>
      <c r="AZ228" s="35">
        <f t="shared" si="66"/>
        <v>0</v>
      </c>
      <c r="BA228" s="35">
        <f t="shared" si="59"/>
        <v>0</v>
      </c>
      <c r="BB228" s="35">
        <f t="shared" si="60"/>
        <v>0</v>
      </c>
      <c r="BC228" s="35">
        <f t="shared" si="61"/>
        <v>0</v>
      </c>
      <c r="BD228" s="31"/>
    </row>
    <row r="229" spans="1:56" s="1" customFormat="1" ht="30.6" x14ac:dyDescent="0.3">
      <c r="A229" s="2" t="s">
        <v>465</v>
      </c>
      <c r="B229" s="40">
        <v>1</v>
      </c>
      <c r="C229" s="40" t="s">
        <v>8</v>
      </c>
      <c r="D229" s="40">
        <v>6</v>
      </c>
      <c r="E229" s="30" t="s">
        <v>64</v>
      </c>
      <c r="F229" s="30" t="s">
        <v>10</v>
      </c>
      <c r="G229" s="30" t="s">
        <v>10</v>
      </c>
      <c r="H229" s="30" t="s">
        <v>67</v>
      </c>
      <c r="I229" s="30" t="s">
        <v>66</v>
      </c>
      <c r="J229" s="30"/>
      <c r="K229" s="30"/>
      <c r="L229" s="30" t="s">
        <v>19</v>
      </c>
      <c r="M229" s="30" t="s">
        <v>19</v>
      </c>
      <c r="N229" s="30" t="s">
        <v>19</v>
      </c>
      <c r="O229" s="30" t="s">
        <v>19</v>
      </c>
      <c r="P229" s="30" t="s">
        <v>19</v>
      </c>
      <c r="Q229" s="30" t="s">
        <v>19</v>
      </c>
      <c r="R229" s="30" t="s">
        <v>19</v>
      </c>
      <c r="S229" s="30" t="s">
        <v>19</v>
      </c>
      <c r="T229" s="30" t="s">
        <v>19</v>
      </c>
      <c r="U229" s="30" t="s">
        <v>19</v>
      </c>
      <c r="V229" s="30" t="s">
        <v>19</v>
      </c>
      <c r="W229" s="30" t="s">
        <v>19</v>
      </c>
      <c r="X229" s="30" t="s">
        <v>19</v>
      </c>
      <c r="Y229" s="30" t="s">
        <v>19</v>
      </c>
      <c r="Z229" s="30" t="s">
        <v>19</v>
      </c>
      <c r="AA229" s="30" t="s">
        <v>19</v>
      </c>
      <c r="AB229" s="30" t="s">
        <v>19</v>
      </c>
      <c r="AC229" s="30" t="s">
        <v>19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f t="shared" si="65"/>
        <v>0</v>
      </c>
      <c r="AY229" s="35">
        <v>0</v>
      </c>
      <c r="AZ229" s="35">
        <f t="shared" si="66"/>
        <v>0</v>
      </c>
      <c r="BA229" s="35">
        <f t="shared" si="59"/>
        <v>0</v>
      </c>
      <c r="BB229" s="35">
        <f t="shared" si="60"/>
        <v>0</v>
      </c>
      <c r="BC229" s="35">
        <f t="shared" si="61"/>
        <v>0</v>
      </c>
      <c r="BD229" s="31"/>
    </row>
    <row r="230" spans="1:56" s="1" customFormat="1" ht="30.6" x14ac:dyDescent="0.3">
      <c r="A230" s="2" t="s">
        <v>466</v>
      </c>
      <c r="B230" s="40">
        <v>1</v>
      </c>
      <c r="C230" s="40" t="s">
        <v>8</v>
      </c>
      <c r="D230" s="40">
        <v>6</v>
      </c>
      <c r="E230" s="30" t="s">
        <v>64</v>
      </c>
      <c r="F230" s="30" t="s">
        <v>10</v>
      </c>
      <c r="G230" s="30" t="s">
        <v>10</v>
      </c>
      <c r="H230" s="30" t="s">
        <v>67</v>
      </c>
      <c r="I230" s="30" t="s">
        <v>66</v>
      </c>
      <c r="J230" s="30"/>
      <c r="K230" s="30"/>
      <c r="L230" s="30" t="s">
        <v>19</v>
      </c>
      <c r="M230" s="30" t="s">
        <v>19</v>
      </c>
      <c r="N230" s="30" t="s">
        <v>19</v>
      </c>
      <c r="O230" s="30" t="s">
        <v>19</v>
      </c>
      <c r="P230" s="30" t="s">
        <v>19</v>
      </c>
      <c r="Q230" s="30" t="s">
        <v>19</v>
      </c>
      <c r="R230" s="30" t="s">
        <v>19</v>
      </c>
      <c r="S230" s="30" t="s">
        <v>19</v>
      </c>
      <c r="T230" s="30" t="s">
        <v>19</v>
      </c>
      <c r="U230" s="30" t="s">
        <v>19</v>
      </c>
      <c r="V230" s="30" t="s">
        <v>19</v>
      </c>
      <c r="W230" s="30" t="s">
        <v>19</v>
      </c>
      <c r="X230" s="30" t="s">
        <v>19</v>
      </c>
      <c r="Y230" s="30" t="s">
        <v>19</v>
      </c>
      <c r="Z230" s="30" t="s">
        <v>19</v>
      </c>
      <c r="AA230" s="30" t="s">
        <v>19</v>
      </c>
      <c r="AB230" s="30" t="s">
        <v>19</v>
      </c>
      <c r="AC230" s="30" t="s">
        <v>19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f t="shared" si="65"/>
        <v>0</v>
      </c>
      <c r="AY230" s="35">
        <v>0</v>
      </c>
      <c r="AZ230" s="35">
        <f t="shared" si="66"/>
        <v>0</v>
      </c>
      <c r="BA230" s="35">
        <f t="shared" si="59"/>
        <v>0</v>
      </c>
      <c r="BB230" s="35">
        <f t="shared" si="60"/>
        <v>0</v>
      </c>
      <c r="BC230" s="35">
        <f t="shared" si="61"/>
        <v>0</v>
      </c>
      <c r="BD230" s="31"/>
    </row>
    <row r="231" spans="1:56" s="1" customFormat="1" ht="30.6" x14ac:dyDescent="0.3">
      <c r="A231" s="2" t="s">
        <v>467</v>
      </c>
      <c r="B231" s="40">
        <v>1</v>
      </c>
      <c r="C231" s="40" t="s">
        <v>8</v>
      </c>
      <c r="D231" s="40">
        <v>6</v>
      </c>
      <c r="E231" s="30" t="s">
        <v>64</v>
      </c>
      <c r="F231" s="30" t="s">
        <v>10</v>
      </c>
      <c r="G231" s="30" t="s">
        <v>10</v>
      </c>
      <c r="H231" s="30" t="s">
        <v>67</v>
      </c>
      <c r="I231" s="30" t="s">
        <v>66</v>
      </c>
      <c r="J231" s="30"/>
      <c r="K231" s="30"/>
      <c r="L231" s="30" t="s">
        <v>19</v>
      </c>
      <c r="M231" s="30" t="s">
        <v>19</v>
      </c>
      <c r="N231" s="30" t="s">
        <v>19</v>
      </c>
      <c r="O231" s="30" t="s">
        <v>19</v>
      </c>
      <c r="P231" s="30" t="s">
        <v>19</v>
      </c>
      <c r="Q231" s="30" t="s">
        <v>19</v>
      </c>
      <c r="R231" s="30" t="s">
        <v>19</v>
      </c>
      <c r="S231" s="30" t="s">
        <v>19</v>
      </c>
      <c r="T231" s="30" t="s">
        <v>19</v>
      </c>
      <c r="U231" s="30" t="s">
        <v>19</v>
      </c>
      <c r="V231" s="30" t="s">
        <v>19</v>
      </c>
      <c r="W231" s="30" t="s">
        <v>19</v>
      </c>
      <c r="X231" s="30" t="s">
        <v>19</v>
      </c>
      <c r="Y231" s="30" t="s">
        <v>19</v>
      </c>
      <c r="Z231" s="30" t="s">
        <v>19</v>
      </c>
      <c r="AA231" s="30" t="s">
        <v>19</v>
      </c>
      <c r="AB231" s="30" t="s">
        <v>19</v>
      </c>
      <c r="AC231" s="30" t="s">
        <v>19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f t="shared" si="65"/>
        <v>0</v>
      </c>
      <c r="AY231" s="35">
        <v>0</v>
      </c>
      <c r="AZ231" s="35">
        <f t="shared" si="66"/>
        <v>0</v>
      </c>
      <c r="BA231" s="35">
        <f t="shared" si="59"/>
        <v>0</v>
      </c>
      <c r="BB231" s="35">
        <f t="shared" si="60"/>
        <v>0</v>
      </c>
      <c r="BC231" s="35">
        <f t="shared" si="61"/>
        <v>0</v>
      </c>
      <c r="BD231" s="31"/>
    </row>
    <row r="232" spans="1:56" s="1" customFormat="1" ht="30.6" x14ac:dyDescent="0.3">
      <c r="A232" s="2" t="s">
        <v>468</v>
      </c>
      <c r="B232" s="40">
        <v>1</v>
      </c>
      <c r="C232" s="40" t="s">
        <v>8</v>
      </c>
      <c r="D232" s="40">
        <v>6</v>
      </c>
      <c r="E232" s="30" t="s">
        <v>64</v>
      </c>
      <c r="F232" s="30" t="s">
        <v>10</v>
      </c>
      <c r="G232" s="30" t="s">
        <v>10</v>
      </c>
      <c r="H232" s="30" t="s">
        <v>67</v>
      </c>
      <c r="I232" s="30" t="s">
        <v>66</v>
      </c>
      <c r="J232" s="30"/>
      <c r="K232" s="30"/>
      <c r="L232" s="30" t="s">
        <v>19</v>
      </c>
      <c r="M232" s="30" t="s">
        <v>19</v>
      </c>
      <c r="N232" s="30" t="s">
        <v>19</v>
      </c>
      <c r="O232" s="30" t="s">
        <v>19</v>
      </c>
      <c r="P232" s="30" t="s">
        <v>19</v>
      </c>
      <c r="Q232" s="30" t="s">
        <v>19</v>
      </c>
      <c r="R232" s="30" t="s">
        <v>19</v>
      </c>
      <c r="S232" s="30" t="s">
        <v>19</v>
      </c>
      <c r="T232" s="30" t="s">
        <v>19</v>
      </c>
      <c r="U232" s="30" t="s">
        <v>19</v>
      </c>
      <c r="V232" s="30" t="s">
        <v>19</v>
      </c>
      <c r="W232" s="30" t="s">
        <v>19</v>
      </c>
      <c r="X232" s="30" t="s">
        <v>19</v>
      </c>
      <c r="Y232" s="30" t="s">
        <v>19</v>
      </c>
      <c r="Z232" s="30" t="s">
        <v>19</v>
      </c>
      <c r="AA232" s="30" t="s">
        <v>19</v>
      </c>
      <c r="AB232" s="30" t="s">
        <v>19</v>
      </c>
      <c r="AC232" s="30" t="s">
        <v>19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35">
        <f t="shared" si="65"/>
        <v>0</v>
      </c>
      <c r="AY232" s="35">
        <v>0</v>
      </c>
      <c r="AZ232" s="35">
        <f t="shared" si="66"/>
        <v>0</v>
      </c>
      <c r="BA232" s="39">
        <f t="shared" si="59"/>
        <v>0</v>
      </c>
      <c r="BB232" s="39">
        <f t="shared" si="60"/>
        <v>0</v>
      </c>
      <c r="BC232" s="39">
        <f t="shared" si="61"/>
        <v>0</v>
      </c>
      <c r="BD232" s="31"/>
    </row>
    <row r="233" spans="1:56" s="1" customFormat="1" ht="30.6" x14ac:dyDescent="0.3">
      <c r="A233" s="2" t="s">
        <v>469</v>
      </c>
      <c r="B233" s="40">
        <v>1</v>
      </c>
      <c r="C233" s="40" t="s">
        <v>8</v>
      </c>
      <c r="D233" s="40">
        <v>6</v>
      </c>
      <c r="E233" s="30" t="s">
        <v>64</v>
      </c>
      <c r="F233" s="30" t="s">
        <v>10</v>
      </c>
      <c r="G233" s="30" t="s">
        <v>10</v>
      </c>
      <c r="H233" s="30" t="s">
        <v>67</v>
      </c>
      <c r="I233" s="30" t="s">
        <v>66</v>
      </c>
      <c r="J233" s="30"/>
      <c r="K233" s="30"/>
      <c r="L233" s="30" t="s">
        <v>19</v>
      </c>
      <c r="M233" s="30" t="s">
        <v>19</v>
      </c>
      <c r="N233" s="30" t="s">
        <v>19</v>
      </c>
      <c r="O233" s="30" t="s">
        <v>19</v>
      </c>
      <c r="P233" s="30" t="s">
        <v>19</v>
      </c>
      <c r="Q233" s="30" t="s">
        <v>19</v>
      </c>
      <c r="R233" s="30" t="s">
        <v>19</v>
      </c>
      <c r="S233" s="30" t="s">
        <v>19</v>
      </c>
      <c r="T233" s="30" t="s">
        <v>19</v>
      </c>
      <c r="U233" s="30" t="s">
        <v>19</v>
      </c>
      <c r="V233" s="30" t="s">
        <v>19</v>
      </c>
      <c r="W233" s="30" t="s">
        <v>19</v>
      </c>
      <c r="X233" s="30" t="s">
        <v>19</v>
      </c>
      <c r="Y233" s="30" t="s">
        <v>19</v>
      </c>
      <c r="Z233" s="30" t="s">
        <v>19</v>
      </c>
      <c r="AA233" s="30" t="s">
        <v>19</v>
      </c>
      <c r="AB233" s="30" t="s">
        <v>19</v>
      </c>
      <c r="AC233" s="30" t="s">
        <v>19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35">
        <f t="shared" si="65"/>
        <v>0</v>
      </c>
      <c r="AY233" s="35">
        <v>0</v>
      </c>
      <c r="AZ233" s="35">
        <f t="shared" si="66"/>
        <v>0</v>
      </c>
      <c r="BA233" s="39">
        <f t="shared" si="59"/>
        <v>0</v>
      </c>
      <c r="BB233" s="39">
        <f t="shared" si="60"/>
        <v>0</v>
      </c>
      <c r="BC233" s="39">
        <f t="shared" si="61"/>
        <v>0</v>
      </c>
      <c r="BD233" s="31"/>
    </row>
    <row r="234" spans="1:56" s="1" customFormat="1" ht="30.6" x14ac:dyDescent="0.3">
      <c r="A234" s="2" t="s">
        <v>470</v>
      </c>
      <c r="B234" s="40">
        <v>1</v>
      </c>
      <c r="C234" s="40" t="s">
        <v>8</v>
      </c>
      <c r="D234" s="40">
        <v>6</v>
      </c>
      <c r="E234" s="30" t="s">
        <v>64</v>
      </c>
      <c r="F234" s="30" t="s">
        <v>10</v>
      </c>
      <c r="G234" s="30" t="s">
        <v>10</v>
      </c>
      <c r="H234" s="30" t="s">
        <v>67</v>
      </c>
      <c r="I234" s="30" t="s">
        <v>66</v>
      </c>
      <c r="J234" s="30"/>
      <c r="K234" s="30"/>
      <c r="L234" s="30" t="s">
        <v>19</v>
      </c>
      <c r="M234" s="30" t="s">
        <v>19</v>
      </c>
      <c r="N234" s="30" t="s">
        <v>19</v>
      </c>
      <c r="O234" s="30" t="s">
        <v>19</v>
      </c>
      <c r="P234" s="30" t="s">
        <v>19</v>
      </c>
      <c r="Q234" s="30" t="s">
        <v>19</v>
      </c>
      <c r="R234" s="30" t="s">
        <v>19</v>
      </c>
      <c r="S234" s="30" t="s">
        <v>19</v>
      </c>
      <c r="T234" s="30" t="s">
        <v>19</v>
      </c>
      <c r="U234" s="30" t="s">
        <v>19</v>
      </c>
      <c r="V234" s="30" t="s">
        <v>19</v>
      </c>
      <c r="W234" s="30" t="s">
        <v>19</v>
      </c>
      <c r="X234" s="30" t="s">
        <v>19</v>
      </c>
      <c r="Y234" s="30" t="s">
        <v>19</v>
      </c>
      <c r="Z234" s="30" t="s">
        <v>19</v>
      </c>
      <c r="AA234" s="30" t="s">
        <v>19</v>
      </c>
      <c r="AB234" s="30" t="s">
        <v>19</v>
      </c>
      <c r="AC234" s="30" t="s">
        <v>19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35">
        <f t="shared" si="65"/>
        <v>0</v>
      </c>
      <c r="AY234" s="35">
        <v>0</v>
      </c>
      <c r="AZ234" s="35">
        <f t="shared" si="66"/>
        <v>0</v>
      </c>
      <c r="BA234" s="39">
        <f t="shared" si="59"/>
        <v>0</v>
      </c>
      <c r="BB234" s="39">
        <f t="shared" si="60"/>
        <v>0</v>
      </c>
      <c r="BC234" s="39">
        <f t="shared" si="61"/>
        <v>0</v>
      </c>
      <c r="BD234" s="31"/>
    </row>
    <row r="235" spans="1:56" s="1" customFormat="1" ht="61.2" x14ac:dyDescent="0.3">
      <c r="A235" s="11" t="s">
        <v>472</v>
      </c>
      <c r="B235" s="32">
        <v>1</v>
      </c>
      <c r="C235" s="32" t="s">
        <v>8</v>
      </c>
      <c r="D235" s="32">
        <v>6</v>
      </c>
      <c r="E235" s="33" t="s">
        <v>64</v>
      </c>
      <c r="F235" s="33" t="s">
        <v>10</v>
      </c>
      <c r="G235" s="33" t="s">
        <v>10</v>
      </c>
      <c r="H235" s="33" t="s">
        <v>69</v>
      </c>
      <c r="I235" s="33" t="s">
        <v>68</v>
      </c>
      <c r="J235" s="30"/>
      <c r="K235" s="30"/>
      <c r="L235" s="30" t="s">
        <v>19</v>
      </c>
      <c r="M235" s="30"/>
      <c r="N235" s="30" t="s">
        <v>19</v>
      </c>
      <c r="O235" s="30"/>
      <c r="P235" s="30" t="s">
        <v>19</v>
      </c>
      <c r="Q235" s="30"/>
      <c r="R235" s="30" t="s">
        <v>19</v>
      </c>
      <c r="S235" s="30"/>
      <c r="T235" s="30" t="s">
        <v>19</v>
      </c>
      <c r="U235" s="30"/>
      <c r="V235" s="30" t="s">
        <v>19</v>
      </c>
      <c r="W235" s="30"/>
      <c r="X235" s="30" t="s">
        <v>19</v>
      </c>
      <c r="Y235" s="30"/>
      <c r="Z235" s="30" t="s">
        <v>19</v>
      </c>
      <c r="AA235" s="30"/>
      <c r="AB235" s="30" t="s">
        <v>19</v>
      </c>
      <c r="AC235" s="30"/>
      <c r="AD235" s="34">
        <f>SUM(AD236:AD245)</f>
        <v>0</v>
      </c>
      <c r="AE235" s="34">
        <f t="shared" ref="AE235:AW235" si="67">SUM(AE236:AE245)</f>
        <v>0</v>
      </c>
      <c r="AF235" s="34">
        <f t="shared" si="67"/>
        <v>0</v>
      </c>
      <c r="AG235" s="34">
        <f t="shared" si="67"/>
        <v>0</v>
      </c>
      <c r="AH235" s="34">
        <f t="shared" si="67"/>
        <v>0</v>
      </c>
      <c r="AI235" s="34">
        <f t="shared" si="67"/>
        <v>0</v>
      </c>
      <c r="AJ235" s="34">
        <f t="shared" si="67"/>
        <v>0</v>
      </c>
      <c r="AK235" s="34">
        <f t="shared" si="67"/>
        <v>0</v>
      </c>
      <c r="AL235" s="34">
        <f t="shared" si="67"/>
        <v>0</v>
      </c>
      <c r="AM235" s="34">
        <f t="shared" si="67"/>
        <v>0</v>
      </c>
      <c r="AN235" s="34">
        <f t="shared" si="67"/>
        <v>0</v>
      </c>
      <c r="AO235" s="34">
        <f t="shared" si="67"/>
        <v>0</v>
      </c>
      <c r="AP235" s="34">
        <f t="shared" si="67"/>
        <v>0</v>
      </c>
      <c r="AQ235" s="34">
        <f t="shared" si="67"/>
        <v>0</v>
      </c>
      <c r="AR235" s="34">
        <f t="shared" si="67"/>
        <v>0</v>
      </c>
      <c r="AS235" s="34">
        <f t="shared" si="67"/>
        <v>0</v>
      </c>
      <c r="AT235" s="34">
        <f t="shared" si="67"/>
        <v>0</v>
      </c>
      <c r="AU235" s="34">
        <f t="shared" si="67"/>
        <v>0</v>
      </c>
      <c r="AV235" s="34">
        <f t="shared" si="67"/>
        <v>0</v>
      </c>
      <c r="AW235" s="34">
        <f t="shared" si="67"/>
        <v>0</v>
      </c>
      <c r="AX235" s="35">
        <f>SUM(AD235:AW235)</f>
        <v>0</v>
      </c>
      <c r="AY235" s="35">
        <v>0</v>
      </c>
      <c r="AZ235" s="35">
        <f>AX235</f>
        <v>0</v>
      </c>
      <c r="BA235" s="36">
        <f t="shared" si="59"/>
        <v>0</v>
      </c>
      <c r="BB235" s="36">
        <f t="shared" si="60"/>
        <v>0</v>
      </c>
      <c r="BC235" s="36">
        <f t="shared" si="61"/>
        <v>0</v>
      </c>
      <c r="BD235" s="31"/>
    </row>
    <row r="236" spans="1:56" ht="54" x14ac:dyDescent="0.3">
      <c r="A236" s="14" t="s">
        <v>461</v>
      </c>
      <c r="B236" s="37">
        <v>1</v>
      </c>
      <c r="C236" s="37" t="s">
        <v>8</v>
      </c>
      <c r="D236" s="37">
        <v>6</v>
      </c>
      <c r="E236" s="38" t="s">
        <v>64</v>
      </c>
      <c r="F236" s="38" t="s">
        <v>10</v>
      </c>
      <c r="G236" s="38" t="s">
        <v>10</v>
      </c>
      <c r="H236" s="38" t="s">
        <v>69</v>
      </c>
      <c r="I236" s="38" t="s">
        <v>68</v>
      </c>
      <c r="J236" s="38"/>
      <c r="K236" s="38"/>
      <c r="L236" s="38" t="s">
        <v>19</v>
      </c>
      <c r="M236" s="38"/>
      <c r="N236" s="38" t="s">
        <v>19</v>
      </c>
      <c r="O236" s="38"/>
      <c r="P236" s="38" t="s">
        <v>19</v>
      </c>
      <c r="Q236" s="38"/>
      <c r="R236" s="38" t="s">
        <v>19</v>
      </c>
      <c r="S236" s="38"/>
      <c r="T236" s="38" t="s">
        <v>19</v>
      </c>
      <c r="U236" s="38"/>
      <c r="V236" s="38" t="s">
        <v>19</v>
      </c>
      <c r="W236" s="38"/>
      <c r="X236" s="38" t="s">
        <v>19</v>
      </c>
      <c r="Y236" s="38"/>
      <c r="Z236" s="38" t="s">
        <v>19</v>
      </c>
      <c r="AA236" s="38"/>
      <c r="AB236" s="38" t="s">
        <v>19</v>
      </c>
      <c r="AC236" s="38"/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f t="shared" ref="AX236:AX242" si="68">SUM(AD236:AW236)</f>
        <v>0</v>
      </c>
      <c r="AY236" s="39">
        <v>0</v>
      </c>
      <c r="AZ236" s="39">
        <f t="shared" ref="AZ236:AZ242" si="69">AX236</f>
        <v>0</v>
      </c>
      <c r="BA236" s="39">
        <f t="shared" si="59"/>
        <v>0</v>
      </c>
      <c r="BB236" s="39">
        <f t="shared" si="60"/>
        <v>0</v>
      </c>
      <c r="BC236" s="39">
        <f t="shared" si="61"/>
        <v>0</v>
      </c>
    </row>
    <row r="237" spans="1:56" ht="64.8" x14ac:dyDescent="0.3">
      <c r="A237" s="14" t="s">
        <v>462</v>
      </c>
      <c r="B237" s="37">
        <v>1</v>
      </c>
      <c r="C237" s="37" t="s">
        <v>8</v>
      </c>
      <c r="D237" s="37">
        <v>6</v>
      </c>
      <c r="E237" s="38" t="s">
        <v>64</v>
      </c>
      <c r="F237" s="38" t="s">
        <v>10</v>
      </c>
      <c r="G237" s="38" t="s">
        <v>10</v>
      </c>
      <c r="H237" s="38" t="s">
        <v>69</v>
      </c>
      <c r="I237" s="38" t="s">
        <v>524</v>
      </c>
      <c r="J237" s="38"/>
      <c r="K237" s="38"/>
      <c r="L237" s="38" t="s">
        <v>19</v>
      </c>
      <c r="M237" s="38"/>
      <c r="N237" s="38" t="s">
        <v>19</v>
      </c>
      <c r="O237" s="38"/>
      <c r="P237" s="38" t="s">
        <v>19</v>
      </c>
      <c r="Q237" s="38"/>
      <c r="R237" s="38" t="s">
        <v>19</v>
      </c>
      <c r="S237" s="38"/>
      <c r="T237" s="38" t="s">
        <v>19</v>
      </c>
      <c r="U237" s="38"/>
      <c r="V237" s="38" t="s">
        <v>19</v>
      </c>
      <c r="W237" s="38"/>
      <c r="X237" s="38" t="s">
        <v>19</v>
      </c>
      <c r="Y237" s="38"/>
      <c r="Z237" s="38" t="s">
        <v>19</v>
      </c>
      <c r="AA237" s="38"/>
      <c r="AB237" s="38" t="s">
        <v>19</v>
      </c>
      <c r="AC237" s="38"/>
      <c r="AD237" s="39">
        <v>0</v>
      </c>
      <c r="AE237" s="39">
        <v>0</v>
      </c>
      <c r="AF237" s="39">
        <v>0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0</v>
      </c>
      <c r="AM237" s="39">
        <v>0</v>
      </c>
      <c r="AN237" s="39">
        <v>0</v>
      </c>
      <c r="AO237" s="39">
        <v>0</v>
      </c>
      <c r="AP237" s="39">
        <v>0</v>
      </c>
      <c r="AQ237" s="39">
        <v>0</v>
      </c>
      <c r="AR237" s="39">
        <v>0</v>
      </c>
      <c r="AS237" s="39">
        <v>0</v>
      </c>
      <c r="AT237" s="39">
        <v>0</v>
      </c>
      <c r="AU237" s="39">
        <v>0</v>
      </c>
      <c r="AV237" s="39">
        <v>0</v>
      </c>
      <c r="AW237" s="39">
        <v>0</v>
      </c>
      <c r="AX237" s="39">
        <f t="shared" si="68"/>
        <v>0</v>
      </c>
      <c r="AY237" s="39">
        <v>0</v>
      </c>
      <c r="AZ237" s="39">
        <f t="shared" si="69"/>
        <v>0</v>
      </c>
      <c r="BA237" s="39">
        <f t="shared" si="59"/>
        <v>0</v>
      </c>
      <c r="BB237" s="39">
        <f t="shared" si="60"/>
        <v>0</v>
      </c>
      <c r="BC237" s="39">
        <f t="shared" si="61"/>
        <v>0</v>
      </c>
    </row>
    <row r="238" spans="1:56" s="1" customFormat="1" ht="61.2" x14ac:dyDescent="0.3">
      <c r="A238" s="2" t="s">
        <v>463</v>
      </c>
      <c r="B238" s="40">
        <v>1</v>
      </c>
      <c r="C238" s="40" t="s">
        <v>8</v>
      </c>
      <c r="D238" s="40">
        <v>6</v>
      </c>
      <c r="E238" s="30" t="s">
        <v>64</v>
      </c>
      <c r="F238" s="30" t="s">
        <v>10</v>
      </c>
      <c r="G238" s="30" t="s">
        <v>10</v>
      </c>
      <c r="H238" s="30" t="s">
        <v>69</v>
      </c>
      <c r="I238" s="30" t="s">
        <v>524</v>
      </c>
      <c r="J238" s="30"/>
      <c r="K238" s="30"/>
      <c r="L238" s="30" t="s">
        <v>19</v>
      </c>
      <c r="M238" s="30"/>
      <c r="N238" s="30" t="s">
        <v>19</v>
      </c>
      <c r="O238" s="30"/>
      <c r="P238" s="30" t="s">
        <v>19</v>
      </c>
      <c r="Q238" s="30"/>
      <c r="R238" s="30" t="s">
        <v>19</v>
      </c>
      <c r="S238" s="30"/>
      <c r="T238" s="30" t="s">
        <v>19</v>
      </c>
      <c r="U238" s="30"/>
      <c r="V238" s="30" t="s">
        <v>19</v>
      </c>
      <c r="W238" s="30"/>
      <c r="X238" s="30" t="s">
        <v>19</v>
      </c>
      <c r="Y238" s="30"/>
      <c r="Z238" s="30" t="s">
        <v>19</v>
      </c>
      <c r="AA238" s="30"/>
      <c r="AB238" s="30" t="s">
        <v>19</v>
      </c>
      <c r="AC238" s="30"/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  <c r="AV238" s="35">
        <v>0</v>
      </c>
      <c r="AW238" s="35">
        <v>0</v>
      </c>
      <c r="AX238" s="35">
        <f t="shared" si="68"/>
        <v>0</v>
      </c>
      <c r="AY238" s="35">
        <v>0</v>
      </c>
      <c r="AZ238" s="35">
        <f t="shared" si="69"/>
        <v>0</v>
      </c>
      <c r="BA238" s="35">
        <f t="shared" si="59"/>
        <v>0</v>
      </c>
      <c r="BB238" s="35">
        <f t="shared" si="60"/>
        <v>0</v>
      </c>
      <c r="BC238" s="35">
        <f t="shared" si="61"/>
        <v>0</v>
      </c>
      <c r="BD238" s="31"/>
    </row>
    <row r="239" spans="1:56" s="1" customFormat="1" ht="61.2" x14ac:dyDescent="0.3">
      <c r="A239" s="2" t="s">
        <v>464</v>
      </c>
      <c r="B239" s="40">
        <v>1</v>
      </c>
      <c r="C239" s="40" t="s">
        <v>8</v>
      </c>
      <c r="D239" s="40">
        <v>6</v>
      </c>
      <c r="E239" s="30" t="s">
        <v>64</v>
      </c>
      <c r="F239" s="30" t="s">
        <v>10</v>
      </c>
      <c r="G239" s="30" t="s">
        <v>10</v>
      </c>
      <c r="H239" s="30" t="s">
        <v>69</v>
      </c>
      <c r="I239" s="30" t="s">
        <v>524</v>
      </c>
      <c r="J239" s="30"/>
      <c r="K239" s="30"/>
      <c r="L239" s="30" t="s">
        <v>19</v>
      </c>
      <c r="M239" s="30"/>
      <c r="N239" s="30" t="s">
        <v>19</v>
      </c>
      <c r="O239" s="30"/>
      <c r="P239" s="30" t="s">
        <v>19</v>
      </c>
      <c r="Q239" s="30"/>
      <c r="R239" s="30" t="s">
        <v>19</v>
      </c>
      <c r="S239" s="30"/>
      <c r="T239" s="30" t="s">
        <v>19</v>
      </c>
      <c r="U239" s="30"/>
      <c r="V239" s="30" t="s">
        <v>19</v>
      </c>
      <c r="W239" s="30"/>
      <c r="X239" s="30" t="s">
        <v>19</v>
      </c>
      <c r="Y239" s="30"/>
      <c r="Z239" s="30" t="s">
        <v>19</v>
      </c>
      <c r="AA239" s="30"/>
      <c r="AB239" s="30" t="s">
        <v>19</v>
      </c>
      <c r="AC239" s="30"/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f t="shared" si="68"/>
        <v>0</v>
      </c>
      <c r="AY239" s="35">
        <v>0</v>
      </c>
      <c r="AZ239" s="35">
        <f t="shared" si="69"/>
        <v>0</v>
      </c>
      <c r="BA239" s="35">
        <f t="shared" si="59"/>
        <v>0</v>
      </c>
      <c r="BB239" s="35">
        <f t="shared" si="60"/>
        <v>0</v>
      </c>
      <c r="BC239" s="35">
        <f t="shared" si="61"/>
        <v>0</v>
      </c>
      <c r="BD239" s="31"/>
    </row>
    <row r="240" spans="1:56" s="1" customFormat="1" ht="61.2" x14ac:dyDescent="0.3">
      <c r="A240" s="2" t="s">
        <v>465</v>
      </c>
      <c r="B240" s="40">
        <v>1</v>
      </c>
      <c r="C240" s="40" t="s">
        <v>8</v>
      </c>
      <c r="D240" s="40">
        <v>6</v>
      </c>
      <c r="E240" s="30" t="s">
        <v>64</v>
      </c>
      <c r="F240" s="30" t="s">
        <v>10</v>
      </c>
      <c r="G240" s="30" t="s">
        <v>10</v>
      </c>
      <c r="H240" s="30" t="s">
        <v>69</v>
      </c>
      <c r="I240" s="30" t="s">
        <v>524</v>
      </c>
      <c r="J240" s="30"/>
      <c r="K240" s="30"/>
      <c r="L240" s="30" t="s">
        <v>19</v>
      </c>
      <c r="M240" s="30"/>
      <c r="N240" s="30" t="s">
        <v>19</v>
      </c>
      <c r="O240" s="30"/>
      <c r="P240" s="30" t="s">
        <v>19</v>
      </c>
      <c r="Q240" s="30"/>
      <c r="R240" s="30" t="s">
        <v>19</v>
      </c>
      <c r="S240" s="30"/>
      <c r="T240" s="30" t="s">
        <v>19</v>
      </c>
      <c r="U240" s="30"/>
      <c r="V240" s="30" t="s">
        <v>19</v>
      </c>
      <c r="W240" s="30"/>
      <c r="X240" s="30" t="s">
        <v>19</v>
      </c>
      <c r="Y240" s="30"/>
      <c r="Z240" s="30" t="s">
        <v>19</v>
      </c>
      <c r="AA240" s="30"/>
      <c r="AB240" s="30" t="s">
        <v>19</v>
      </c>
      <c r="AC240" s="30"/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f t="shared" si="68"/>
        <v>0</v>
      </c>
      <c r="AY240" s="35">
        <v>0</v>
      </c>
      <c r="AZ240" s="35">
        <f t="shared" si="69"/>
        <v>0</v>
      </c>
      <c r="BA240" s="35">
        <f t="shared" si="59"/>
        <v>0</v>
      </c>
      <c r="BB240" s="35">
        <f t="shared" si="60"/>
        <v>0</v>
      </c>
      <c r="BC240" s="35">
        <f t="shared" si="61"/>
        <v>0</v>
      </c>
      <c r="BD240" s="31"/>
    </row>
    <row r="241" spans="1:56" s="1" customFormat="1" ht="61.2" x14ac:dyDescent="0.3">
      <c r="A241" s="2" t="s">
        <v>466</v>
      </c>
      <c r="B241" s="40">
        <v>1</v>
      </c>
      <c r="C241" s="40" t="s">
        <v>8</v>
      </c>
      <c r="D241" s="40">
        <v>6</v>
      </c>
      <c r="E241" s="30" t="s">
        <v>64</v>
      </c>
      <c r="F241" s="30" t="s">
        <v>10</v>
      </c>
      <c r="G241" s="30" t="s">
        <v>10</v>
      </c>
      <c r="H241" s="30" t="s">
        <v>69</v>
      </c>
      <c r="I241" s="30" t="s">
        <v>524</v>
      </c>
      <c r="J241" s="30"/>
      <c r="K241" s="30"/>
      <c r="L241" s="30" t="s">
        <v>19</v>
      </c>
      <c r="M241" s="30"/>
      <c r="N241" s="30" t="s">
        <v>19</v>
      </c>
      <c r="O241" s="30"/>
      <c r="P241" s="30" t="s">
        <v>19</v>
      </c>
      <c r="Q241" s="30"/>
      <c r="R241" s="30" t="s">
        <v>19</v>
      </c>
      <c r="S241" s="30"/>
      <c r="T241" s="30" t="s">
        <v>19</v>
      </c>
      <c r="U241" s="30"/>
      <c r="V241" s="30" t="s">
        <v>19</v>
      </c>
      <c r="W241" s="30"/>
      <c r="X241" s="30" t="s">
        <v>19</v>
      </c>
      <c r="Y241" s="30"/>
      <c r="Z241" s="30" t="s">
        <v>19</v>
      </c>
      <c r="AA241" s="30"/>
      <c r="AB241" s="30" t="s">
        <v>19</v>
      </c>
      <c r="AC241" s="30"/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f t="shared" si="68"/>
        <v>0</v>
      </c>
      <c r="AY241" s="35">
        <v>0</v>
      </c>
      <c r="AZ241" s="35">
        <f t="shared" si="69"/>
        <v>0</v>
      </c>
      <c r="BA241" s="35">
        <f t="shared" si="59"/>
        <v>0</v>
      </c>
      <c r="BB241" s="35">
        <f t="shared" si="60"/>
        <v>0</v>
      </c>
      <c r="BC241" s="35">
        <f t="shared" si="61"/>
        <v>0</v>
      </c>
      <c r="BD241" s="31"/>
    </row>
    <row r="242" spans="1:56" s="1" customFormat="1" ht="61.2" x14ac:dyDescent="0.3">
      <c r="A242" s="2" t="s">
        <v>467</v>
      </c>
      <c r="B242" s="40">
        <v>1</v>
      </c>
      <c r="C242" s="40" t="s">
        <v>8</v>
      </c>
      <c r="D242" s="40">
        <v>6</v>
      </c>
      <c r="E242" s="30" t="s">
        <v>64</v>
      </c>
      <c r="F242" s="30" t="s">
        <v>10</v>
      </c>
      <c r="G242" s="30" t="s">
        <v>10</v>
      </c>
      <c r="H242" s="30" t="s">
        <v>69</v>
      </c>
      <c r="I242" s="30" t="s">
        <v>524</v>
      </c>
      <c r="J242" s="30"/>
      <c r="K242" s="30"/>
      <c r="L242" s="30" t="s">
        <v>19</v>
      </c>
      <c r="M242" s="30"/>
      <c r="N242" s="30" t="s">
        <v>19</v>
      </c>
      <c r="O242" s="30"/>
      <c r="P242" s="30" t="s">
        <v>19</v>
      </c>
      <c r="Q242" s="30"/>
      <c r="R242" s="30" t="s">
        <v>19</v>
      </c>
      <c r="S242" s="30"/>
      <c r="T242" s="30" t="s">
        <v>19</v>
      </c>
      <c r="U242" s="30"/>
      <c r="V242" s="30" t="s">
        <v>19</v>
      </c>
      <c r="W242" s="30"/>
      <c r="X242" s="30" t="s">
        <v>19</v>
      </c>
      <c r="Y242" s="30"/>
      <c r="Z242" s="30" t="s">
        <v>19</v>
      </c>
      <c r="AA242" s="30"/>
      <c r="AB242" s="30" t="s">
        <v>19</v>
      </c>
      <c r="AC242" s="30"/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  <c r="AV242" s="35">
        <v>0</v>
      </c>
      <c r="AW242" s="35">
        <v>0</v>
      </c>
      <c r="AX242" s="35">
        <f t="shared" si="68"/>
        <v>0</v>
      </c>
      <c r="AY242" s="35">
        <v>0</v>
      </c>
      <c r="AZ242" s="35">
        <f t="shared" si="69"/>
        <v>0</v>
      </c>
      <c r="BA242" s="35">
        <f t="shared" si="59"/>
        <v>0</v>
      </c>
      <c r="BB242" s="35">
        <f t="shared" si="60"/>
        <v>0</v>
      </c>
      <c r="BC242" s="35">
        <f t="shared" si="61"/>
        <v>0</v>
      </c>
      <c r="BD242" s="31"/>
    </row>
    <row r="243" spans="1:56" s="1" customFormat="1" ht="22.8" x14ac:dyDescent="0.3">
      <c r="A243" s="2" t="s">
        <v>468</v>
      </c>
      <c r="B243" s="40">
        <v>1</v>
      </c>
      <c r="C243" s="40" t="s">
        <v>8</v>
      </c>
      <c r="D243" s="40">
        <v>6</v>
      </c>
      <c r="E243" s="40" t="s">
        <v>10</v>
      </c>
      <c r="F243" s="40" t="s">
        <v>10</v>
      </c>
      <c r="G243" s="40" t="s">
        <v>10</v>
      </c>
      <c r="H243" s="40" t="s">
        <v>10</v>
      </c>
      <c r="I243" s="40" t="s">
        <v>10</v>
      </c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9">
        <f t="shared" si="59"/>
        <v>0</v>
      </c>
      <c r="BB243" s="39">
        <f t="shared" si="60"/>
        <v>0</v>
      </c>
      <c r="BC243" s="39">
        <f t="shared" si="61"/>
        <v>0</v>
      </c>
      <c r="BD243" s="31"/>
    </row>
    <row r="244" spans="1:56" s="1" customFormat="1" ht="22.8" x14ac:dyDescent="0.3">
      <c r="A244" s="2" t="s">
        <v>469</v>
      </c>
      <c r="B244" s="40">
        <v>1</v>
      </c>
      <c r="C244" s="40" t="s">
        <v>8</v>
      </c>
      <c r="D244" s="40">
        <v>6</v>
      </c>
      <c r="E244" s="40" t="s">
        <v>10</v>
      </c>
      <c r="F244" s="40" t="s">
        <v>10</v>
      </c>
      <c r="G244" s="40" t="s">
        <v>10</v>
      </c>
      <c r="H244" s="40" t="s">
        <v>10</v>
      </c>
      <c r="I244" s="40" t="s">
        <v>10</v>
      </c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9">
        <f t="shared" si="59"/>
        <v>0</v>
      </c>
      <c r="BB244" s="39">
        <f t="shared" si="60"/>
        <v>0</v>
      </c>
      <c r="BC244" s="39">
        <f t="shared" si="61"/>
        <v>0</v>
      </c>
      <c r="BD244" s="31"/>
    </row>
    <row r="245" spans="1:56" s="1" customFormat="1" ht="22.8" x14ac:dyDescent="0.3">
      <c r="A245" s="2" t="s">
        <v>470</v>
      </c>
      <c r="B245" s="40">
        <v>1</v>
      </c>
      <c r="C245" s="40" t="s">
        <v>8</v>
      </c>
      <c r="D245" s="40">
        <v>6</v>
      </c>
      <c r="E245" s="40" t="s">
        <v>10</v>
      </c>
      <c r="F245" s="40" t="s">
        <v>10</v>
      </c>
      <c r="G245" s="40" t="s">
        <v>10</v>
      </c>
      <c r="H245" s="40" t="s">
        <v>10</v>
      </c>
      <c r="I245" s="40" t="s">
        <v>10</v>
      </c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9">
        <f t="shared" si="59"/>
        <v>0</v>
      </c>
      <c r="BB245" s="39">
        <f t="shared" si="60"/>
        <v>0</v>
      </c>
      <c r="BC245" s="39">
        <f t="shared" si="61"/>
        <v>0</v>
      </c>
      <c r="BD245" s="31"/>
    </row>
    <row r="246" spans="1:56" s="1" customFormat="1" ht="51" x14ac:dyDescent="0.3">
      <c r="A246" s="11" t="s">
        <v>472</v>
      </c>
      <c r="B246" s="32">
        <v>1</v>
      </c>
      <c r="C246" s="32" t="s">
        <v>8</v>
      </c>
      <c r="D246" s="32">
        <v>7</v>
      </c>
      <c r="E246" s="33" t="s">
        <v>70</v>
      </c>
      <c r="F246" s="33" t="s">
        <v>71</v>
      </c>
      <c r="G246" s="33" t="s">
        <v>72</v>
      </c>
      <c r="H246" s="33" t="s">
        <v>74</v>
      </c>
      <c r="I246" s="33" t="s">
        <v>73</v>
      </c>
      <c r="J246" s="30"/>
      <c r="K246" s="30" t="s">
        <v>19</v>
      </c>
      <c r="L246" s="30" t="s">
        <v>19</v>
      </c>
      <c r="M246" s="30" t="s">
        <v>19</v>
      </c>
      <c r="N246" s="30" t="s">
        <v>19</v>
      </c>
      <c r="O246" s="30" t="s">
        <v>19</v>
      </c>
      <c r="P246" s="30" t="s">
        <v>19</v>
      </c>
      <c r="Q246" s="30" t="s">
        <v>19</v>
      </c>
      <c r="R246" s="30" t="s">
        <v>19</v>
      </c>
      <c r="S246" s="30" t="s">
        <v>19</v>
      </c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4">
        <f t="shared" ref="AD246:AW246" si="70">SUM(AD247:AD256)</f>
        <v>0</v>
      </c>
      <c r="AE246" s="34">
        <f t="shared" si="70"/>
        <v>0</v>
      </c>
      <c r="AF246" s="34">
        <f t="shared" si="70"/>
        <v>0</v>
      </c>
      <c r="AG246" s="34">
        <f t="shared" si="70"/>
        <v>0</v>
      </c>
      <c r="AH246" s="34">
        <f t="shared" si="70"/>
        <v>0</v>
      </c>
      <c r="AI246" s="34">
        <f t="shared" si="70"/>
        <v>2500</v>
      </c>
      <c r="AJ246" s="34">
        <f t="shared" si="70"/>
        <v>0</v>
      </c>
      <c r="AK246" s="34">
        <f t="shared" si="70"/>
        <v>0</v>
      </c>
      <c r="AL246" s="34">
        <f t="shared" si="70"/>
        <v>0</v>
      </c>
      <c r="AM246" s="34">
        <f t="shared" si="70"/>
        <v>0</v>
      </c>
      <c r="AN246" s="34">
        <f t="shared" si="70"/>
        <v>0</v>
      </c>
      <c r="AO246" s="34">
        <f t="shared" si="70"/>
        <v>0</v>
      </c>
      <c r="AP246" s="34">
        <f t="shared" si="70"/>
        <v>0</v>
      </c>
      <c r="AQ246" s="34">
        <f t="shared" si="70"/>
        <v>0</v>
      </c>
      <c r="AR246" s="34">
        <f t="shared" si="70"/>
        <v>0</v>
      </c>
      <c r="AS246" s="34">
        <f t="shared" si="70"/>
        <v>0</v>
      </c>
      <c r="AT246" s="34">
        <f t="shared" si="70"/>
        <v>0</v>
      </c>
      <c r="AU246" s="34">
        <f t="shared" si="70"/>
        <v>0</v>
      </c>
      <c r="AV246" s="34">
        <f t="shared" si="70"/>
        <v>0</v>
      </c>
      <c r="AW246" s="34">
        <f t="shared" si="70"/>
        <v>0</v>
      </c>
      <c r="AX246" s="35">
        <f>SUM(AD246:AW246)</f>
        <v>2500</v>
      </c>
      <c r="AY246" s="35">
        <v>0</v>
      </c>
      <c r="AZ246" s="35">
        <f>AX246</f>
        <v>2500</v>
      </c>
      <c r="BA246" s="36">
        <f t="shared" si="59"/>
        <v>0</v>
      </c>
      <c r="BB246" s="36">
        <f t="shared" si="60"/>
        <v>2500</v>
      </c>
      <c r="BC246" s="36">
        <f t="shared" si="61"/>
        <v>0</v>
      </c>
      <c r="BD246" s="31"/>
    </row>
    <row r="247" spans="1:56" ht="54" x14ac:dyDescent="0.3">
      <c r="A247" s="14" t="s">
        <v>461</v>
      </c>
      <c r="B247" s="37">
        <v>1</v>
      </c>
      <c r="C247" s="37" t="s">
        <v>8</v>
      </c>
      <c r="D247" s="37">
        <v>7</v>
      </c>
      <c r="E247" s="38" t="s">
        <v>70</v>
      </c>
      <c r="F247" s="38" t="s">
        <v>71</v>
      </c>
      <c r="G247" s="38" t="s">
        <v>72</v>
      </c>
      <c r="H247" s="38" t="s">
        <v>74</v>
      </c>
      <c r="I247" s="38" t="s">
        <v>73</v>
      </c>
      <c r="J247" s="38"/>
      <c r="K247" s="38" t="s">
        <v>19</v>
      </c>
      <c r="L247" s="38" t="s">
        <v>19</v>
      </c>
      <c r="M247" s="38" t="s">
        <v>19</v>
      </c>
      <c r="N247" s="38" t="s">
        <v>19</v>
      </c>
      <c r="O247" s="38" t="s">
        <v>19</v>
      </c>
      <c r="P247" s="38" t="s">
        <v>19</v>
      </c>
      <c r="Q247" s="38" t="s">
        <v>19</v>
      </c>
      <c r="R247" s="38" t="s">
        <v>19</v>
      </c>
      <c r="S247" s="38" t="s">
        <v>19</v>
      </c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880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f t="shared" ref="AX247:AX256" si="71">SUM(AD247:AW247)</f>
        <v>880</v>
      </c>
      <c r="AY247" s="39">
        <v>0</v>
      </c>
      <c r="AZ247" s="39">
        <f t="shared" ref="AZ247:AZ256" si="72">AX247</f>
        <v>880</v>
      </c>
      <c r="BA247" s="39">
        <f t="shared" si="59"/>
        <v>0</v>
      </c>
      <c r="BB247" s="39">
        <f t="shared" si="60"/>
        <v>880</v>
      </c>
      <c r="BC247" s="39">
        <f t="shared" si="61"/>
        <v>0</v>
      </c>
    </row>
    <row r="248" spans="1:56" ht="54" x14ac:dyDescent="0.3">
      <c r="A248" s="14" t="s">
        <v>462</v>
      </c>
      <c r="B248" s="37">
        <v>1</v>
      </c>
      <c r="C248" s="37" t="s">
        <v>8</v>
      </c>
      <c r="D248" s="37">
        <v>7</v>
      </c>
      <c r="E248" s="38" t="s">
        <v>70</v>
      </c>
      <c r="F248" s="38" t="s">
        <v>71</v>
      </c>
      <c r="G248" s="38" t="s">
        <v>72</v>
      </c>
      <c r="H248" s="38" t="s">
        <v>74</v>
      </c>
      <c r="I248" s="38" t="s">
        <v>483</v>
      </c>
      <c r="J248" s="38"/>
      <c r="K248" s="38" t="s">
        <v>19</v>
      </c>
      <c r="L248" s="38" t="s">
        <v>19</v>
      </c>
      <c r="M248" s="38" t="s">
        <v>19</v>
      </c>
      <c r="N248" s="38" t="s">
        <v>19</v>
      </c>
      <c r="O248" s="38" t="s">
        <v>19</v>
      </c>
      <c r="P248" s="38" t="s">
        <v>19</v>
      </c>
      <c r="Q248" s="38" t="s">
        <v>19</v>
      </c>
      <c r="R248" s="38" t="s">
        <v>19</v>
      </c>
      <c r="S248" s="38" t="s">
        <v>19</v>
      </c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290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f t="shared" si="71"/>
        <v>290</v>
      </c>
      <c r="AY248" s="39">
        <v>0</v>
      </c>
      <c r="AZ248" s="39">
        <f t="shared" si="72"/>
        <v>290</v>
      </c>
      <c r="BA248" s="39">
        <f t="shared" si="59"/>
        <v>0</v>
      </c>
      <c r="BB248" s="39">
        <f t="shared" si="60"/>
        <v>290</v>
      </c>
      <c r="BC248" s="39">
        <f t="shared" si="61"/>
        <v>0</v>
      </c>
    </row>
    <row r="249" spans="1:56" s="1" customFormat="1" ht="51" x14ac:dyDescent="0.3">
      <c r="A249" s="2" t="s">
        <v>463</v>
      </c>
      <c r="B249" s="40">
        <v>1</v>
      </c>
      <c r="C249" s="40" t="s">
        <v>8</v>
      </c>
      <c r="D249" s="40">
        <v>7</v>
      </c>
      <c r="E249" s="30" t="s">
        <v>70</v>
      </c>
      <c r="F249" s="30" t="s">
        <v>71</v>
      </c>
      <c r="G249" s="30" t="s">
        <v>72</v>
      </c>
      <c r="H249" s="30" t="s">
        <v>74</v>
      </c>
      <c r="I249" s="30" t="s">
        <v>483</v>
      </c>
      <c r="J249" s="30"/>
      <c r="K249" s="30" t="s">
        <v>19</v>
      </c>
      <c r="L249" s="30" t="s">
        <v>19</v>
      </c>
      <c r="M249" s="30" t="s">
        <v>19</v>
      </c>
      <c r="N249" s="30" t="s">
        <v>19</v>
      </c>
      <c r="O249" s="30" t="s">
        <v>19</v>
      </c>
      <c r="P249" s="30" t="s">
        <v>19</v>
      </c>
      <c r="Q249" s="30" t="s">
        <v>19</v>
      </c>
      <c r="R249" s="30" t="s">
        <v>19</v>
      </c>
      <c r="S249" s="30" t="s">
        <v>19</v>
      </c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180</v>
      </c>
      <c r="AJ249" s="35">
        <v>0</v>
      </c>
      <c r="AK249" s="35">
        <v>0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  <c r="AV249" s="35">
        <v>0</v>
      </c>
      <c r="AW249" s="35">
        <v>0</v>
      </c>
      <c r="AX249" s="35">
        <f t="shared" si="71"/>
        <v>180</v>
      </c>
      <c r="AY249" s="35">
        <v>0</v>
      </c>
      <c r="AZ249" s="35">
        <f t="shared" si="72"/>
        <v>180</v>
      </c>
      <c r="BA249" s="35">
        <f t="shared" si="59"/>
        <v>0</v>
      </c>
      <c r="BB249" s="35">
        <f t="shared" si="60"/>
        <v>180</v>
      </c>
      <c r="BC249" s="35">
        <f t="shared" si="61"/>
        <v>0</v>
      </c>
      <c r="BD249" s="31"/>
    </row>
    <row r="250" spans="1:56" s="1" customFormat="1" ht="51" x14ac:dyDescent="0.3">
      <c r="A250" s="2" t="s">
        <v>464</v>
      </c>
      <c r="B250" s="40">
        <v>1</v>
      </c>
      <c r="C250" s="40" t="s">
        <v>8</v>
      </c>
      <c r="D250" s="40">
        <v>7</v>
      </c>
      <c r="E250" s="30" t="s">
        <v>70</v>
      </c>
      <c r="F250" s="30" t="s">
        <v>71</v>
      </c>
      <c r="G250" s="30" t="s">
        <v>72</v>
      </c>
      <c r="H250" s="30" t="s">
        <v>74</v>
      </c>
      <c r="I250" s="30" t="s">
        <v>483</v>
      </c>
      <c r="J250" s="30"/>
      <c r="K250" s="30" t="s">
        <v>19</v>
      </c>
      <c r="L250" s="30" t="s">
        <v>19</v>
      </c>
      <c r="M250" s="30" t="s">
        <v>19</v>
      </c>
      <c r="N250" s="30" t="s">
        <v>19</v>
      </c>
      <c r="O250" s="30" t="s">
        <v>19</v>
      </c>
      <c r="P250" s="30" t="s">
        <v>19</v>
      </c>
      <c r="Q250" s="30" t="s">
        <v>19</v>
      </c>
      <c r="R250" s="30" t="s">
        <v>19</v>
      </c>
      <c r="S250" s="30" t="s">
        <v>19</v>
      </c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220</v>
      </c>
      <c r="AJ250" s="35">
        <v>0</v>
      </c>
      <c r="AK250" s="35">
        <v>0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  <c r="AV250" s="35">
        <v>0</v>
      </c>
      <c r="AW250" s="35">
        <v>0</v>
      </c>
      <c r="AX250" s="35">
        <f t="shared" si="71"/>
        <v>220</v>
      </c>
      <c r="AY250" s="35">
        <v>0</v>
      </c>
      <c r="AZ250" s="35">
        <f t="shared" si="72"/>
        <v>220</v>
      </c>
      <c r="BA250" s="35">
        <f t="shared" si="59"/>
        <v>0</v>
      </c>
      <c r="BB250" s="35">
        <f t="shared" si="60"/>
        <v>220</v>
      </c>
      <c r="BC250" s="35">
        <f t="shared" si="61"/>
        <v>0</v>
      </c>
      <c r="BD250" s="31"/>
    </row>
    <row r="251" spans="1:56" s="1" customFormat="1" ht="51" x14ac:dyDescent="0.3">
      <c r="A251" s="2" t="s">
        <v>465</v>
      </c>
      <c r="B251" s="40">
        <v>1</v>
      </c>
      <c r="C251" s="40" t="s">
        <v>8</v>
      </c>
      <c r="D251" s="40">
        <v>7</v>
      </c>
      <c r="E251" s="30" t="s">
        <v>70</v>
      </c>
      <c r="F251" s="30" t="s">
        <v>71</v>
      </c>
      <c r="G251" s="30" t="s">
        <v>72</v>
      </c>
      <c r="H251" s="30" t="s">
        <v>74</v>
      </c>
      <c r="I251" s="30" t="s">
        <v>483</v>
      </c>
      <c r="J251" s="30"/>
      <c r="K251" s="30" t="s">
        <v>19</v>
      </c>
      <c r="L251" s="30" t="s">
        <v>19</v>
      </c>
      <c r="M251" s="30" t="s">
        <v>19</v>
      </c>
      <c r="N251" s="30" t="s">
        <v>19</v>
      </c>
      <c r="O251" s="30" t="s">
        <v>19</v>
      </c>
      <c r="P251" s="30" t="s">
        <v>19</v>
      </c>
      <c r="Q251" s="30" t="s">
        <v>19</v>
      </c>
      <c r="R251" s="30" t="s">
        <v>19</v>
      </c>
      <c r="S251" s="30" t="s">
        <v>19</v>
      </c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410</v>
      </c>
      <c r="AJ251" s="35">
        <v>0</v>
      </c>
      <c r="AK251" s="35">
        <v>0</v>
      </c>
      <c r="AL251" s="35">
        <v>0</v>
      </c>
      <c r="AM251" s="35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  <c r="AV251" s="35">
        <v>0</v>
      </c>
      <c r="AW251" s="35">
        <v>0</v>
      </c>
      <c r="AX251" s="35">
        <f t="shared" si="71"/>
        <v>410</v>
      </c>
      <c r="AY251" s="35">
        <v>0</v>
      </c>
      <c r="AZ251" s="35">
        <f t="shared" si="72"/>
        <v>410</v>
      </c>
      <c r="BA251" s="35">
        <f t="shared" si="59"/>
        <v>0</v>
      </c>
      <c r="BB251" s="35">
        <f t="shared" si="60"/>
        <v>410</v>
      </c>
      <c r="BC251" s="35">
        <f t="shared" si="61"/>
        <v>0</v>
      </c>
      <c r="BD251" s="31"/>
    </row>
    <row r="252" spans="1:56" s="1" customFormat="1" ht="51" x14ac:dyDescent="0.3">
      <c r="A252" s="2" t="s">
        <v>466</v>
      </c>
      <c r="B252" s="40">
        <v>1</v>
      </c>
      <c r="C252" s="40" t="s">
        <v>8</v>
      </c>
      <c r="D252" s="40">
        <v>7</v>
      </c>
      <c r="E252" s="30" t="s">
        <v>70</v>
      </c>
      <c r="F252" s="30" t="s">
        <v>71</v>
      </c>
      <c r="G252" s="30" t="s">
        <v>72</v>
      </c>
      <c r="H252" s="30" t="s">
        <v>74</v>
      </c>
      <c r="I252" s="30" t="s">
        <v>483</v>
      </c>
      <c r="J252" s="30"/>
      <c r="K252" s="30" t="s">
        <v>19</v>
      </c>
      <c r="L252" s="30" t="s">
        <v>19</v>
      </c>
      <c r="M252" s="30" t="s">
        <v>19</v>
      </c>
      <c r="N252" s="30" t="s">
        <v>19</v>
      </c>
      <c r="O252" s="30" t="s">
        <v>19</v>
      </c>
      <c r="P252" s="30" t="s">
        <v>19</v>
      </c>
      <c r="Q252" s="30" t="s">
        <v>19</v>
      </c>
      <c r="R252" s="30" t="s">
        <v>19</v>
      </c>
      <c r="S252" s="30" t="s">
        <v>19</v>
      </c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210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  <c r="AV252" s="35">
        <v>0</v>
      </c>
      <c r="AW252" s="35">
        <v>0</v>
      </c>
      <c r="AX252" s="35">
        <f t="shared" si="71"/>
        <v>210</v>
      </c>
      <c r="AY252" s="35">
        <v>0</v>
      </c>
      <c r="AZ252" s="35">
        <f t="shared" si="72"/>
        <v>210</v>
      </c>
      <c r="BA252" s="35">
        <f t="shared" si="59"/>
        <v>0</v>
      </c>
      <c r="BB252" s="35">
        <f t="shared" si="60"/>
        <v>210</v>
      </c>
      <c r="BC252" s="35">
        <f t="shared" si="61"/>
        <v>0</v>
      </c>
      <c r="BD252" s="31"/>
    </row>
    <row r="253" spans="1:56" s="1" customFormat="1" ht="51" x14ac:dyDescent="0.3">
      <c r="A253" s="2" t="s">
        <v>467</v>
      </c>
      <c r="B253" s="40">
        <v>1</v>
      </c>
      <c r="C253" s="40" t="s">
        <v>8</v>
      </c>
      <c r="D253" s="40">
        <v>7</v>
      </c>
      <c r="E253" s="30" t="s">
        <v>70</v>
      </c>
      <c r="F253" s="30" t="s">
        <v>71</v>
      </c>
      <c r="G253" s="30" t="s">
        <v>72</v>
      </c>
      <c r="H253" s="30" t="s">
        <v>74</v>
      </c>
      <c r="I253" s="30" t="s">
        <v>483</v>
      </c>
      <c r="J253" s="30"/>
      <c r="K253" s="30" t="s">
        <v>19</v>
      </c>
      <c r="L253" s="30" t="s">
        <v>19</v>
      </c>
      <c r="M253" s="30" t="s">
        <v>19</v>
      </c>
      <c r="N253" s="30" t="s">
        <v>19</v>
      </c>
      <c r="O253" s="30" t="s">
        <v>19</v>
      </c>
      <c r="P253" s="30" t="s">
        <v>19</v>
      </c>
      <c r="Q253" s="30" t="s">
        <v>19</v>
      </c>
      <c r="R253" s="30" t="s">
        <v>19</v>
      </c>
      <c r="S253" s="30" t="s">
        <v>19</v>
      </c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310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  <c r="AV253" s="35">
        <v>0</v>
      </c>
      <c r="AW253" s="35">
        <v>0</v>
      </c>
      <c r="AX253" s="35">
        <f t="shared" si="71"/>
        <v>310</v>
      </c>
      <c r="AY253" s="35">
        <v>0</v>
      </c>
      <c r="AZ253" s="35">
        <f t="shared" si="72"/>
        <v>310</v>
      </c>
      <c r="BA253" s="35">
        <f t="shared" si="59"/>
        <v>0</v>
      </c>
      <c r="BB253" s="35">
        <f t="shared" si="60"/>
        <v>310</v>
      </c>
      <c r="BC253" s="35">
        <f t="shared" si="61"/>
        <v>0</v>
      </c>
      <c r="BD253" s="31"/>
    </row>
    <row r="254" spans="1:56" s="1" customFormat="1" ht="51" x14ac:dyDescent="0.3">
      <c r="A254" s="2" t="s">
        <v>468</v>
      </c>
      <c r="B254" s="40">
        <v>1</v>
      </c>
      <c r="C254" s="40" t="s">
        <v>8</v>
      </c>
      <c r="D254" s="40">
        <v>7</v>
      </c>
      <c r="E254" s="30" t="s">
        <v>70</v>
      </c>
      <c r="F254" s="30" t="s">
        <v>71</v>
      </c>
      <c r="G254" s="30" t="s">
        <v>72</v>
      </c>
      <c r="H254" s="30" t="s">
        <v>74</v>
      </c>
      <c r="I254" s="30" t="s">
        <v>483</v>
      </c>
      <c r="J254" s="30"/>
      <c r="K254" s="30" t="s">
        <v>19</v>
      </c>
      <c r="L254" s="30" t="s">
        <v>19</v>
      </c>
      <c r="M254" s="30" t="s">
        <v>19</v>
      </c>
      <c r="N254" s="30" t="s">
        <v>19</v>
      </c>
      <c r="O254" s="30" t="s">
        <v>19</v>
      </c>
      <c r="P254" s="30" t="s">
        <v>19</v>
      </c>
      <c r="Q254" s="30" t="s">
        <v>19</v>
      </c>
      <c r="R254" s="30" t="s">
        <v>19</v>
      </c>
      <c r="S254" s="30" t="s">
        <v>19</v>
      </c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  <c r="AV254" s="35">
        <v>0</v>
      </c>
      <c r="AW254" s="35">
        <v>0</v>
      </c>
      <c r="AX254" s="35">
        <f t="shared" si="71"/>
        <v>0</v>
      </c>
      <c r="AY254" s="35">
        <v>0</v>
      </c>
      <c r="AZ254" s="35">
        <f t="shared" si="72"/>
        <v>0</v>
      </c>
      <c r="BA254" s="39">
        <f t="shared" si="59"/>
        <v>0</v>
      </c>
      <c r="BB254" s="39">
        <f t="shared" si="60"/>
        <v>0</v>
      </c>
      <c r="BC254" s="39">
        <f t="shared" si="61"/>
        <v>0</v>
      </c>
      <c r="BD254" s="31"/>
    </row>
    <row r="255" spans="1:56" s="1" customFormat="1" ht="51" x14ac:dyDescent="0.3">
      <c r="A255" s="2" t="s">
        <v>469</v>
      </c>
      <c r="B255" s="40">
        <v>1</v>
      </c>
      <c r="C255" s="40" t="s">
        <v>8</v>
      </c>
      <c r="D255" s="40">
        <v>7</v>
      </c>
      <c r="E255" s="30" t="s">
        <v>70</v>
      </c>
      <c r="F255" s="30" t="s">
        <v>71</v>
      </c>
      <c r="G255" s="30" t="s">
        <v>72</v>
      </c>
      <c r="H255" s="30" t="s">
        <v>74</v>
      </c>
      <c r="I255" s="30" t="s">
        <v>483</v>
      </c>
      <c r="J255" s="30"/>
      <c r="K255" s="30" t="s">
        <v>19</v>
      </c>
      <c r="L255" s="30" t="s">
        <v>19</v>
      </c>
      <c r="M255" s="30" t="s">
        <v>19</v>
      </c>
      <c r="N255" s="30" t="s">
        <v>19</v>
      </c>
      <c r="O255" s="30" t="s">
        <v>19</v>
      </c>
      <c r="P255" s="30" t="s">
        <v>19</v>
      </c>
      <c r="Q255" s="30" t="s">
        <v>19</v>
      </c>
      <c r="R255" s="30" t="s">
        <v>19</v>
      </c>
      <c r="S255" s="30" t="s">
        <v>19</v>
      </c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  <c r="AV255" s="35">
        <v>0</v>
      </c>
      <c r="AW255" s="35">
        <v>0</v>
      </c>
      <c r="AX255" s="35">
        <f t="shared" si="71"/>
        <v>0</v>
      </c>
      <c r="AY255" s="35">
        <v>0</v>
      </c>
      <c r="AZ255" s="35">
        <f t="shared" si="72"/>
        <v>0</v>
      </c>
      <c r="BA255" s="39">
        <f t="shared" si="59"/>
        <v>0</v>
      </c>
      <c r="BB255" s="39">
        <f t="shared" si="60"/>
        <v>0</v>
      </c>
      <c r="BC255" s="39">
        <f t="shared" si="61"/>
        <v>0</v>
      </c>
      <c r="BD255" s="31"/>
    </row>
    <row r="256" spans="1:56" s="1" customFormat="1" ht="51" x14ac:dyDescent="0.3">
      <c r="A256" s="2" t="s">
        <v>470</v>
      </c>
      <c r="B256" s="40">
        <v>1</v>
      </c>
      <c r="C256" s="40" t="s">
        <v>8</v>
      </c>
      <c r="D256" s="40">
        <v>7</v>
      </c>
      <c r="E256" s="30" t="s">
        <v>70</v>
      </c>
      <c r="F256" s="30" t="s">
        <v>71</v>
      </c>
      <c r="G256" s="30" t="s">
        <v>72</v>
      </c>
      <c r="H256" s="30" t="s">
        <v>74</v>
      </c>
      <c r="I256" s="30" t="s">
        <v>483</v>
      </c>
      <c r="J256" s="30"/>
      <c r="K256" s="30" t="s">
        <v>19</v>
      </c>
      <c r="L256" s="30" t="s">
        <v>19</v>
      </c>
      <c r="M256" s="30" t="s">
        <v>19</v>
      </c>
      <c r="N256" s="30" t="s">
        <v>19</v>
      </c>
      <c r="O256" s="30" t="s">
        <v>19</v>
      </c>
      <c r="P256" s="30" t="s">
        <v>19</v>
      </c>
      <c r="Q256" s="30" t="s">
        <v>19</v>
      </c>
      <c r="R256" s="30" t="s">
        <v>19</v>
      </c>
      <c r="S256" s="30" t="s">
        <v>19</v>
      </c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  <c r="AV256" s="35">
        <v>0</v>
      </c>
      <c r="AW256" s="35">
        <v>0</v>
      </c>
      <c r="AX256" s="35">
        <f t="shared" si="71"/>
        <v>0</v>
      </c>
      <c r="AY256" s="35">
        <v>0</v>
      </c>
      <c r="AZ256" s="35">
        <f t="shared" si="72"/>
        <v>0</v>
      </c>
      <c r="BA256" s="39">
        <f t="shared" si="59"/>
        <v>0</v>
      </c>
      <c r="BB256" s="39">
        <f t="shared" si="60"/>
        <v>0</v>
      </c>
      <c r="BC256" s="39">
        <f t="shared" si="61"/>
        <v>0</v>
      </c>
      <c r="BD256" s="31"/>
    </row>
    <row r="257" spans="1:56" s="1" customFormat="1" ht="51" x14ac:dyDescent="0.3">
      <c r="A257" s="11" t="s">
        <v>472</v>
      </c>
      <c r="B257" s="32">
        <v>1</v>
      </c>
      <c r="C257" s="32" t="s">
        <v>8</v>
      </c>
      <c r="D257" s="32">
        <v>7</v>
      </c>
      <c r="E257" s="33" t="s">
        <v>70</v>
      </c>
      <c r="F257" s="33" t="s">
        <v>71</v>
      </c>
      <c r="G257" s="33" t="s">
        <v>72</v>
      </c>
      <c r="H257" s="33" t="s">
        <v>76</v>
      </c>
      <c r="I257" s="33" t="s">
        <v>75</v>
      </c>
      <c r="J257" s="30"/>
      <c r="K257" s="30"/>
      <c r="L257" s="30"/>
      <c r="M257" s="30" t="s">
        <v>19</v>
      </c>
      <c r="N257" s="30" t="s">
        <v>19</v>
      </c>
      <c r="O257" s="30" t="s">
        <v>19</v>
      </c>
      <c r="P257" s="30" t="s">
        <v>19</v>
      </c>
      <c r="Q257" s="30" t="s">
        <v>19</v>
      </c>
      <c r="R257" s="30" t="s">
        <v>19</v>
      </c>
      <c r="S257" s="30" t="s">
        <v>19</v>
      </c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0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5">
        <f>SUM(AD257:AW257)</f>
        <v>0</v>
      </c>
      <c r="AY257" s="35">
        <v>0</v>
      </c>
      <c r="AZ257" s="35">
        <f>AX257</f>
        <v>0</v>
      </c>
      <c r="BA257" s="36">
        <f t="shared" si="59"/>
        <v>0</v>
      </c>
      <c r="BB257" s="36">
        <f t="shared" si="60"/>
        <v>0</v>
      </c>
      <c r="BC257" s="36">
        <f t="shared" si="61"/>
        <v>0</v>
      </c>
      <c r="BD257" s="31"/>
    </row>
    <row r="258" spans="1:56" ht="54" x14ac:dyDescent="0.3">
      <c r="A258" s="14" t="s">
        <v>461</v>
      </c>
      <c r="B258" s="37">
        <v>1</v>
      </c>
      <c r="C258" s="37" t="s">
        <v>8</v>
      </c>
      <c r="D258" s="37">
        <v>7</v>
      </c>
      <c r="E258" s="38" t="s">
        <v>70</v>
      </c>
      <c r="F258" s="38" t="s">
        <v>71</v>
      </c>
      <c r="G258" s="38" t="s">
        <v>72</v>
      </c>
      <c r="H258" s="38" t="s">
        <v>76</v>
      </c>
      <c r="I258" s="38" t="s">
        <v>75</v>
      </c>
      <c r="J258" s="38"/>
      <c r="K258" s="38"/>
      <c r="L258" s="38"/>
      <c r="M258" s="38" t="s">
        <v>19</v>
      </c>
      <c r="N258" s="38" t="s">
        <v>19</v>
      </c>
      <c r="O258" s="38" t="s">
        <v>19</v>
      </c>
      <c r="P258" s="38" t="s">
        <v>19</v>
      </c>
      <c r="Q258" s="38" t="s">
        <v>19</v>
      </c>
      <c r="R258" s="38" t="s">
        <v>19</v>
      </c>
      <c r="S258" s="38" t="s">
        <v>19</v>
      </c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9">
        <v>0</v>
      </c>
      <c r="AE258" s="39">
        <v>0</v>
      </c>
      <c r="AF258" s="39">
        <v>0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0</v>
      </c>
      <c r="AN258" s="39">
        <v>0</v>
      </c>
      <c r="AO258" s="39">
        <v>0</v>
      </c>
      <c r="AP258" s="39">
        <v>0</v>
      </c>
      <c r="AQ258" s="39">
        <v>0</v>
      </c>
      <c r="AR258" s="39">
        <v>0</v>
      </c>
      <c r="AS258" s="39">
        <v>0</v>
      </c>
      <c r="AT258" s="39">
        <v>0</v>
      </c>
      <c r="AU258" s="39">
        <v>0</v>
      </c>
      <c r="AV258" s="39">
        <v>0</v>
      </c>
      <c r="AW258" s="39">
        <v>0</v>
      </c>
      <c r="AX258" s="39">
        <f t="shared" ref="AX258:AX267" si="73">SUM(AD258:AW258)</f>
        <v>0</v>
      </c>
      <c r="AY258" s="39">
        <v>0</v>
      </c>
      <c r="AZ258" s="39">
        <f t="shared" ref="AZ258:AZ267" si="74">AX258</f>
        <v>0</v>
      </c>
      <c r="BA258" s="39">
        <f t="shared" si="59"/>
        <v>0</v>
      </c>
      <c r="BB258" s="39">
        <f t="shared" si="60"/>
        <v>0</v>
      </c>
      <c r="BC258" s="39">
        <f t="shared" si="61"/>
        <v>0</v>
      </c>
    </row>
    <row r="259" spans="1:56" ht="54" x14ac:dyDescent="0.3">
      <c r="A259" s="14" t="s">
        <v>462</v>
      </c>
      <c r="B259" s="37">
        <v>1</v>
      </c>
      <c r="C259" s="37" t="s">
        <v>8</v>
      </c>
      <c r="D259" s="37">
        <v>7</v>
      </c>
      <c r="E259" s="38" t="s">
        <v>70</v>
      </c>
      <c r="F259" s="38" t="s">
        <v>71</v>
      </c>
      <c r="G259" s="38" t="s">
        <v>72</v>
      </c>
      <c r="H259" s="38" t="s">
        <v>76</v>
      </c>
      <c r="I259" s="38" t="s">
        <v>75</v>
      </c>
      <c r="J259" s="38"/>
      <c r="K259" s="38"/>
      <c r="L259" s="38"/>
      <c r="M259" s="38" t="s">
        <v>19</v>
      </c>
      <c r="N259" s="38" t="s">
        <v>19</v>
      </c>
      <c r="O259" s="38" t="s">
        <v>19</v>
      </c>
      <c r="P259" s="38" t="s">
        <v>19</v>
      </c>
      <c r="Q259" s="38" t="s">
        <v>19</v>
      </c>
      <c r="R259" s="38" t="s">
        <v>19</v>
      </c>
      <c r="S259" s="38" t="s">
        <v>19</v>
      </c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9">
        <v>0</v>
      </c>
      <c r="AE259" s="39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  <c r="AN259" s="39">
        <v>0</v>
      </c>
      <c r="AO259" s="39">
        <v>0</v>
      </c>
      <c r="AP259" s="39">
        <v>0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f t="shared" si="73"/>
        <v>0</v>
      </c>
      <c r="AY259" s="39">
        <v>0</v>
      </c>
      <c r="AZ259" s="39">
        <f t="shared" si="74"/>
        <v>0</v>
      </c>
      <c r="BA259" s="39">
        <f t="shared" si="59"/>
        <v>0</v>
      </c>
      <c r="BB259" s="39">
        <f t="shared" si="60"/>
        <v>0</v>
      </c>
      <c r="BC259" s="39">
        <f t="shared" si="61"/>
        <v>0</v>
      </c>
    </row>
    <row r="260" spans="1:56" s="1" customFormat="1" ht="51" x14ac:dyDescent="0.3">
      <c r="A260" s="2" t="s">
        <v>463</v>
      </c>
      <c r="B260" s="40">
        <v>1</v>
      </c>
      <c r="C260" s="40" t="s">
        <v>8</v>
      </c>
      <c r="D260" s="40">
        <v>7</v>
      </c>
      <c r="E260" s="30" t="s">
        <v>70</v>
      </c>
      <c r="F260" s="30" t="s">
        <v>71</v>
      </c>
      <c r="G260" s="30" t="s">
        <v>72</v>
      </c>
      <c r="H260" s="30" t="s">
        <v>76</v>
      </c>
      <c r="I260" s="30" t="s">
        <v>75</v>
      </c>
      <c r="J260" s="30"/>
      <c r="K260" s="30"/>
      <c r="L260" s="30"/>
      <c r="M260" s="30" t="s">
        <v>19</v>
      </c>
      <c r="N260" s="30" t="s">
        <v>19</v>
      </c>
      <c r="O260" s="30" t="s">
        <v>19</v>
      </c>
      <c r="P260" s="30" t="s">
        <v>19</v>
      </c>
      <c r="Q260" s="30" t="s">
        <v>19</v>
      </c>
      <c r="R260" s="30" t="s">
        <v>19</v>
      </c>
      <c r="S260" s="30" t="s">
        <v>19</v>
      </c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  <c r="AV260" s="35">
        <v>0</v>
      </c>
      <c r="AW260" s="35">
        <v>0</v>
      </c>
      <c r="AX260" s="35">
        <f t="shared" si="73"/>
        <v>0</v>
      </c>
      <c r="AY260" s="35">
        <v>0</v>
      </c>
      <c r="AZ260" s="35">
        <f t="shared" si="74"/>
        <v>0</v>
      </c>
      <c r="BA260" s="35">
        <f t="shared" si="59"/>
        <v>0</v>
      </c>
      <c r="BB260" s="35">
        <f t="shared" si="60"/>
        <v>0</v>
      </c>
      <c r="BC260" s="35">
        <f t="shared" si="61"/>
        <v>0</v>
      </c>
      <c r="BD260" s="31"/>
    </row>
    <row r="261" spans="1:56" s="1" customFormat="1" ht="51" x14ac:dyDescent="0.3">
      <c r="A261" s="2" t="s">
        <v>464</v>
      </c>
      <c r="B261" s="40">
        <v>1</v>
      </c>
      <c r="C261" s="40" t="s">
        <v>8</v>
      </c>
      <c r="D261" s="40">
        <v>7</v>
      </c>
      <c r="E261" s="30" t="s">
        <v>70</v>
      </c>
      <c r="F261" s="30" t="s">
        <v>71</v>
      </c>
      <c r="G261" s="30" t="s">
        <v>72</v>
      </c>
      <c r="H261" s="30" t="s">
        <v>76</v>
      </c>
      <c r="I261" s="30" t="s">
        <v>75</v>
      </c>
      <c r="J261" s="30"/>
      <c r="K261" s="30"/>
      <c r="L261" s="30"/>
      <c r="M261" s="30" t="s">
        <v>19</v>
      </c>
      <c r="N261" s="30" t="s">
        <v>19</v>
      </c>
      <c r="O261" s="30" t="s">
        <v>19</v>
      </c>
      <c r="P261" s="30" t="s">
        <v>19</v>
      </c>
      <c r="Q261" s="30" t="s">
        <v>19</v>
      </c>
      <c r="R261" s="30" t="s">
        <v>19</v>
      </c>
      <c r="S261" s="30" t="s">
        <v>19</v>
      </c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f t="shared" si="73"/>
        <v>0</v>
      </c>
      <c r="AY261" s="35">
        <v>0</v>
      </c>
      <c r="AZ261" s="35">
        <f t="shared" si="74"/>
        <v>0</v>
      </c>
      <c r="BA261" s="35">
        <f t="shared" ref="BA261:BA324" si="75">SUM(AD261:AH261)</f>
        <v>0</v>
      </c>
      <c r="BB261" s="35">
        <f t="shared" ref="BB261:BB324" si="76">SUM(AI261:AM261)</f>
        <v>0</v>
      </c>
      <c r="BC261" s="35">
        <f t="shared" ref="BC261:BC324" si="77">SUM(AN261:AW261)</f>
        <v>0</v>
      </c>
      <c r="BD261" s="31"/>
    </row>
    <row r="262" spans="1:56" s="1" customFormat="1" ht="51" x14ac:dyDescent="0.3">
      <c r="A262" s="2" t="s">
        <v>465</v>
      </c>
      <c r="B262" s="40">
        <v>1</v>
      </c>
      <c r="C262" s="40" t="s">
        <v>8</v>
      </c>
      <c r="D262" s="40">
        <v>7</v>
      </c>
      <c r="E262" s="30" t="s">
        <v>70</v>
      </c>
      <c r="F262" s="30" t="s">
        <v>71</v>
      </c>
      <c r="G262" s="30" t="s">
        <v>72</v>
      </c>
      <c r="H262" s="30" t="s">
        <v>76</v>
      </c>
      <c r="I262" s="30" t="s">
        <v>75</v>
      </c>
      <c r="J262" s="30"/>
      <c r="K262" s="30"/>
      <c r="L262" s="30"/>
      <c r="M262" s="30" t="s">
        <v>19</v>
      </c>
      <c r="N262" s="30" t="s">
        <v>19</v>
      </c>
      <c r="O262" s="30" t="s">
        <v>19</v>
      </c>
      <c r="P262" s="30" t="s">
        <v>19</v>
      </c>
      <c r="Q262" s="30" t="s">
        <v>19</v>
      </c>
      <c r="R262" s="30" t="s">
        <v>19</v>
      </c>
      <c r="S262" s="30" t="s">
        <v>19</v>
      </c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  <c r="AV262" s="35">
        <v>0</v>
      </c>
      <c r="AW262" s="35">
        <v>0</v>
      </c>
      <c r="AX262" s="35">
        <f t="shared" si="73"/>
        <v>0</v>
      </c>
      <c r="AY262" s="35">
        <v>0</v>
      </c>
      <c r="AZ262" s="35">
        <f t="shared" si="74"/>
        <v>0</v>
      </c>
      <c r="BA262" s="35">
        <f t="shared" si="75"/>
        <v>0</v>
      </c>
      <c r="BB262" s="35">
        <f t="shared" si="76"/>
        <v>0</v>
      </c>
      <c r="BC262" s="35">
        <f t="shared" si="77"/>
        <v>0</v>
      </c>
      <c r="BD262" s="31"/>
    </row>
    <row r="263" spans="1:56" s="1" customFormat="1" ht="51" x14ac:dyDescent="0.3">
      <c r="A263" s="2" t="s">
        <v>466</v>
      </c>
      <c r="B263" s="40">
        <v>1</v>
      </c>
      <c r="C263" s="40" t="s">
        <v>8</v>
      </c>
      <c r="D263" s="40">
        <v>7</v>
      </c>
      <c r="E263" s="30" t="s">
        <v>70</v>
      </c>
      <c r="F263" s="30" t="s">
        <v>71</v>
      </c>
      <c r="G263" s="30" t="s">
        <v>72</v>
      </c>
      <c r="H263" s="30" t="s">
        <v>76</v>
      </c>
      <c r="I263" s="30" t="s">
        <v>75</v>
      </c>
      <c r="J263" s="30"/>
      <c r="K263" s="30"/>
      <c r="L263" s="30"/>
      <c r="M263" s="30" t="s">
        <v>19</v>
      </c>
      <c r="N263" s="30" t="s">
        <v>19</v>
      </c>
      <c r="O263" s="30" t="s">
        <v>19</v>
      </c>
      <c r="P263" s="30" t="s">
        <v>19</v>
      </c>
      <c r="Q263" s="30" t="s">
        <v>19</v>
      </c>
      <c r="R263" s="30" t="s">
        <v>19</v>
      </c>
      <c r="S263" s="30" t="s">
        <v>19</v>
      </c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  <c r="AV263" s="35">
        <v>0</v>
      </c>
      <c r="AW263" s="35">
        <v>0</v>
      </c>
      <c r="AX263" s="35">
        <f t="shared" si="73"/>
        <v>0</v>
      </c>
      <c r="AY263" s="35">
        <v>0</v>
      </c>
      <c r="AZ263" s="35">
        <f t="shared" si="74"/>
        <v>0</v>
      </c>
      <c r="BA263" s="35">
        <f t="shared" si="75"/>
        <v>0</v>
      </c>
      <c r="BB263" s="35">
        <f t="shared" si="76"/>
        <v>0</v>
      </c>
      <c r="BC263" s="35">
        <f t="shared" si="77"/>
        <v>0</v>
      </c>
      <c r="BD263" s="31"/>
    </row>
    <row r="264" spans="1:56" s="1" customFormat="1" ht="51" x14ac:dyDescent="0.3">
      <c r="A264" s="2" t="s">
        <v>467</v>
      </c>
      <c r="B264" s="40">
        <v>1</v>
      </c>
      <c r="C264" s="40" t="s">
        <v>8</v>
      </c>
      <c r="D264" s="40">
        <v>7</v>
      </c>
      <c r="E264" s="30" t="s">
        <v>70</v>
      </c>
      <c r="F264" s="30" t="s">
        <v>71</v>
      </c>
      <c r="G264" s="30" t="s">
        <v>72</v>
      </c>
      <c r="H264" s="30" t="s">
        <v>76</v>
      </c>
      <c r="I264" s="30" t="s">
        <v>75</v>
      </c>
      <c r="J264" s="30"/>
      <c r="K264" s="30"/>
      <c r="L264" s="30"/>
      <c r="M264" s="30" t="s">
        <v>19</v>
      </c>
      <c r="N264" s="30" t="s">
        <v>19</v>
      </c>
      <c r="O264" s="30" t="s">
        <v>19</v>
      </c>
      <c r="P264" s="30" t="s">
        <v>19</v>
      </c>
      <c r="Q264" s="30" t="s">
        <v>19</v>
      </c>
      <c r="R264" s="30" t="s">
        <v>19</v>
      </c>
      <c r="S264" s="30" t="s">
        <v>19</v>
      </c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  <c r="AV264" s="35">
        <v>0</v>
      </c>
      <c r="AW264" s="35">
        <v>0</v>
      </c>
      <c r="AX264" s="35">
        <f t="shared" si="73"/>
        <v>0</v>
      </c>
      <c r="AY264" s="35">
        <v>0</v>
      </c>
      <c r="AZ264" s="35">
        <f t="shared" si="74"/>
        <v>0</v>
      </c>
      <c r="BA264" s="35">
        <f t="shared" si="75"/>
        <v>0</v>
      </c>
      <c r="BB264" s="35">
        <f t="shared" si="76"/>
        <v>0</v>
      </c>
      <c r="BC264" s="35">
        <f t="shared" si="77"/>
        <v>0</v>
      </c>
      <c r="BD264" s="31"/>
    </row>
    <row r="265" spans="1:56" s="1" customFormat="1" ht="51" x14ac:dyDescent="0.3">
      <c r="A265" s="2" t="s">
        <v>468</v>
      </c>
      <c r="B265" s="40">
        <v>1</v>
      </c>
      <c r="C265" s="40" t="s">
        <v>8</v>
      </c>
      <c r="D265" s="40">
        <v>7</v>
      </c>
      <c r="E265" s="30" t="s">
        <v>70</v>
      </c>
      <c r="F265" s="30" t="s">
        <v>71</v>
      </c>
      <c r="G265" s="30" t="s">
        <v>72</v>
      </c>
      <c r="H265" s="30" t="s">
        <v>76</v>
      </c>
      <c r="I265" s="30" t="s">
        <v>75</v>
      </c>
      <c r="J265" s="30"/>
      <c r="K265" s="30"/>
      <c r="L265" s="30"/>
      <c r="M265" s="30" t="s">
        <v>19</v>
      </c>
      <c r="N265" s="30" t="s">
        <v>19</v>
      </c>
      <c r="O265" s="30" t="s">
        <v>19</v>
      </c>
      <c r="P265" s="30" t="s">
        <v>19</v>
      </c>
      <c r="Q265" s="30" t="s">
        <v>19</v>
      </c>
      <c r="R265" s="30" t="s">
        <v>19</v>
      </c>
      <c r="S265" s="30" t="s">
        <v>19</v>
      </c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  <c r="AV265" s="35">
        <v>0</v>
      </c>
      <c r="AW265" s="35">
        <v>0</v>
      </c>
      <c r="AX265" s="35">
        <f t="shared" si="73"/>
        <v>0</v>
      </c>
      <c r="AY265" s="35">
        <v>0</v>
      </c>
      <c r="AZ265" s="35">
        <f t="shared" si="74"/>
        <v>0</v>
      </c>
      <c r="BA265" s="39">
        <f t="shared" si="75"/>
        <v>0</v>
      </c>
      <c r="BB265" s="39">
        <f t="shared" si="76"/>
        <v>0</v>
      </c>
      <c r="BC265" s="39">
        <f t="shared" si="77"/>
        <v>0</v>
      </c>
      <c r="BD265" s="31"/>
    </row>
    <row r="266" spans="1:56" s="1" customFormat="1" ht="51" x14ac:dyDescent="0.3">
      <c r="A266" s="2" t="s">
        <v>469</v>
      </c>
      <c r="B266" s="40">
        <v>1</v>
      </c>
      <c r="C266" s="40" t="s">
        <v>8</v>
      </c>
      <c r="D266" s="40">
        <v>7</v>
      </c>
      <c r="E266" s="30" t="s">
        <v>70</v>
      </c>
      <c r="F266" s="30" t="s">
        <v>71</v>
      </c>
      <c r="G266" s="30" t="s">
        <v>72</v>
      </c>
      <c r="H266" s="30" t="s">
        <v>76</v>
      </c>
      <c r="I266" s="30" t="s">
        <v>75</v>
      </c>
      <c r="J266" s="30"/>
      <c r="K266" s="30"/>
      <c r="L266" s="30"/>
      <c r="M266" s="30" t="s">
        <v>19</v>
      </c>
      <c r="N266" s="30" t="s">
        <v>19</v>
      </c>
      <c r="O266" s="30" t="s">
        <v>19</v>
      </c>
      <c r="P266" s="30" t="s">
        <v>19</v>
      </c>
      <c r="Q266" s="30" t="s">
        <v>19</v>
      </c>
      <c r="R266" s="30" t="s">
        <v>19</v>
      </c>
      <c r="S266" s="30" t="s">
        <v>19</v>
      </c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0</v>
      </c>
      <c r="AS266" s="35">
        <v>0</v>
      </c>
      <c r="AT266" s="35">
        <v>0</v>
      </c>
      <c r="AU266" s="35">
        <v>0</v>
      </c>
      <c r="AV266" s="35">
        <v>0</v>
      </c>
      <c r="AW266" s="35">
        <v>0</v>
      </c>
      <c r="AX266" s="35">
        <f t="shared" si="73"/>
        <v>0</v>
      </c>
      <c r="AY266" s="35">
        <v>0</v>
      </c>
      <c r="AZ266" s="35">
        <f t="shared" si="74"/>
        <v>0</v>
      </c>
      <c r="BA266" s="39">
        <f t="shared" si="75"/>
        <v>0</v>
      </c>
      <c r="BB266" s="39">
        <f t="shared" si="76"/>
        <v>0</v>
      </c>
      <c r="BC266" s="39">
        <f t="shared" si="77"/>
        <v>0</v>
      </c>
      <c r="BD266" s="31"/>
    </row>
    <row r="267" spans="1:56" s="1" customFormat="1" ht="51" x14ac:dyDescent="0.3">
      <c r="A267" s="2" t="s">
        <v>470</v>
      </c>
      <c r="B267" s="40">
        <v>1</v>
      </c>
      <c r="C267" s="40" t="s">
        <v>8</v>
      </c>
      <c r="D267" s="40">
        <v>7</v>
      </c>
      <c r="E267" s="30" t="s">
        <v>70</v>
      </c>
      <c r="F267" s="30" t="s">
        <v>71</v>
      </c>
      <c r="G267" s="30" t="s">
        <v>72</v>
      </c>
      <c r="H267" s="30" t="s">
        <v>76</v>
      </c>
      <c r="I267" s="30" t="s">
        <v>75</v>
      </c>
      <c r="J267" s="30"/>
      <c r="K267" s="30"/>
      <c r="L267" s="30"/>
      <c r="M267" s="30" t="s">
        <v>19</v>
      </c>
      <c r="N267" s="30" t="s">
        <v>19</v>
      </c>
      <c r="O267" s="30" t="s">
        <v>19</v>
      </c>
      <c r="P267" s="30" t="s">
        <v>19</v>
      </c>
      <c r="Q267" s="30" t="s">
        <v>19</v>
      </c>
      <c r="R267" s="30" t="s">
        <v>19</v>
      </c>
      <c r="S267" s="30" t="s">
        <v>19</v>
      </c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  <c r="AV267" s="35">
        <v>0</v>
      </c>
      <c r="AW267" s="35">
        <v>0</v>
      </c>
      <c r="AX267" s="35">
        <f t="shared" si="73"/>
        <v>0</v>
      </c>
      <c r="AY267" s="35">
        <v>0</v>
      </c>
      <c r="AZ267" s="35">
        <f t="shared" si="74"/>
        <v>0</v>
      </c>
      <c r="BA267" s="39">
        <f t="shared" si="75"/>
        <v>0</v>
      </c>
      <c r="BB267" s="39">
        <f t="shared" si="76"/>
        <v>0</v>
      </c>
      <c r="BC267" s="39">
        <f t="shared" si="77"/>
        <v>0</v>
      </c>
      <c r="BD267" s="31"/>
    </row>
    <row r="268" spans="1:56" s="1" customFormat="1" ht="51" x14ac:dyDescent="0.3">
      <c r="A268" s="11" t="s">
        <v>472</v>
      </c>
      <c r="B268" s="32">
        <v>1</v>
      </c>
      <c r="C268" s="32" t="s">
        <v>8</v>
      </c>
      <c r="D268" s="32">
        <v>7</v>
      </c>
      <c r="E268" s="33" t="s">
        <v>70</v>
      </c>
      <c r="F268" s="33" t="s">
        <v>78</v>
      </c>
      <c r="G268" s="33" t="s">
        <v>77</v>
      </c>
      <c r="H268" s="33" t="s">
        <v>79</v>
      </c>
      <c r="I268" s="33" t="s">
        <v>80</v>
      </c>
      <c r="J268" s="30"/>
      <c r="K268" s="30"/>
      <c r="L268" s="30"/>
      <c r="M268" s="30"/>
      <c r="N268" s="30"/>
      <c r="O268" s="30" t="s">
        <v>19</v>
      </c>
      <c r="P268" s="30" t="s">
        <v>19</v>
      </c>
      <c r="Q268" s="30" t="s">
        <v>19</v>
      </c>
      <c r="R268" s="30" t="s">
        <v>19</v>
      </c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5">
        <v>0</v>
      </c>
      <c r="AE268" s="34">
        <f t="shared" ref="AE268:AW268" si="78">SUM(AE269:AE278)</f>
        <v>0</v>
      </c>
      <c r="AF268" s="34">
        <f t="shared" si="78"/>
        <v>0</v>
      </c>
      <c r="AG268" s="34">
        <f t="shared" si="78"/>
        <v>0</v>
      </c>
      <c r="AH268" s="34">
        <f t="shared" si="78"/>
        <v>0</v>
      </c>
      <c r="AI268" s="34">
        <f t="shared" si="78"/>
        <v>0</v>
      </c>
      <c r="AJ268" s="34">
        <f t="shared" si="78"/>
        <v>0</v>
      </c>
      <c r="AK268" s="34">
        <f t="shared" si="78"/>
        <v>0</v>
      </c>
      <c r="AL268" s="34">
        <f t="shared" si="78"/>
        <v>892</v>
      </c>
      <c r="AM268" s="34">
        <f t="shared" si="78"/>
        <v>892</v>
      </c>
      <c r="AN268" s="34">
        <f t="shared" si="78"/>
        <v>0</v>
      </c>
      <c r="AO268" s="34">
        <f t="shared" si="78"/>
        <v>0</v>
      </c>
      <c r="AP268" s="34">
        <f t="shared" si="78"/>
        <v>0</v>
      </c>
      <c r="AQ268" s="34">
        <f t="shared" si="78"/>
        <v>0</v>
      </c>
      <c r="AR268" s="34">
        <f t="shared" si="78"/>
        <v>0</v>
      </c>
      <c r="AS268" s="34">
        <f t="shared" si="78"/>
        <v>0</v>
      </c>
      <c r="AT268" s="34">
        <f t="shared" si="78"/>
        <v>0</v>
      </c>
      <c r="AU268" s="34">
        <f t="shared" si="78"/>
        <v>0</v>
      </c>
      <c r="AV268" s="34">
        <f t="shared" si="78"/>
        <v>0</v>
      </c>
      <c r="AW268" s="34">
        <f t="shared" si="78"/>
        <v>0</v>
      </c>
      <c r="AX268" s="35">
        <f>SUM(AD268:AW268)</f>
        <v>1784</v>
      </c>
      <c r="AY268" s="35">
        <v>0</v>
      </c>
      <c r="AZ268" s="35">
        <f>AX268</f>
        <v>1784</v>
      </c>
      <c r="BA268" s="36">
        <f t="shared" si="75"/>
        <v>0</v>
      </c>
      <c r="BB268" s="36">
        <f t="shared" si="76"/>
        <v>1784</v>
      </c>
      <c r="BC268" s="36">
        <f t="shared" si="77"/>
        <v>0</v>
      </c>
      <c r="BD268" s="31"/>
    </row>
    <row r="269" spans="1:56" ht="43.2" x14ac:dyDescent="0.3">
      <c r="A269" s="14" t="s">
        <v>461</v>
      </c>
      <c r="B269" s="37">
        <v>1</v>
      </c>
      <c r="C269" s="37" t="s">
        <v>8</v>
      </c>
      <c r="D269" s="37">
        <v>7</v>
      </c>
      <c r="E269" s="38" t="s">
        <v>70</v>
      </c>
      <c r="F269" s="38" t="s">
        <v>78</v>
      </c>
      <c r="G269" s="38" t="s">
        <v>77</v>
      </c>
      <c r="H269" s="38" t="s">
        <v>79</v>
      </c>
      <c r="I269" s="38" t="s">
        <v>80</v>
      </c>
      <c r="J269" s="38"/>
      <c r="K269" s="38"/>
      <c r="L269" s="38"/>
      <c r="M269" s="38"/>
      <c r="N269" s="38"/>
      <c r="O269" s="38" t="s">
        <v>19</v>
      </c>
      <c r="P269" s="38" t="s">
        <v>19</v>
      </c>
      <c r="Q269" s="38" t="s">
        <v>19</v>
      </c>
      <c r="R269" s="38" t="s">
        <v>19</v>
      </c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9">
        <v>0</v>
      </c>
      <c r="AE269" s="39">
        <v>0</v>
      </c>
      <c r="AF269" s="39">
        <v>0</v>
      </c>
      <c r="AG269" s="39">
        <v>0</v>
      </c>
      <c r="AH269" s="39">
        <v>0</v>
      </c>
      <c r="AI269" s="39">
        <v>0</v>
      </c>
      <c r="AJ269" s="39">
        <v>0</v>
      </c>
      <c r="AK269" s="39">
        <v>0</v>
      </c>
      <c r="AL269" s="39">
        <f>1784/2</f>
        <v>892</v>
      </c>
      <c r="AM269" s="39">
        <f>1784/2</f>
        <v>892</v>
      </c>
      <c r="AN269" s="39">
        <v>0</v>
      </c>
      <c r="AO269" s="39">
        <v>0</v>
      </c>
      <c r="AP269" s="39">
        <v>0</v>
      </c>
      <c r="AQ269" s="39">
        <v>0</v>
      </c>
      <c r="AR269" s="39">
        <v>0</v>
      </c>
      <c r="AS269" s="39">
        <v>0</v>
      </c>
      <c r="AT269" s="39">
        <v>0</v>
      </c>
      <c r="AU269" s="39">
        <v>0</v>
      </c>
      <c r="AV269" s="39">
        <v>0</v>
      </c>
      <c r="AW269" s="39">
        <v>0</v>
      </c>
      <c r="AX269" s="39">
        <f>SUM(AD269:AW269)</f>
        <v>1784</v>
      </c>
      <c r="AY269" s="39">
        <v>0</v>
      </c>
      <c r="AZ269" s="39">
        <f>AX269</f>
        <v>1784</v>
      </c>
      <c r="BA269" s="39">
        <f t="shared" si="75"/>
        <v>0</v>
      </c>
      <c r="BB269" s="39">
        <f t="shared" si="76"/>
        <v>1784</v>
      </c>
      <c r="BC269" s="39">
        <f t="shared" si="77"/>
        <v>0</v>
      </c>
    </row>
    <row r="270" spans="1:56" ht="24" x14ac:dyDescent="0.3">
      <c r="A270" s="14" t="s">
        <v>462</v>
      </c>
      <c r="B270" s="37">
        <v>1</v>
      </c>
      <c r="C270" s="37" t="s">
        <v>8</v>
      </c>
      <c r="D270" s="37">
        <v>7</v>
      </c>
      <c r="E270" s="37" t="s">
        <v>10</v>
      </c>
      <c r="F270" s="37" t="s">
        <v>10</v>
      </c>
      <c r="G270" s="37" t="s">
        <v>10</v>
      </c>
      <c r="H270" s="37" t="s">
        <v>10</v>
      </c>
      <c r="I270" s="37" t="s">
        <v>10</v>
      </c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>
        <f t="shared" si="75"/>
        <v>0</v>
      </c>
      <c r="BB270" s="39">
        <f t="shared" si="76"/>
        <v>0</v>
      </c>
      <c r="BC270" s="39">
        <f t="shared" si="77"/>
        <v>0</v>
      </c>
    </row>
    <row r="271" spans="1:56" s="1" customFormat="1" ht="22.8" x14ac:dyDescent="0.3">
      <c r="A271" s="2" t="s">
        <v>463</v>
      </c>
      <c r="B271" s="40">
        <v>1</v>
      </c>
      <c r="C271" s="40" t="s">
        <v>8</v>
      </c>
      <c r="D271" s="40">
        <v>7</v>
      </c>
      <c r="E271" s="40" t="s">
        <v>10</v>
      </c>
      <c r="F271" s="40" t="s">
        <v>10</v>
      </c>
      <c r="G271" s="40" t="s">
        <v>10</v>
      </c>
      <c r="H271" s="40" t="s">
        <v>10</v>
      </c>
      <c r="I271" s="40" t="s">
        <v>10</v>
      </c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>
        <f t="shared" si="75"/>
        <v>0</v>
      </c>
      <c r="BB271" s="35">
        <f t="shared" si="76"/>
        <v>0</v>
      </c>
      <c r="BC271" s="35">
        <f t="shared" si="77"/>
        <v>0</v>
      </c>
      <c r="BD271" s="31"/>
    </row>
    <row r="272" spans="1:56" s="1" customFormat="1" ht="22.8" x14ac:dyDescent="0.3">
      <c r="A272" s="2" t="s">
        <v>464</v>
      </c>
      <c r="B272" s="40">
        <v>1</v>
      </c>
      <c r="C272" s="40" t="s">
        <v>8</v>
      </c>
      <c r="D272" s="40">
        <v>7</v>
      </c>
      <c r="E272" s="40" t="s">
        <v>10</v>
      </c>
      <c r="F272" s="40" t="s">
        <v>10</v>
      </c>
      <c r="G272" s="40" t="s">
        <v>10</v>
      </c>
      <c r="H272" s="40" t="s">
        <v>10</v>
      </c>
      <c r="I272" s="40" t="s">
        <v>10</v>
      </c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>
        <f t="shared" si="75"/>
        <v>0</v>
      </c>
      <c r="BB272" s="35">
        <f t="shared" si="76"/>
        <v>0</v>
      </c>
      <c r="BC272" s="35">
        <f t="shared" si="77"/>
        <v>0</v>
      </c>
      <c r="BD272" s="31"/>
    </row>
    <row r="273" spans="1:56" s="1" customFormat="1" ht="22.8" x14ac:dyDescent="0.3">
      <c r="A273" s="2" t="s">
        <v>465</v>
      </c>
      <c r="B273" s="40">
        <v>1</v>
      </c>
      <c r="C273" s="40" t="s">
        <v>8</v>
      </c>
      <c r="D273" s="40">
        <v>7</v>
      </c>
      <c r="E273" s="40" t="s">
        <v>10</v>
      </c>
      <c r="F273" s="40" t="s">
        <v>10</v>
      </c>
      <c r="G273" s="40" t="s">
        <v>10</v>
      </c>
      <c r="H273" s="40" t="s">
        <v>10</v>
      </c>
      <c r="I273" s="40" t="s">
        <v>10</v>
      </c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>
        <f t="shared" si="75"/>
        <v>0</v>
      </c>
      <c r="BB273" s="35">
        <f t="shared" si="76"/>
        <v>0</v>
      </c>
      <c r="BC273" s="35">
        <f t="shared" si="77"/>
        <v>0</v>
      </c>
      <c r="BD273" s="31"/>
    </row>
    <row r="274" spans="1:56" s="1" customFormat="1" ht="22.8" x14ac:dyDescent="0.3">
      <c r="A274" s="2" t="s">
        <v>466</v>
      </c>
      <c r="B274" s="40">
        <v>1</v>
      </c>
      <c r="C274" s="40" t="s">
        <v>8</v>
      </c>
      <c r="D274" s="40">
        <v>7</v>
      </c>
      <c r="E274" s="40" t="s">
        <v>10</v>
      </c>
      <c r="F274" s="40" t="s">
        <v>10</v>
      </c>
      <c r="G274" s="40" t="s">
        <v>10</v>
      </c>
      <c r="H274" s="40" t="s">
        <v>10</v>
      </c>
      <c r="I274" s="40" t="s">
        <v>10</v>
      </c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>
        <f t="shared" si="75"/>
        <v>0</v>
      </c>
      <c r="BB274" s="35">
        <f t="shared" si="76"/>
        <v>0</v>
      </c>
      <c r="BC274" s="35">
        <f t="shared" si="77"/>
        <v>0</v>
      </c>
      <c r="BD274" s="31"/>
    </row>
    <row r="275" spans="1:56" s="1" customFormat="1" ht="22.8" x14ac:dyDescent="0.3">
      <c r="A275" s="2" t="s">
        <v>467</v>
      </c>
      <c r="B275" s="40">
        <v>1</v>
      </c>
      <c r="C275" s="40" t="s">
        <v>8</v>
      </c>
      <c r="D275" s="40">
        <v>7</v>
      </c>
      <c r="E275" s="40" t="s">
        <v>10</v>
      </c>
      <c r="F275" s="40" t="s">
        <v>10</v>
      </c>
      <c r="G275" s="40" t="s">
        <v>10</v>
      </c>
      <c r="H275" s="40" t="s">
        <v>10</v>
      </c>
      <c r="I275" s="40" t="s">
        <v>10</v>
      </c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>
        <f t="shared" si="75"/>
        <v>0</v>
      </c>
      <c r="BB275" s="35">
        <f t="shared" si="76"/>
        <v>0</v>
      </c>
      <c r="BC275" s="35">
        <f t="shared" si="77"/>
        <v>0</v>
      </c>
      <c r="BD275" s="31"/>
    </row>
    <row r="276" spans="1:56" s="1" customFormat="1" ht="22.8" x14ac:dyDescent="0.3">
      <c r="A276" s="2" t="s">
        <v>468</v>
      </c>
      <c r="B276" s="40">
        <v>1</v>
      </c>
      <c r="C276" s="40" t="s">
        <v>8</v>
      </c>
      <c r="D276" s="40">
        <v>7</v>
      </c>
      <c r="E276" s="40" t="s">
        <v>10</v>
      </c>
      <c r="F276" s="40" t="s">
        <v>10</v>
      </c>
      <c r="G276" s="40" t="s">
        <v>10</v>
      </c>
      <c r="H276" s="40" t="s">
        <v>10</v>
      </c>
      <c r="I276" s="40" t="s">
        <v>10</v>
      </c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9">
        <f t="shared" si="75"/>
        <v>0</v>
      </c>
      <c r="BB276" s="39">
        <f t="shared" si="76"/>
        <v>0</v>
      </c>
      <c r="BC276" s="39">
        <f t="shared" si="77"/>
        <v>0</v>
      </c>
      <c r="BD276" s="31"/>
    </row>
    <row r="277" spans="1:56" s="1" customFormat="1" ht="22.8" x14ac:dyDescent="0.3">
      <c r="A277" s="2" t="s">
        <v>469</v>
      </c>
      <c r="B277" s="40">
        <v>1</v>
      </c>
      <c r="C277" s="40" t="s">
        <v>8</v>
      </c>
      <c r="D277" s="40">
        <v>7</v>
      </c>
      <c r="E277" s="40" t="s">
        <v>10</v>
      </c>
      <c r="F277" s="40" t="s">
        <v>10</v>
      </c>
      <c r="G277" s="40" t="s">
        <v>10</v>
      </c>
      <c r="H277" s="40" t="s">
        <v>10</v>
      </c>
      <c r="I277" s="40" t="s">
        <v>10</v>
      </c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9">
        <f t="shared" si="75"/>
        <v>0</v>
      </c>
      <c r="BB277" s="39">
        <f t="shared" si="76"/>
        <v>0</v>
      </c>
      <c r="BC277" s="39">
        <f t="shared" si="77"/>
        <v>0</v>
      </c>
      <c r="BD277" s="31"/>
    </row>
    <row r="278" spans="1:56" s="1" customFormat="1" ht="22.8" x14ac:dyDescent="0.3">
      <c r="A278" s="2" t="s">
        <v>470</v>
      </c>
      <c r="B278" s="40">
        <v>1</v>
      </c>
      <c r="C278" s="40" t="s">
        <v>8</v>
      </c>
      <c r="D278" s="40">
        <v>7</v>
      </c>
      <c r="E278" s="40" t="s">
        <v>10</v>
      </c>
      <c r="F278" s="40" t="s">
        <v>10</v>
      </c>
      <c r="G278" s="40" t="s">
        <v>10</v>
      </c>
      <c r="H278" s="40" t="s">
        <v>10</v>
      </c>
      <c r="I278" s="40" t="s">
        <v>10</v>
      </c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9">
        <f t="shared" si="75"/>
        <v>0</v>
      </c>
      <c r="BB278" s="39">
        <f t="shared" si="76"/>
        <v>0</v>
      </c>
      <c r="BC278" s="39">
        <f t="shared" si="77"/>
        <v>0</v>
      </c>
      <c r="BD278" s="31"/>
    </row>
    <row r="279" spans="1:56" s="1" customFormat="1" ht="71.400000000000006" x14ac:dyDescent="0.3">
      <c r="A279" s="11" t="s">
        <v>472</v>
      </c>
      <c r="B279" s="32">
        <v>1</v>
      </c>
      <c r="C279" s="32" t="s">
        <v>8</v>
      </c>
      <c r="D279" s="32">
        <v>8</v>
      </c>
      <c r="E279" s="33" t="s">
        <v>82</v>
      </c>
      <c r="F279" s="33" t="s">
        <v>83</v>
      </c>
      <c r="G279" s="33" t="s">
        <v>84</v>
      </c>
      <c r="H279" s="33" t="s">
        <v>85</v>
      </c>
      <c r="I279" s="33" t="s">
        <v>81</v>
      </c>
      <c r="J279" s="30" t="s">
        <v>19</v>
      </c>
      <c r="K279" s="30" t="s">
        <v>19</v>
      </c>
      <c r="L279" s="30" t="s">
        <v>19</v>
      </c>
      <c r="M279" s="30" t="s">
        <v>19</v>
      </c>
      <c r="N279" s="30" t="s">
        <v>19</v>
      </c>
      <c r="O279" s="30" t="s">
        <v>19</v>
      </c>
      <c r="P279" s="30" t="s">
        <v>19</v>
      </c>
      <c r="Q279" s="30" t="s">
        <v>19</v>
      </c>
      <c r="R279" s="30" t="s">
        <v>19</v>
      </c>
      <c r="S279" s="30" t="s">
        <v>19</v>
      </c>
      <c r="T279" s="30" t="s">
        <v>19</v>
      </c>
      <c r="U279" s="30" t="s">
        <v>19</v>
      </c>
      <c r="V279" s="30" t="s">
        <v>19</v>
      </c>
      <c r="W279" s="30" t="s">
        <v>19</v>
      </c>
      <c r="X279" s="30" t="s">
        <v>19</v>
      </c>
      <c r="Y279" s="30" t="s">
        <v>19</v>
      </c>
      <c r="Z279" s="30" t="s">
        <v>19</v>
      </c>
      <c r="AA279" s="30" t="s">
        <v>19</v>
      </c>
      <c r="AB279" s="30" t="s">
        <v>19</v>
      </c>
      <c r="AC279" s="30" t="s">
        <v>19</v>
      </c>
      <c r="AD279" s="34">
        <f>SUM(AD280:AD289)</f>
        <v>35000</v>
      </c>
      <c r="AE279" s="34">
        <f t="shared" ref="AE279:AW279" si="79">SUM(AE280:AE289)</f>
        <v>10000</v>
      </c>
      <c r="AF279" s="34">
        <f t="shared" si="79"/>
        <v>10000</v>
      </c>
      <c r="AG279" s="34">
        <f t="shared" si="79"/>
        <v>10000</v>
      </c>
      <c r="AH279" s="34">
        <f t="shared" si="79"/>
        <v>10000</v>
      </c>
      <c r="AI279" s="34">
        <f t="shared" si="79"/>
        <v>5000</v>
      </c>
      <c r="AJ279" s="34">
        <f t="shared" si="79"/>
        <v>5000</v>
      </c>
      <c r="AK279" s="34">
        <f t="shared" si="79"/>
        <v>5000</v>
      </c>
      <c r="AL279" s="34">
        <f t="shared" si="79"/>
        <v>5000</v>
      </c>
      <c r="AM279" s="34">
        <f t="shared" si="79"/>
        <v>5000</v>
      </c>
      <c r="AN279" s="34">
        <f t="shared" si="79"/>
        <v>5000</v>
      </c>
      <c r="AO279" s="34">
        <f t="shared" si="79"/>
        <v>5000</v>
      </c>
      <c r="AP279" s="34">
        <f t="shared" si="79"/>
        <v>5000</v>
      </c>
      <c r="AQ279" s="34">
        <f t="shared" si="79"/>
        <v>5000</v>
      </c>
      <c r="AR279" s="34">
        <f t="shared" si="79"/>
        <v>5000</v>
      </c>
      <c r="AS279" s="34">
        <f t="shared" si="79"/>
        <v>5000</v>
      </c>
      <c r="AT279" s="34">
        <f t="shared" si="79"/>
        <v>5000</v>
      </c>
      <c r="AU279" s="34">
        <f t="shared" si="79"/>
        <v>5000</v>
      </c>
      <c r="AV279" s="34">
        <f t="shared" si="79"/>
        <v>5000</v>
      </c>
      <c r="AW279" s="34">
        <f t="shared" si="79"/>
        <v>5000</v>
      </c>
      <c r="AX279" s="35">
        <f>SUM(AD279:AW279)</f>
        <v>150000</v>
      </c>
      <c r="AY279" s="35">
        <v>0</v>
      </c>
      <c r="AZ279" s="35">
        <f>AX279</f>
        <v>150000</v>
      </c>
      <c r="BA279" s="36">
        <f t="shared" si="75"/>
        <v>75000</v>
      </c>
      <c r="BB279" s="36">
        <f t="shared" si="76"/>
        <v>25000</v>
      </c>
      <c r="BC279" s="36">
        <f t="shared" si="77"/>
        <v>50000</v>
      </c>
      <c r="BD279" s="31"/>
    </row>
    <row r="280" spans="1:56" ht="64.8" x14ac:dyDescent="0.3">
      <c r="A280" s="14" t="s">
        <v>461</v>
      </c>
      <c r="B280" s="37">
        <v>1</v>
      </c>
      <c r="C280" s="37" t="s">
        <v>8</v>
      </c>
      <c r="D280" s="37">
        <v>8</v>
      </c>
      <c r="E280" s="38" t="s">
        <v>82</v>
      </c>
      <c r="F280" s="38" t="s">
        <v>83</v>
      </c>
      <c r="G280" s="38" t="s">
        <v>84</v>
      </c>
      <c r="H280" s="38" t="s">
        <v>85</v>
      </c>
      <c r="I280" s="38" t="s">
        <v>81</v>
      </c>
      <c r="J280" s="38" t="s">
        <v>19</v>
      </c>
      <c r="K280" s="38" t="s">
        <v>19</v>
      </c>
      <c r="L280" s="38" t="s">
        <v>19</v>
      </c>
      <c r="M280" s="38" t="s">
        <v>19</v>
      </c>
      <c r="N280" s="38" t="s">
        <v>19</v>
      </c>
      <c r="O280" s="38" t="s">
        <v>19</v>
      </c>
      <c r="P280" s="38" t="s">
        <v>19</v>
      </c>
      <c r="Q280" s="38" t="s">
        <v>19</v>
      </c>
      <c r="R280" s="38" t="s">
        <v>19</v>
      </c>
      <c r="S280" s="38" t="s">
        <v>19</v>
      </c>
      <c r="T280" s="38" t="s">
        <v>19</v>
      </c>
      <c r="U280" s="38" t="s">
        <v>19</v>
      </c>
      <c r="V280" s="38" t="s">
        <v>19</v>
      </c>
      <c r="W280" s="38" t="s">
        <v>19</v>
      </c>
      <c r="X280" s="38" t="s">
        <v>19</v>
      </c>
      <c r="Y280" s="38" t="s">
        <v>19</v>
      </c>
      <c r="Z280" s="38" t="s">
        <v>19</v>
      </c>
      <c r="AA280" s="38" t="s">
        <v>19</v>
      </c>
      <c r="AB280" s="38" t="s">
        <v>19</v>
      </c>
      <c r="AC280" s="38" t="s">
        <v>19</v>
      </c>
      <c r="AD280" s="39">
        <v>35000</v>
      </c>
      <c r="AE280" s="39">
        <v>10000</v>
      </c>
      <c r="AF280" s="39">
        <v>10000</v>
      </c>
      <c r="AG280" s="39">
        <v>10000</v>
      </c>
      <c r="AH280" s="39">
        <v>10000</v>
      </c>
      <c r="AI280" s="39">
        <v>5000</v>
      </c>
      <c r="AJ280" s="39">
        <v>5000</v>
      </c>
      <c r="AK280" s="39">
        <v>5000</v>
      </c>
      <c r="AL280" s="39">
        <v>5000</v>
      </c>
      <c r="AM280" s="39">
        <v>5000</v>
      </c>
      <c r="AN280" s="39">
        <v>5000</v>
      </c>
      <c r="AO280" s="39">
        <v>5000</v>
      </c>
      <c r="AP280" s="39">
        <v>5000</v>
      </c>
      <c r="AQ280" s="39">
        <v>5000</v>
      </c>
      <c r="AR280" s="39">
        <v>5000</v>
      </c>
      <c r="AS280" s="39">
        <v>5000</v>
      </c>
      <c r="AT280" s="39">
        <v>5000</v>
      </c>
      <c r="AU280" s="39">
        <v>5000</v>
      </c>
      <c r="AV280" s="39">
        <v>5000</v>
      </c>
      <c r="AW280" s="39">
        <v>5000</v>
      </c>
      <c r="AX280" s="39">
        <f>SUM(AD280:AW280)</f>
        <v>150000</v>
      </c>
      <c r="AY280" s="39">
        <v>0</v>
      </c>
      <c r="AZ280" s="39">
        <f>AX280</f>
        <v>150000</v>
      </c>
      <c r="BA280" s="39">
        <f t="shared" si="75"/>
        <v>75000</v>
      </c>
      <c r="BB280" s="39">
        <f t="shared" si="76"/>
        <v>25000</v>
      </c>
      <c r="BC280" s="39">
        <f t="shared" si="77"/>
        <v>50000</v>
      </c>
    </row>
    <row r="281" spans="1:56" ht="24" x14ac:dyDescent="0.3">
      <c r="A281" s="14" t="s">
        <v>462</v>
      </c>
      <c r="B281" s="37">
        <v>1</v>
      </c>
      <c r="C281" s="37" t="s">
        <v>8</v>
      </c>
      <c r="D281" s="37">
        <v>8</v>
      </c>
      <c r="E281" s="37" t="s">
        <v>10</v>
      </c>
      <c r="F281" s="37" t="s">
        <v>10</v>
      </c>
      <c r="G281" s="37" t="s">
        <v>10</v>
      </c>
      <c r="H281" s="37" t="s">
        <v>10</v>
      </c>
      <c r="I281" s="37" t="s">
        <v>10</v>
      </c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>
        <f t="shared" si="75"/>
        <v>0</v>
      </c>
      <c r="BB281" s="39">
        <f t="shared" si="76"/>
        <v>0</v>
      </c>
      <c r="BC281" s="39">
        <f t="shared" si="77"/>
        <v>0</v>
      </c>
    </row>
    <row r="282" spans="1:56" s="1" customFormat="1" ht="22.8" x14ac:dyDescent="0.3">
      <c r="A282" s="2" t="s">
        <v>463</v>
      </c>
      <c r="B282" s="40">
        <v>1</v>
      </c>
      <c r="C282" s="40" t="s">
        <v>8</v>
      </c>
      <c r="D282" s="40">
        <v>8</v>
      </c>
      <c r="E282" s="40" t="s">
        <v>10</v>
      </c>
      <c r="F282" s="40" t="s">
        <v>10</v>
      </c>
      <c r="G282" s="40" t="s">
        <v>10</v>
      </c>
      <c r="H282" s="40" t="s">
        <v>10</v>
      </c>
      <c r="I282" s="40" t="s">
        <v>10</v>
      </c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>
        <f t="shared" si="75"/>
        <v>0</v>
      </c>
      <c r="BB282" s="35">
        <f t="shared" si="76"/>
        <v>0</v>
      </c>
      <c r="BC282" s="35">
        <f t="shared" si="77"/>
        <v>0</v>
      </c>
      <c r="BD282" s="31"/>
    </row>
    <row r="283" spans="1:56" s="1" customFormat="1" ht="22.8" x14ac:dyDescent="0.3">
      <c r="A283" s="2" t="s">
        <v>464</v>
      </c>
      <c r="B283" s="40">
        <v>1</v>
      </c>
      <c r="C283" s="40" t="s">
        <v>8</v>
      </c>
      <c r="D283" s="40">
        <v>8</v>
      </c>
      <c r="E283" s="40" t="s">
        <v>10</v>
      </c>
      <c r="F283" s="40" t="s">
        <v>10</v>
      </c>
      <c r="G283" s="40" t="s">
        <v>10</v>
      </c>
      <c r="H283" s="40" t="s">
        <v>10</v>
      </c>
      <c r="I283" s="40" t="s">
        <v>10</v>
      </c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>
        <f t="shared" si="75"/>
        <v>0</v>
      </c>
      <c r="BB283" s="35">
        <f t="shared" si="76"/>
        <v>0</v>
      </c>
      <c r="BC283" s="35">
        <f t="shared" si="77"/>
        <v>0</v>
      </c>
      <c r="BD283" s="31"/>
    </row>
    <row r="284" spans="1:56" s="1" customFormat="1" ht="22.8" x14ac:dyDescent="0.3">
      <c r="A284" s="2" t="s">
        <v>465</v>
      </c>
      <c r="B284" s="40">
        <v>1</v>
      </c>
      <c r="C284" s="40" t="s">
        <v>8</v>
      </c>
      <c r="D284" s="40">
        <v>8</v>
      </c>
      <c r="E284" s="40" t="s">
        <v>10</v>
      </c>
      <c r="F284" s="40" t="s">
        <v>10</v>
      </c>
      <c r="G284" s="40" t="s">
        <v>10</v>
      </c>
      <c r="H284" s="40" t="s">
        <v>10</v>
      </c>
      <c r="I284" s="40" t="s">
        <v>10</v>
      </c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>
        <f t="shared" si="75"/>
        <v>0</v>
      </c>
      <c r="BB284" s="35">
        <f t="shared" si="76"/>
        <v>0</v>
      </c>
      <c r="BC284" s="35">
        <f t="shared" si="77"/>
        <v>0</v>
      </c>
      <c r="BD284" s="31"/>
    </row>
    <row r="285" spans="1:56" s="1" customFormat="1" ht="22.8" x14ac:dyDescent="0.3">
      <c r="A285" s="2" t="s">
        <v>466</v>
      </c>
      <c r="B285" s="40">
        <v>1</v>
      </c>
      <c r="C285" s="40" t="s">
        <v>8</v>
      </c>
      <c r="D285" s="40">
        <v>8</v>
      </c>
      <c r="E285" s="40" t="s">
        <v>10</v>
      </c>
      <c r="F285" s="40" t="s">
        <v>10</v>
      </c>
      <c r="G285" s="40" t="s">
        <v>10</v>
      </c>
      <c r="H285" s="40" t="s">
        <v>10</v>
      </c>
      <c r="I285" s="40" t="s">
        <v>10</v>
      </c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>
        <f t="shared" si="75"/>
        <v>0</v>
      </c>
      <c r="BB285" s="35">
        <f t="shared" si="76"/>
        <v>0</v>
      </c>
      <c r="BC285" s="35">
        <f t="shared" si="77"/>
        <v>0</v>
      </c>
      <c r="BD285" s="31"/>
    </row>
    <row r="286" spans="1:56" s="1" customFormat="1" ht="22.8" x14ac:dyDescent="0.3">
      <c r="A286" s="2" t="s">
        <v>467</v>
      </c>
      <c r="B286" s="40">
        <v>1</v>
      </c>
      <c r="C286" s="40" t="s">
        <v>8</v>
      </c>
      <c r="D286" s="40">
        <v>8</v>
      </c>
      <c r="E286" s="40" t="s">
        <v>10</v>
      </c>
      <c r="F286" s="40" t="s">
        <v>10</v>
      </c>
      <c r="G286" s="40" t="s">
        <v>10</v>
      </c>
      <c r="H286" s="40" t="s">
        <v>10</v>
      </c>
      <c r="I286" s="40" t="s">
        <v>10</v>
      </c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>
        <f t="shared" si="75"/>
        <v>0</v>
      </c>
      <c r="BB286" s="35">
        <f t="shared" si="76"/>
        <v>0</v>
      </c>
      <c r="BC286" s="35">
        <f t="shared" si="77"/>
        <v>0</v>
      </c>
      <c r="BD286" s="31"/>
    </row>
    <row r="287" spans="1:56" s="1" customFormat="1" ht="22.8" x14ac:dyDescent="0.3">
      <c r="A287" s="2" t="s">
        <v>468</v>
      </c>
      <c r="B287" s="40">
        <v>1</v>
      </c>
      <c r="C287" s="40" t="s">
        <v>8</v>
      </c>
      <c r="D287" s="40">
        <v>8</v>
      </c>
      <c r="E287" s="40" t="s">
        <v>10</v>
      </c>
      <c r="F287" s="40" t="s">
        <v>10</v>
      </c>
      <c r="G287" s="40" t="s">
        <v>10</v>
      </c>
      <c r="H287" s="40" t="s">
        <v>10</v>
      </c>
      <c r="I287" s="40" t="s">
        <v>10</v>
      </c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9">
        <f t="shared" si="75"/>
        <v>0</v>
      </c>
      <c r="BB287" s="39">
        <f t="shared" si="76"/>
        <v>0</v>
      </c>
      <c r="BC287" s="39">
        <f t="shared" si="77"/>
        <v>0</v>
      </c>
      <c r="BD287" s="31"/>
    </row>
    <row r="288" spans="1:56" s="1" customFormat="1" ht="22.8" x14ac:dyDescent="0.3">
      <c r="A288" s="2" t="s">
        <v>469</v>
      </c>
      <c r="B288" s="40">
        <v>1</v>
      </c>
      <c r="C288" s="40" t="s">
        <v>8</v>
      </c>
      <c r="D288" s="40">
        <v>8</v>
      </c>
      <c r="E288" s="40" t="s">
        <v>10</v>
      </c>
      <c r="F288" s="40" t="s">
        <v>10</v>
      </c>
      <c r="G288" s="40" t="s">
        <v>10</v>
      </c>
      <c r="H288" s="40" t="s">
        <v>10</v>
      </c>
      <c r="I288" s="40" t="s">
        <v>10</v>
      </c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9">
        <f t="shared" si="75"/>
        <v>0</v>
      </c>
      <c r="BB288" s="39">
        <f t="shared" si="76"/>
        <v>0</v>
      </c>
      <c r="BC288" s="39">
        <f t="shared" si="77"/>
        <v>0</v>
      </c>
      <c r="BD288" s="31"/>
    </row>
    <row r="289" spans="1:56" s="1" customFormat="1" ht="22.8" x14ac:dyDescent="0.3">
      <c r="A289" s="2" t="s">
        <v>470</v>
      </c>
      <c r="B289" s="40">
        <v>1</v>
      </c>
      <c r="C289" s="40" t="s">
        <v>8</v>
      </c>
      <c r="D289" s="40">
        <v>8</v>
      </c>
      <c r="E289" s="40" t="s">
        <v>10</v>
      </c>
      <c r="F289" s="40" t="s">
        <v>10</v>
      </c>
      <c r="G289" s="40" t="s">
        <v>10</v>
      </c>
      <c r="H289" s="40" t="s">
        <v>10</v>
      </c>
      <c r="I289" s="40" t="s">
        <v>10</v>
      </c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9">
        <f t="shared" si="75"/>
        <v>0</v>
      </c>
      <c r="BB289" s="39">
        <f t="shared" si="76"/>
        <v>0</v>
      </c>
      <c r="BC289" s="39">
        <f t="shared" si="77"/>
        <v>0</v>
      </c>
      <c r="BD289" s="31"/>
    </row>
    <row r="290" spans="1:56" s="1" customFormat="1" ht="40.799999999999997" x14ac:dyDescent="0.3">
      <c r="A290" s="11" t="s">
        <v>472</v>
      </c>
      <c r="B290" s="32">
        <v>1</v>
      </c>
      <c r="C290" s="32" t="s">
        <v>8</v>
      </c>
      <c r="D290" s="32">
        <v>8</v>
      </c>
      <c r="E290" s="33" t="s">
        <v>82</v>
      </c>
      <c r="F290" s="33" t="s">
        <v>87</v>
      </c>
      <c r="G290" s="33" t="s">
        <v>86</v>
      </c>
      <c r="H290" s="33" t="s">
        <v>88</v>
      </c>
      <c r="I290" s="33" t="s">
        <v>89</v>
      </c>
      <c r="J290" s="30" t="s">
        <v>19</v>
      </c>
      <c r="K290" s="30" t="s">
        <v>19</v>
      </c>
      <c r="L290" s="30" t="s">
        <v>19</v>
      </c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45">
        <f>SUM(AD291:AD300)</f>
        <v>981.75199999999995</v>
      </c>
      <c r="AE290" s="45">
        <f t="shared" ref="AE290:AW290" si="80">SUM(AE291:AE300)</f>
        <v>981.75199999999995</v>
      </c>
      <c r="AF290" s="45">
        <f t="shared" si="80"/>
        <v>0</v>
      </c>
      <c r="AG290" s="45">
        <f t="shared" si="80"/>
        <v>0</v>
      </c>
      <c r="AH290" s="45">
        <f t="shared" si="80"/>
        <v>0</v>
      </c>
      <c r="AI290" s="45">
        <f t="shared" si="80"/>
        <v>0</v>
      </c>
      <c r="AJ290" s="45">
        <f t="shared" si="80"/>
        <v>0</v>
      </c>
      <c r="AK290" s="45">
        <f t="shared" si="80"/>
        <v>0</v>
      </c>
      <c r="AL290" s="45">
        <f t="shared" si="80"/>
        <v>0</v>
      </c>
      <c r="AM290" s="45">
        <f t="shared" si="80"/>
        <v>0</v>
      </c>
      <c r="AN290" s="45">
        <f t="shared" si="80"/>
        <v>0</v>
      </c>
      <c r="AO290" s="45">
        <f t="shared" si="80"/>
        <v>0</v>
      </c>
      <c r="AP290" s="45">
        <f t="shared" si="80"/>
        <v>0</v>
      </c>
      <c r="AQ290" s="45">
        <f t="shared" si="80"/>
        <v>0</v>
      </c>
      <c r="AR290" s="45">
        <f t="shared" si="80"/>
        <v>0</v>
      </c>
      <c r="AS290" s="45">
        <f t="shared" si="80"/>
        <v>0</v>
      </c>
      <c r="AT290" s="45">
        <f t="shared" si="80"/>
        <v>0</v>
      </c>
      <c r="AU290" s="45">
        <f t="shared" si="80"/>
        <v>0</v>
      </c>
      <c r="AV290" s="45">
        <f t="shared" si="80"/>
        <v>0</v>
      </c>
      <c r="AW290" s="45">
        <f t="shared" si="80"/>
        <v>0</v>
      </c>
      <c r="AX290" s="35">
        <f>SUM(AD290:AW290)</f>
        <v>1963.5039999999999</v>
      </c>
      <c r="AY290" s="35">
        <v>0</v>
      </c>
      <c r="AZ290" s="35">
        <f>AX290</f>
        <v>1963.5039999999999</v>
      </c>
      <c r="BA290" s="36">
        <f t="shared" si="75"/>
        <v>1963.5039999999999</v>
      </c>
      <c r="BB290" s="36">
        <f t="shared" si="76"/>
        <v>0</v>
      </c>
      <c r="BC290" s="36">
        <f t="shared" si="77"/>
        <v>0</v>
      </c>
      <c r="BD290" s="31"/>
    </row>
    <row r="291" spans="1:56" ht="43.2" x14ac:dyDescent="0.3">
      <c r="A291" s="14" t="s">
        <v>461</v>
      </c>
      <c r="B291" s="37">
        <v>1</v>
      </c>
      <c r="C291" s="37" t="s">
        <v>8</v>
      </c>
      <c r="D291" s="37">
        <v>8</v>
      </c>
      <c r="E291" s="38" t="s">
        <v>82</v>
      </c>
      <c r="F291" s="38" t="s">
        <v>87</v>
      </c>
      <c r="G291" s="38" t="s">
        <v>86</v>
      </c>
      <c r="H291" s="38" t="s">
        <v>88</v>
      </c>
      <c r="I291" s="38" t="s">
        <v>89</v>
      </c>
      <c r="J291" s="38" t="s">
        <v>19</v>
      </c>
      <c r="K291" s="38" t="s">
        <v>19</v>
      </c>
      <c r="L291" s="38" t="s">
        <v>19</v>
      </c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46">
        <f>1963.504/2</f>
        <v>981.75199999999995</v>
      </c>
      <c r="AE291" s="46">
        <f>1963.504/2</f>
        <v>981.75199999999995</v>
      </c>
      <c r="AF291" s="39">
        <v>0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0</v>
      </c>
      <c r="AM291" s="39">
        <v>0</v>
      </c>
      <c r="AN291" s="39">
        <v>0</v>
      </c>
      <c r="AO291" s="39">
        <v>0</v>
      </c>
      <c r="AP291" s="39">
        <v>0</v>
      </c>
      <c r="AQ291" s="39">
        <v>0</v>
      </c>
      <c r="AR291" s="39">
        <v>0</v>
      </c>
      <c r="AS291" s="39">
        <v>0</v>
      </c>
      <c r="AT291" s="39">
        <v>0</v>
      </c>
      <c r="AU291" s="39">
        <v>0</v>
      </c>
      <c r="AV291" s="39">
        <v>0</v>
      </c>
      <c r="AW291" s="39">
        <v>0</v>
      </c>
      <c r="AX291" s="39">
        <f>SUM(AD291:AW291)</f>
        <v>1963.5039999999999</v>
      </c>
      <c r="AY291" s="39">
        <v>0</v>
      </c>
      <c r="AZ291" s="39">
        <f>AX291</f>
        <v>1963.5039999999999</v>
      </c>
      <c r="BA291" s="39">
        <f t="shared" si="75"/>
        <v>1963.5039999999999</v>
      </c>
      <c r="BB291" s="39">
        <f t="shared" si="76"/>
        <v>0</v>
      </c>
      <c r="BC291" s="39">
        <f t="shared" si="77"/>
        <v>0</v>
      </c>
    </row>
    <row r="292" spans="1:56" ht="24" x14ac:dyDescent="0.3">
      <c r="A292" s="14" t="s">
        <v>462</v>
      </c>
      <c r="B292" s="37">
        <v>1</v>
      </c>
      <c r="C292" s="37" t="s">
        <v>8</v>
      </c>
      <c r="D292" s="37">
        <v>8</v>
      </c>
      <c r="E292" s="37" t="s">
        <v>10</v>
      </c>
      <c r="F292" s="37" t="s">
        <v>10</v>
      </c>
      <c r="G292" s="37" t="s">
        <v>10</v>
      </c>
      <c r="H292" s="37" t="s">
        <v>10</v>
      </c>
      <c r="I292" s="37" t="s">
        <v>10</v>
      </c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>
        <f t="shared" si="75"/>
        <v>0</v>
      </c>
      <c r="BB292" s="39">
        <f t="shared" si="76"/>
        <v>0</v>
      </c>
      <c r="BC292" s="39">
        <f t="shared" si="77"/>
        <v>0</v>
      </c>
    </row>
    <row r="293" spans="1:56" s="1" customFormat="1" ht="22.8" x14ac:dyDescent="0.3">
      <c r="A293" s="2" t="s">
        <v>463</v>
      </c>
      <c r="B293" s="40">
        <v>1</v>
      </c>
      <c r="C293" s="40" t="s">
        <v>8</v>
      </c>
      <c r="D293" s="40">
        <v>8</v>
      </c>
      <c r="E293" s="40" t="s">
        <v>10</v>
      </c>
      <c r="F293" s="40" t="s">
        <v>10</v>
      </c>
      <c r="G293" s="40" t="s">
        <v>10</v>
      </c>
      <c r="H293" s="40" t="s">
        <v>10</v>
      </c>
      <c r="I293" s="40" t="s">
        <v>10</v>
      </c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>
        <f t="shared" si="75"/>
        <v>0</v>
      </c>
      <c r="BB293" s="35">
        <f t="shared" si="76"/>
        <v>0</v>
      </c>
      <c r="BC293" s="35">
        <f t="shared" si="77"/>
        <v>0</v>
      </c>
      <c r="BD293" s="31"/>
    </row>
    <row r="294" spans="1:56" s="1" customFormat="1" ht="22.8" x14ac:dyDescent="0.3">
      <c r="A294" s="2" t="s">
        <v>464</v>
      </c>
      <c r="B294" s="40">
        <v>1</v>
      </c>
      <c r="C294" s="40" t="s">
        <v>8</v>
      </c>
      <c r="D294" s="40">
        <v>8</v>
      </c>
      <c r="E294" s="40" t="s">
        <v>10</v>
      </c>
      <c r="F294" s="40" t="s">
        <v>10</v>
      </c>
      <c r="G294" s="40" t="s">
        <v>10</v>
      </c>
      <c r="H294" s="40" t="s">
        <v>10</v>
      </c>
      <c r="I294" s="40" t="s">
        <v>10</v>
      </c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>
        <f t="shared" si="75"/>
        <v>0</v>
      </c>
      <c r="BB294" s="35">
        <f t="shared" si="76"/>
        <v>0</v>
      </c>
      <c r="BC294" s="35">
        <f t="shared" si="77"/>
        <v>0</v>
      </c>
      <c r="BD294" s="31"/>
    </row>
    <row r="295" spans="1:56" s="1" customFormat="1" ht="22.8" x14ac:dyDescent="0.3">
      <c r="A295" s="2" t="s">
        <v>465</v>
      </c>
      <c r="B295" s="40">
        <v>1</v>
      </c>
      <c r="C295" s="40" t="s">
        <v>8</v>
      </c>
      <c r="D295" s="40">
        <v>8</v>
      </c>
      <c r="E295" s="40" t="s">
        <v>10</v>
      </c>
      <c r="F295" s="40" t="s">
        <v>10</v>
      </c>
      <c r="G295" s="40" t="s">
        <v>10</v>
      </c>
      <c r="H295" s="40" t="s">
        <v>10</v>
      </c>
      <c r="I295" s="40" t="s">
        <v>10</v>
      </c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>
        <f t="shared" si="75"/>
        <v>0</v>
      </c>
      <c r="BB295" s="35">
        <f t="shared" si="76"/>
        <v>0</v>
      </c>
      <c r="BC295" s="35">
        <f t="shared" si="77"/>
        <v>0</v>
      </c>
      <c r="BD295" s="31"/>
    </row>
    <row r="296" spans="1:56" s="1" customFormat="1" ht="22.8" x14ac:dyDescent="0.3">
      <c r="A296" s="2" t="s">
        <v>466</v>
      </c>
      <c r="B296" s="40">
        <v>1</v>
      </c>
      <c r="C296" s="40" t="s">
        <v>8</v>
      </c>
      <c r="D296" s="40">
        <v>8</v>
      </c>
      <c r="E296" s="40" t="s">
        <v>10</v>
      </c>
      <c r="F296" s="40" t="s">
        <v>10</v>
      </c>
      <c r="G296" s="40" t="s">
        <v>10</v>
      </c>
      <c r="H296" s="40" t="s">
        <v>10</v>
      </c>
      <c r="I296" s="40" t="s">
        <v>10</v>
      </c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>
        <f t="shared" si="75"/>
        <v>0</v>
      </c>
      <c r="BB296" s="35">
        <f t="shared" si="76"/>
        <v>0</v>
      </c>
      <c r="BC296" s="35">
        <f t="shared" si="77"/>
        <v>0</v>
      </c>
      <c r="BD296" s="31"/>
    </row>
    <row r="297" spans="1:56" s="1" customFormat="1" ht="22.8" x14ac:dyDescent="0.3">
      <c r="A297" s="2" t="s">
        <v>467</v>
      </c>
      <c r="B297" s="40">
        <v>1</v>
      </c>
      <c r="C297" s="40" t="s">
        <v>8</v>
      </c>
      <c r="D297" s="40">
        <v>8</v>
      </c>
      <c r="E297" s="40" t="s">
        <v>10</v>
      </c>
      <c r="F297" s="40" t="s">
        <v>10</v>
      </c>
      <c r="G297" s="40" t="s">
        <v>10</v>
      </c>
      <c r="H297" s="40" t="s">
        <v>10</v>
      </c>
      <c r="I297" s="40" t="s">
        <v>10</v>
      </c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>
        <f t="shared" si="75"/>
        <v>0</v>
      </c>
      <c r="BB297" s="35">
        <f t="shared" si="76"/>
        <v>0</v>
      </c>
      <c r="BC297" s="35">
        <f t="shared" si="77"/>
        <v>0</v>
      </c>
      <c r="BD297" s="31"/>
    </row>
    <row r="298" spans="1:56" s="1" customFormat="1" ht="22.8" x14ac:dyDescent="0.3">
      <c r="A298" s="2" t="s">
        <v>468</v>
      </c>
      <c r="B298" s="40">
        <v>1</v>
      </c>
      <c r="C298" s="40" t="s">
        <v>8</v>
      </c>
      <c r="D298" s="40">
        <v>8</v>
      </c>
      <c r="E298" s="40" t="s">
        <v>10</v>
      </c>
      <c r="F298" s="40" t="s">
        <v>10</v>
      </c>
      <c r="G298" s="40" t="s">
        <v>10</v>
      </c>
      <c r="H298" s="40" t="s">
        <v>10</v>
      </c>
      <c r="I298" s="40" t="s">
        <v>10</v>
      </c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9">
        <f t="shared" si="75"/>
        <v>0</v>
      </c>
      <c r="BB298" s="39">
        <f t="shared" si="76"/>
        <v>0</v>
      </c>
      <c r="BC298" s="39">
        <f t="shared" si="77"/>
        <v>0</v>
      </c>
      <c r="BD298" s="31"/>
    </row>
    <row r="299" spans="1:56" s="1" customFormat="1" ht="22.8" x14ac:dyDescent="0.3">
      <c r="A299" s="2" t="s">
        <v>469</v>
      </c>
      <c r="B299" s="40">
        <v>1</v>
      </c>
      <c r="C299" s="40" t="s">
        <v>8</v>
      </c>
      <c r="D299" s="40">
        <v>8</v>
      </c>
      <c r="E299" s="40" t="s">
        <v>10</v>
      </c>
      <c r="F299" s="40" t="s">
        <v>10</v>
      </c>
      <c r="G299" s="40" t="s">
        <v>10</v>
      </c>
      <c r="H299" s="40" t="s">
        <v>10</v>
      </c>
      <c r="I299" s="40" t="s">
        <v>10</v>
      </c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9">
        <f t="shared" si="75"/>
        <v>0</v>
      </c>
      <c r="BB299" s="39">
        <f t="shared" si="76"/>
        <v>0</v>
      </c>
      <c r="BC299" s="39">
        <f t="shared" si="77"/>
        <v>0</v>
      </c>
      <c r="BD299" s="31"/>
    </row>
    <row r="300" spans="1:56" s="1" customFormat="1" ht="22.8" x14ac:dyDescent="0.3">
      <c r="A300" s="2" t="s">
        <v>470</v>
      </c>
      <c r="B300" s="40">
        <v>1</v>
      </c>
      <c r="C300" s="40" t="s">
        <v>8</v>
      </c>
      <c r="D300" s="40">
        <v>8</v>
      </c>
      <c r="E300" s="40" t="s">
        <v>10</v>
      </c>
      <c r="F300" s="40" t="s">
        <v>10</v>
      </c>
      <c r="G300" s="40" t="s">
        <v>10</v>
      </c>
      <c r="H300" s="40" t="s">
        <v>10</v>
      </c>
      <c r="I300" s="40" t="s">
        <v>10</v>
      </c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9">
        <f t="shared" si="75"/>
        <v>0</v>
      </c>
      <c r="BB300" s="39">
        <f t="shared" si="76"/>
        <v>0</v>
      </c>
      <c r="BC300" s="39">
        <f t="shared" si="77"/>
        <v>0</v>
      </c>
      <c r="BD300" s="31"/>
    </row>
    <row r="301" spans="1:56" s="1" customFormat="1" ht="30.6" x14ac:dyDescent="0.3">
      <c r="A301" s="11" t="s">
        <v>472</v>
      </c>
      <c r="B301" s="32">
        <v>1</v>
      </c>
      <c r="C301" s="32" t="s">
        <v>8</v>
      </c>
      <c r="D301" s="32">
        <v>8</v>
      </c>
      <c r="E301" s="33" t="s">
        <v>82</v>
      </c>
      <c r="F301" s="33" t="s">
        <v>87</v>
      </c>
      <c r="G301" s="33" t="s">
        <v>86</v>
      </c>
      <c r="H301" s="33" t="s">
        <v>91</v>
      </c>
      <c r="I301" s="33" t="s">
        <v>90</v>
      </c>
      <c r="J301" s="30"/>
      <c r="K301" s="30"/>
      <c r="L301" s="30" t="s">
        <v>19</v>
      </c>
      <c r="M301" s="30" t="s">
        <v>19</v>
      </c>
      <c r="N301" s="30" t="s">
        <v>19</v>
      </c>
      <c r="O301" s="30" t="s">
        <v>19</v>
      </c>
      <c r="P301" s="30" t="s">
        <v>19</v>
      </c>
      <c r="Q301" s="30" t="s">
        <v>19</v>
      </c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4">
        <f t="shared" ref="AD301:AW301" si="81">SUM(AD302:AD311)</f>
        <v>0</v>
      </c>
      <c r="AE301" s="34">
        <f t="shared" si="81"/>
        <v>0</v>
      </c>
      <c r="AF301" s="34">
        <f t="shared" si="81"/>
        <v>0</v>
      </c>
      <c r="AG301" s="34">
        <f t="shared" si="81"/>
        <v>1500</v>
      </c>
      <c r="AH301" s="34">
        <f t="shared" si="81"/>
        <v>1500</v>
      </c>
      <c r="AI301" s="34">
        <f t="shared" si="81"/>
        <v>1500</v>
      </c>
      <c r="AJ301" s="34">
        <f t="shared" si="81"/>
        <v>1500</v>
      </c>
      <c r="AK301" s="34">
        <f t="shared" si="81"/>
        <v>1500</v>
      </c>
      <c r="AL301" s="34">
        <f t="shared" si="81"/>
        <v>0</v>
      </c>
      <c r="AM301" s="34">
        <f t="shared" si="81"/>
        <v>0</v>
      </c>
      <c r="AN301" s="34">
        <f t="shared" si="81"/>
        <v>0</v>
      </c>
      <c r="AO301" s="34">
        <f t="shared" si="81"/>
        <v>0</v>
      </c>
      <c r="AP301" s="34">
        <f t="shared" si="81"/>
        <v>0</v>
      </c>
      <c r="AQ301" s="34">
        <f t="shared" si="81"/>
        <v>0</v>
      </c>
      <c r="AR301" s="34">
        <f t="shared" si="81"/>
        <v>0</v>
      </c>
      <c r="AS301" s="34">
        <f t="shared" si="81"/>
        <v>0</v>
      </c>
      <c r="AT301" s="34">
        <f t="shared" si="81"/>
        <v>0</v>
      </c>
      <c r="AU301" s="34">
        <f t="shared" si="81"/>
        <v>0</v>
      </c>
      <c r="AV301" s="34">
        <f t="shared" si="81"/>
        <v>0</v>
      </c>
      <c r="AW301" s="34">
        <f t="shared" si="81"/>
        <v>0</v>
      </c>
      <c r="AX301" s="35">
        <f>SUM(AD301:AW301)</f>
        <v>7500</v>
      </c>
      <c r="AY301" s="35">
        <v>0</v>
      </c>
      <c r="AZ301" s="35">
        <f>AX301</f>
        <v>7500</v>
      </c>
      <c r="BA301" s="36">
        <f t="shared" si="75"/>
        <v>3000</v>
      </c>
      <c r="BB301" s="36">
        <f t="shared" si="76"/>
        <v>4500</v>
      </c>
      <c r="BC301" s="36">
        <f t="shared" si="77"/>
        <v>0</v>
      </c>
      <c r="BD301" s="31"/>
    </row>
    <row r="302" spans="1:56" ht="24" x14ac:dyDescent="0.3">
      <c r="A302" s="14" t="s">
        <v>461</v>
      </c>
      <c r="B302" s="37">
        <v>1</v>
      </c>
      <c r="C302" s="37" t="s">
        <v>8</v>
      </c>
      <c r="D302" s="37">
        <v>8</v>
      </c>
      <c r="E302" s="38" t="s">
        <v>82</v>
      </c>
      <c r="F302" s="38" t="s">
        <v>87</v>
      </c>
      <c r="G302" s="38" t="s">
        <v>86</v>
      </c>
      <c r="H302" s="38" t="s">
        <v>91</v>
      </c>
      <c r="I302" s="38" t="s">
        <v>90</v>
      </c>
      <c r="J302" s="38"/>
      <c r="K302" s="38"/>
      <c r="L302" s="38" t="s">
        <v>19</v>
      </c>
      <c r="M302" s="38" t="s">
        <v>19</v>
      </c>
      <c r="N302" s="38" t="s">
        <v>19</v>
      </c>
      <c r="O302" s="38" t="s">
        <v>19</v>
      </c>
      <c r="P302" s="38" t="s">
        <v>19</v>
      </c>
      <c r="Q302" s="38" t="s">
        <v>19</v>
      </c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9">
        <v>0</v>
      </c>
      <c r="AE302" s="39">
        <v>0</v>
      </c>
      <c r="AF302" s="39">
        <v>0</v>
      </c>
      <c r="AG302" s="39">
        <f>750</f>
        <v>750</v>
      </c>
      <c r="AH302" s="39">
        <f>750</f>
        <v>750</v>
      </c>
      <c r="AI302" s="39">
        <f>750</f>
        <v>750</v>
      </c>
      <c r="AJ302" s="39">
        <f>750</f>
        <v>750</v>
      </c>
      <c r="AK302" s="39">
        <f>750</f>
        <v>750</v>
      </c>
      <c r="AL302" s="39">
        <v>0</v>
      </c>
      <c r="AM302" s="39">
        <v>0</v>
      </c>
      <c r="AN302" s="39">
        <v>0</v>
      </c>
      <c r="AO302" s="39">
        <v>0</v>
      </c>
      <c r="AP302" s="39">
        <v>0</v>
      </c>
      <c r="AQ302" s="39">
        <v>0</v>
      </c>
      <c r="AR302" s="39">
        <v>0</v>
      </c>
      <c r="AS302" s="39">
        <v>0</v>
      </c>
      <c r="AT302" s="39">
        <v>0</v>
      </c>
      <c r="AU302" s="39">
        <v>0</v>
      </c>
      <c r="AV302" s="39">
        <v>0</v>
      </c>
      <c r="AW302" s="39">
        <v>0</v>
      </c>
      <c r="AX302" s="39">
        <f t="shared" ref="AX302:AX311" si="82">SUM(AD302:AW302)</f>
        <v>3750</v>
      </c>
      <c r="AY302" s="39">
        <v>0</v>
      </c>
      <c r="AZ302" s="39">
        <f t="shared" ref="AZ302:AZ311" si="83">AX302</f>
        <v>3750</v>
      </c>
      <c r="BA302" s="39">
        <f t="shared" si="75"/>
        <v>1500</v>
      </c>
      <c r="BB302" s="39">
        <f t="shared" si="76"/>
        <v>2250</v>
      </c>
      <c r="BC302" s="39">
        <f t="shared" si="77"/>
        <v>0</v>
      </c>
    </row>
    <row r="303" spans="1:56" ht="24" x14ac:dyDescent="0.3">
      <c r="A303" s="14" t="s">
        <v>462</v>
      </c>
      <c r="B303" s="37">
        <v>1</v>
      </c>
      <c r="C303" s="37" t="s">
        <v>8</v>
      </c>
      <c r="D303" s="37">
        <v>8</v>
      </c>
      <c r="E303" s="38" t="s">
        <v>82</v>
      </c>
      <c r="F303" s="38" t="s">
        <v>87</v>
      </c>
      <c r="G303" s="38" t="s">
        <v>86</v>
      </c>
      <c r="H303" s="38" t="s">
        <v>91</v>
      </c>
      <c r="I303" s="38" t="s">
        <v>90</v>
      </c>
      <c r="J303" s="38"/>
      <c r="K303" s="38"/>
      <c r="L303" s="38" t="s">
        <v>19</v>
      </c>
      <c r="M303" s="38" t="s">
        <v>19</v>
      </c>
      <c r="N303" s="38" t="s">
        <v>19</v>
      </c>
      <c r="O303" s="38" t="s">
        <v>19</v>
      </c>
      <c r="P303" s="38" t="s">
        <v>19</v>
      </c>
      <c r="Q303" s="38" t="s">
        <v>19</v>
      </c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9">
        <v>0</v>
      </c>
      <c r="AE303" s="39">
        <v>0</v>
      </c>
      <c r="AF303" s="39">
        <v>0</v>
      </c>
      <c r="AG303" s="39">
        <v>125</v>
      </c>
      <c r="AH303" s="39">
        <v>125</v>
      </c>
      <c r="AI303" s="39">
        <v>125</v>
      </c>
      <c r="AJ303" s="39">
        <v>125</v>
      </c>
      <c r="AK303" s="39">
        <v>125</v>
      </c>
      <c r="AL303" s="39">
        <v>0</v>
      </c>
      <c r="AM303" s="39">
        <v>0</v>
      </c>
      <c r="AN303" s="39">
        <v>0</v>
      </c>
      <c r="AO303" s="39">
        <v>0</v>
      </c>
      <c r="AP303" s="39">
        <v>0</v>
      </c>
      <c r="AQ303" s="39">
        <v>0</v>
      </c>
      <c r="AR303" s="39">
        <v>0</v>
      </c>
      <c r="AS303" s="39">
        <v>0</v>
      </c>
      <c r="AT303" s="39">
        <v>0</v>
      </c>
      <c r="AU303" s="39">
        <v>0</v>
      </c>
      <c r="AV303" s="39">
        <v>0</v>
      </c>
      <c r="AW303" s="39">
        <v>0</v>
      </c>
      <c r="AX303" s="39">
        <f t="shared" si="82"/>
        <v>625</v>
      </c>
      <c r="AY303" s="39">
        <v>0</v>
      </c>
      <c r="AZ303" s="39">
        <f t="shared" si="83"/>
        <v>625</v>
      </c>
      <c r="BA303" s="39">
        <f t="shared" si="75"/>
        <v>250</v>
      </c>
      <c r="BB303" s="39">
        <f t="shared" si="76"/>
        <v>375</v>
      </c>
      <c r="BC303" s="39">
        <f t="shared" si="77"/>
        <v>0</v>
      </c>
    </row>
    <row r="304" spans="1:56" s="1" customFormat="1" ht="22.8" x14ac:dyDescent="0.3">
      <c r="A304" s="2" t="s">
        <v>463</v>
      </c>
      <c r="B304" s="40">
        <v>1</v>
      </c>
      <c r="C304" s="40" t="s">
        <v>8</v>
      </c>
      <c r="D304" s="40">
        <v>8</v>
      </c>
      <c r="E304" s="30" t="s">
        <v>82</v>
      </c>
      <c r="F304" s="30" t="s">
        <v>87</v>
      </c>
      <c r="G304" s="30" t="s">
        <v>86</v>
      </c>
      <c r="H304" s="30" t="s">
        <v>91</v>
      </c>
      <c r="I304" s="30" t="s">
        <v>90</v>
      </c>
      <c r="J304" s="30"/>
      <c r="K304" s="30"/>
      <c r="L304" s="30" t="s">
        <v>19</v>
      </c>
      <c r="M304" s="30" t="s">
        <v>19</v>
      </c>
      <c r="N304" s="30" t="s">
        <v>19</v>
      </c>
      <c r="O304" s="30" t="s">
        <v>19</v>
      </c>
      <c r="P304" s="30" t="s">
        <v>19</v>
      </c>
      <c r="Q304" s="30" t="s">
        <v>19</v>
      </c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5">
        <v>0</v>
      </c>
      <c r="AE304" s="35">
        <v>0</v>
      </c>
      <c r="AF304" s="35">
        <v>0</v>
      </c>
      <c r="AG304" s="35">
        <v>500</v>
      </c>
      <c r="AH304" s="35">
        <v>500</v>
      </c>
      <c r="AI304" s="35">
        <v>500</v>
      </c>
      <c r="AJ304" s="35">
        <v>500</v>
      </c>
      <c r="AK304" s="35">
        <v>500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  <c r="AV304" s="35">
        <v>0</v>
      </c>
      <c r="AW304" s="35">
        <v>0</v>
      </c>
      <c r="AX304" s="35">
        <f t="shared" si="82"/>
        <v>2500</v>
      </c>
      <c r="AY304" s="35">
        <v>0</v>
      </c>
      <c r="AZ304" s="35">
        <f t="shared" si="83"/>
        <v>2500</v>
      </c>
      <c r="BA304" s="35">
        <f t="shared" si="75"/>
        <v>1000</v>
      </c>
      <c r="BB304" s="35">
        <f t="shared" si="76"/>
        <v>1500</v>
      </c>
      <c r="BC304" s="35">
        <f t="shared" si="77"/>
        <v>0</v>
      </c>
      <c r="BD304" s="31"/>
    </row>
    <row r="305" spans="1:56" s="1" customFormat="1" ht="22.8" x14ac:dyDescent="0.3">
      <c r="A305" s="2" t="s">
        <v>464</v>
      </c>
      <c r="B305" s="40">
        <v>1</v>
      </c>
      <c r="C305" s="40" t="s">
        <v>8</v>
      </c>
      <c r="D305" s="40">
        <v>8</v>
      </c>
      <c r="E305" s="30" t="s">
        <v>82</v>
      </c>
      <c r="F305" s="30" t="s">
        <v>87</v>
      </c>
      <c r="G305" s="30" t="s">
        <v>86</v>
      </c>
      <c r="H305" s="30" t="s">
        <v>91</v>
      </c>
      <c r="I305" s="30" t="s">
        <v>90</v>
      </c>
      <c r="J305" s="30"/>
      <c r="K305" s="30"/>
      <c r="L305" s="30" t="s">
        <v>19</v>
      </c>
      <c r="M305" s="30" t="s">
        <v>19</v>
      </c>
      <c r="N305" s="30" t="s">
        <v>19</v>
      </c>
      <c r="O305" s="30" t="s">
        <v>19</v>
      </c>
      <c r="P305" s="30" t="s">
        <v>19</v>
      </c>
      <c r="Q305" s="30" t="s">
        <v>19</v>
      </c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5">
        <v>0</v>
      </c>
      <c r="AE305" s="35">
        <v>0</v>
      </c>
      <c r="AF305" s="35">
        <v>0</v>
      </c>
      <c r="AG305" s="35">
        <v>125</v>
      </c>
      <c r="AH305" s="35">
        <v>125</v>
      </c>
      <c r="AI305" s="35">
        <v>125</v>
      </c>
      <c r="AJ305" s="35">
        <v>125</v>
      </c>
      <c r="AK305" s="35">
        <v>125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  <c r="AV305" s="35">
        <v>0</v>
      </c>
      <c r="AW305" s="35">
        <v>0</v>
      </c>
      <c r="AX305" s="35">
        <f t="shared" si="82"/>
        <v>625</v>
      </c>
      <c r="AY305" s="35">
        <v>0</v>
      </c>
      <c r="AZ305" s="35">
        <f t="shared" si="83"/>
        <v>625</v>
      </c>
      <c r="BA305" s="35">
        <f t="shared" si="75"/>
        <v>250</v>
      </c>
      <c r="BB305" s="35">
        <f t="shared" si="76"/>
        <v>375</v>
      </c>
      <c r="BC305" s="35">
        <f t="shared" si="77"/>
        <v>0</v>
      </c>
      <c r="BD305" s="31"/>
    </row>
    <row r="306" spans="1:56" s="1" customFormat="1" ht="22.8" x14ac:dyDescent="0.3">
      <c r="A306" s="2" t="s">
        <v>465</v>
      </c>
      <c r="B306" s="40">
        <v>1</v>
      </c>
      <c r="C306" s="40" t="s">
        <v>8</v>
      </c>
      <c r="D306" s="40">
        <v>8</v>
      </c>
      <c r="E306" s="30" t="s">
        <v>82</v>
      </c>
      <c r="F306" s="30" t="s">
        <v>87</v>
      </c>
      <c r="G306" s="30" t="s">
        <v>86</v>
      </c>
      <c r="H306" s="30" t="s">
        <v>91</v>
      </c>
      <c r="I306" s="30" t="s">
        <v>90</v>
      </c>
      <c r="J306" s="30"/>
      <c r="K306" s="30"/>
      <c r="L306" s="30" t="s">
        <v>19</v>
      </c>
      <c r="M306" s="30" t="s">
        <v>19</v>
      </c>
      <c r="N306" s="30" t="s">
        <v>19</v>
      </c>
      <c r="O306" s="30" t="s">
        <v>19</v>
      </c>
      <c r="P306" s="30" t="s">
        <v>19</v>
      </c>
      <c r="Q306" s="30" t="s">
        <v>19</v>
      </c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0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  <c r="AV306" s="35">
        <v>0</v>
      </c>
      <c r="AW306" s="35">
        <v>0</v>
      </c>
      <c r="AX306" s="35">
        <f t="shared" si="82"/>
        <v>0</v>
      </c>
      <c r="AY306" s="35">
        <v>0</v>
      </c>
      <c r="AZ306" s="35">
        <f t="shared" si="83"/>
        <v>0</v>
      </c>
      <c r="BA306" s="35">
        <f t="shared" si="75"/>
        <v>0</v>
      </c>
      <c r="BB306" s="35">
        <f t="shared" si="76"/>
        <v>0</v>
      </c>
      <c r="BC306" s="35">
        <f t="shared" si="77"/>
        <v>0</v>
      </c>
      <c r="BD306" s="31"/>
    </row>
    <row r="307" spans="1:56" s="1" customFormat="1" ht="22.8" x14ac:dyDescent="0.3">
      <c r="A307" s="2" t="s">
        <v>466</v>
      </c>
      <c r="B307" s="40">
        <v>1</v>
      </c>
      <c r="C307" s="40" t="s">
        <v>8</v>
      </c>
      <c r="D307" s="40">
        <v>8</v>
      </c>
      <c r="E307" s="30" t="s">
        <v>82</v>
      </c>
      <c r="F307" s="30" t="s">
        <v>87</v>
      </c>
      <c r="G307" s="30" t="s">
        <v>86</v>
      </c>
      <c r="H307" s="30" t="s">
        <v>91</v>
      </c>
      <c r="I307" s="30" t="s">
        <v>90</v>
      </c>
      <c r="J307" s="30"/>
      <c r="K307" s="30"/>
      <c r="L307" s="30" t="s">
        <v>19</v>
      </c>
      <c r="M307" s="30" t="s">
        <v>19</v>
      </c>
      <c r="N307" s="30" t="s">
        <v>19</v>
      </c>
      <c r="O307" s="30" t="s">
        <v>19</v>
      </c>
      <c r="P307" s="30" t="s">
        <v>19</v>
      </c>
      <c r="Q307" s="30" t="s">
        <v>19</v>
      </c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0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  <c r="AV307" s="35">
        <v>0</v>
      </c>
      <c r="AW307" s="35">
        <v>0</v>
      </c>
      <c r="AX307" s="35">
        <f t="shared" si="82"/>
        <v>0</v>
      </c>
      <c r="AY307" s="35">
        <v>0</v>
      </c>
      <c r="AZ307" s="35">
        <f t="shared" si="83"/>
        <v>0</v>
      </c>
      <c r="BA307" s="35">
        <f t="shared" si="75"/>
        <v>0</v>
      </c>
      <c r="BB307" s="35">
        <f t="shared" si="76"/>
        <v>0</v>
      </c>
      <c r="BC307" s="35">
        <f t="shared" si="77"/>
        <v>0</v>
      </c>
      <c r="BD307" s="31"/>
    </row>
    <row r="308" spans="1:56" s="1" customFormat="1" ht="22.8" x14ac:dyDescent="0.3">
      <c r="A308" s="2" t="s">
        <v>467</v>
      </c>
      <c r="B308" s="40">
        <v>1</v>
      </c>
      <c r="C308" s="40" t="s">
        <v>8</v>
      </c>
      <c r="D308" s="40">
        <v>8</v>
      </c>
      <c r="E308" s="30" t="s">
        <v>82</v>
      </c>
      <c r="F308" s="30" t="s">
        <v>87</v>
      </c>
      <c r="G308" s="30" t="s">
        <v>86</v>
      </c>
      <c r="H308" s="30" t="s">
        <v>91</v>
      </c>
      <c r="I308" s="30" t="s">
        <v>90</v>
      </c>
      <c r="J308" s="30"/>
      <c r="K308" s="30"/>
      <c r="L308" s="30" t="s">
        <v>19</v>
      </c>
      <c r="M308" s="30" t="s">
        <v>19</v>
      </c>
      <c r="N308" s="30" t="s">
        <v>19</v>
      </c>
      <c r="O308" s="30" t="s">
        <v>19</v>
      </c>
      <c r="P308" s="30" t="s">
        <v>19</v>
      </c>
      <c r="Q308" s="30" t="s">
        <v>19</v>
      </c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  <c r="AV308" s="35">
        <v>0</v>
      </c>
      <c r="AW308" s="35">
        <v>0</v>
      </c>
      <c r="AX308" s="35">
        <f t="shared" si="82"/>
        <v>0</v>
      </c>
      <c r="AY308" s="35">
        <v>0</v>
      </c>
      <c r="AZ308" s="35">
        <f t="shared" si="83"/>
        <v>0</v>
      </c>
      <c r="BA308" s="35">
        <f t="shared" si="75"/>
        <v>0</v>
      </c>
      <c r="BB308" s="35">
        <f t="shared" si="76"/>
        <v>0</v>
      </c>
      <c r="BC308" s="35">
        <f t="shared" si="77"/>
        <v>0</v>
      </c>
      <c r="BD308" s="31"/>
    </row>
    <row r="309" spans="1:56" s="1" customFormat="1" ht="22.8" x14ac:dyDescent="0.3">
      <c r="A309" s="2" t="s">
        <v>468</v>
      </c>
      <c r="B309" s="40">
        <v>1</v>
      </c>
      <c r="C309" s="40" t="s">
        <v>8</v>
      </c>
      <c r="D309" s="40">
        <v>8</v>
      </c>
      <c r="E309" s="30" t="s">
        <v>82</v>
      </c>
      <c r="F309" s="30" t="s">
        <v>87</v>
      </c>
      <c r="G309" s="30" t="s">
        <v>86</v>
      </c>
      <c r="H309" s="30" t="s">
        <v>91</v>
      </c>
      <c r="I309" s="30" t="s">
        <v>90</v>
      </c>
      <c r="J309" s="30"/>
      <c r="K309" s="30"/>
      <c r="L309" s="30" t="s">
        <v>19</v>
      </c>
      <c r="M309" s="30" t="s">
        <v>19</v>
      </c>
      <c r="N309" s="30" t="s">
        <v>19</v>
      </c>
      <c r="O309" s="30" t="s">
        <v>19</v>
      </c>
      <c r="P309" s="30" t="s">
        <v>19</v>
      </c>
      <c r="Q309" s="30" t="s">
        <v>19</v>
      </c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0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  <c r="AV309" s="35">
        <v>0</v>
      </c>
      <c r="AW309" s="35">
        <v>0</v>
      </c>
      <c r="AX309" s="35">
        <f t="shared" si="82"/>
        <v>0</v>
      </c>
      <c r="AY309" s="35">
        <v>0</v>
      </c>
      <c r="AZ309" s="35">
        <f t="shared" si="83"/>
        <v>0</v>
      </c>
      <c r="BA309" s="39">
        <f t="shared" si="75"/>
        <v>0</v>
      </c>
      <c r="BB309" s="39">
        <f t="shared" si="76"/>
        <v>0</v>
      </c>
      <c r="BC309" s="39">
        <f t="shared" si="77"/>
        <v>0</v>
      </c>
      <c r="BD309" s="31"/>
    </row>
    <row r="310" spans="1:56" s="1" customFormat="1" ht="22.8" x14ac:dyDescent="0.3">
      <c r="A310" s="2" t="s">
        <v>469</v>
      </c>
      <c r="B310" s="40">
        <v>1</v>
      </c>
      <c r="C310" s="40" t="s">
        <v>8</v>
      </c>
      <c r="D310" s="40">
        <v>8</v>
      </c>
      <c r="E310" s="30" t="s">
        <v>82</v>
      </c>
      <c r="F310" s="30" t="s">
        <v>87</v>
      </c>
      <c r="G310" s="30" t="s">
        <v>86</v>
      </c>
      <c r="H310" s="30" t="s">
        <v>91</v>
      </c>
      <c r="I310" s="30" t="s">
        <v>90</v>
      </c>
      <c r="J310" s="30"/>
      <c r="K310" s="30"/>
      <c r="L310" s="30" t="s">
        <v>19</v>
      </c>
      <c r="M310" s="30" t="s">
        <v>19</v>
      </c>
      <c r="N310" s="30" t="s">
        <v>19</v>
      </c>
      <c r="O310" s="30" t="s">
        <v>19</v>
      </c>
      <c r="P310" s="30" t="s">
        <v>19</v>
      </c>
      <c r="Q310" s="30" t="s">
        <v>19</v>
      </c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  <c r="AV310" s="35">
        <v>0</v>
      </c>
      <c r="AW310" s="35">
        <v>0</v>
      </c>
      <c r="AX310" s="35">
        <f t="shared" si="82"/>
        <v>0</v>
      </c>
      <c r="AY310" s="35">
        <v>0</v>
      </c>
      <c r="AZ310" s="35">
        <f t="shared" si="83"/>
        <v>0</v>
      </c>
      <c r="BA310" s="39">
        <f t="shared" si="75"/>
        <v>0</v>
      </c>
      <c r="BB310" s="39">
        <f t="shared" si="76"/>
        <v>0</v>
      </c>
      <c r="BC310" s="39">
        <f t="shared" si="77"/>
        <v>0</v>
      </c>
      <c r="BD310" s="31"/>
    </row>
    <row r="311" spans="1:56" s="1" customFormat="1" ht="22.8" x14ac:dyDescent="0.3">
      <c r="A311" s="2" t="s">
        <v>470</v>
      </c>
      <c r="B311" s="40">
        <v>1</v>
      </c>
      <c r="C311" s="40" t="s">
        <v>8</v>
      </c>
      <c r="D311" s="40">
        <v>8</v>
      </c>
      <c r="E311" s="30" t="s">
        <v>82</v>
      </c>
      <c r="F311" s="30" t="s">
        <v>87</v>
      </c>
      <c r="G311" s="30" t="s">
        <v>86</v>
      </c>
      <c r="H311" s="30" t="s">
        <v>91</v>
      </c>
      <c r="I311" s="30" t="s">
        <v>90</v>
      </c>
      <c r="J311" s="30"/>
      <c r="K311" s="30"/>
      <c r="L311" s="30" t="s">
        <v>19</v>
      </c>
      <c r="M311" s="30" t="s">
        <v>19</v>
      </c>
      <c r="N311" s="30" t="s">
        <v>19</v>
      </c>
      <c r="O311" s="30" t="s">
        <v>19</v>
      </c>
      <c r="P311" s="30" t="s">
        <v>19</v>
      </c>
      <c r="Q311" s="30" t="s">
        <v>19</v>
      </c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  <c r="AV311" s="35">
        <v>0</v>
      </c>
      <c r="AW311" s="35">
        <v>0</v>
      </c>
      <c r="AX311" s="35">
        <f t="shared" si="82"/>
        <v>0</v>
      </c>
      <c r="AY311" s="35">
        <v>0</v>
      </c>
      <c r="AZ311" s="35">
        <f t="shared" si="83"/>
        <v>0</v>
      </c>
      <c r="BA311" s="39">
        <f t="shared" si="75"/>
        <v>0</v>
      </c>
      <c r="BB311" s="39">
        <f t="shared" si="76"/>
        <v>0</v>
      </c>
      <c r="BC311" s="39">
        <f t="shared" si="77"/>
        <v>0</v>
      </c>
      <c r="BD311" s="31"/>
    </row>
    <row r="312" spans="1:56" s="1" customFormat="1" ht="30.6" x14ac:dyDescent="0.3">
      <c r="A312" s="11" t="s">
        <v>472</v>
      </c>
      <c r="B312" s="32">
        <v>1</v>
      </c>
      <c r="C312" s="32" t="s">
        <v>8</v>
      </c>
      <c r="D312" s="32">
        <v>8</v>
      </c>
      <c r="E312" s="33" t="s">
        <v>82</v>
      </c>
      <c r="F312" s="33" t="s">
        <v>87</v>
      </c>
      <c r="G312" s="33" t="s">
        <v>86</v>
      </c>
      <c r="H312" s="33" t="s">
        <v>93</v>
      </c>
      <c r="I312" s="33" t="s">
        <v>92</v>
      </c>
      <c r="J312" s="30"/>
      <c r="K312" s="30" t="s">
        <v>19</v>
      </c>
      <c r="L312" s="30" t="s">
        <v>19</v>
      </c>
      <c r="M312" s="30" t="s">
        <v>19</v>
      </c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4">
        <f>SUM(AD313:AD322)</f>
        <v>0</v>
      </c>
      <c r="AE312" s="34">
        <f t="shared" ref="AE312:AW312" si="84">SUM(AE313:AE322)</f>
        <v>0</v>
      </c>
      <c r="AF312" s="34">
        <f t="shared" si="84"/>
        <v>1800</v>
      </c>
      <c r="AG312" s="34">
        <f t="shared" si="84"/>
        <v>1650</v>
      </c>
      <c r="AH312" s="34">
        <f t="shared" si="84"/>
        <v>0</v>
      </c>
      <c r="AI312" s="34">
        <f t="shared" si="84"/>
        <v>0</v>
      </c>
      <c r="AJ312" s="34">
        <f t="shared" si="84"/>
        <v>0</v>
      </c>
      <c r="AK312" s="34">
        <f t="shared" si="84"/>
        <v>0</v>
      </c>
      <c r="AL312" s="34">
        <f t="shared" si="84"/>
        <v>0</v>
      </c>
      <c r="AM312" s="34">
        <f t="shared" si="84"/>
        <v>0</v>
      </c>
      <c r="AN312" s="34">
        <f t="shared" si="84"/>
        <v>0</v>
      </c>
      <c r="AO312" s="34">
        <f t="shared" si="84"/>
        <v>0</v>
      </c>
      <c r="AP312" s="34">
        <f t="shared" si="84"/>
        <v>0</v>
      </c>
      <c r="AQ312" s="34">
        <f t="shared" si="84"/>
        <v>0</v>
      </c>
      <c r="AR312" s="34">
        <f t="shared" si="84"/>
        <v>0</v>
      </c>
      <c r="AS312" s="34">
        <f t="shared" si="84"/>
        <v>0</v>
      </c>
      <c r="AT312" s="34">
        <f t="shared" si="84"/>
        <v>0</v>
      </c>
      <c r="AU312" s="34">
        <f t="shared" si="84"/>
        <v>0</v>
      </c>
      <c r="AV312" s="34">
        <f t="shared" si="84"/>
        <v>0</v>
      </c>
      <c r="AW312" s="34">
        <f t="shared" si="84"/>
        <v>0</v>
      </c>
      <c r="AX312" s="35">
        <f>SUM(AD312:AW312)</f>
        <v>3450</v>
      </c>
      <c r="AY312" s="35">
        <v>0</v>
      </c>
      <c r="AZ312" s="35">
        <f>AX312</f>
        <v>3450</v>
      </c>
      <c r="BA312" s="36">
        <f t="shared" si="75"/>
        <v>3450</v>
      </c>
      <c r="BB312" s="36">
        <f t="shared" si="76"/>
        <v>0</v>
      </c>
      <c r="BC312" s="36">
        <f t="shared" si="77"/>
        <v>0</v>
      </c>
      <c r="BD312" s="31"/>
    </row>
    <row r="313" spans="1:56" ht="24" x14ac:dyDescent="0.3">
      <c r="A313" s="14" t="s">
        <v>461</v>
      </c>
      <c r="B313" s="37">
        <v>1</v>
      </c>
      <c r="C313" s="37" t="s">
        <v>8</v>
      </c>
      <c r="D313" s="37">
        <v>8</v>
      </c>
      <c r="E313" s="38" t="s">
        <v>82</v>
      </c>
      <c r="F313" s="38" t="s">
        <v>87</v>
      </c>
      <c r="G313" s="38" t="s">
        <v>86</v>
      </c>
      <c r="H313" s="38" t="s">
        <v>93</v>
      </c>
      <c r="I313" s="38" t="s">
        <v>92</v>
      </c>
      <c r="J313" s="38"/>
      <c r="K313" s="38" t="s">
        <v>19</v>
      </c>
      <c r="L313" s="38" t="s">
        <v>19</v>
      </c>
      <c r="M313" s="38" t="s">
        <v>19</v>
      </c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9">
        <v>0</v>
      </c>
      <c r="AE313" s="39">
        <v>0</v>
      </c>
      <c r="AF313" s="39">
        <v>1800</v>
      </c>
      <c r="AG313" s="39">
        <v>1650</v>
      </c>
      <c r="AH313" s="39">
        <v>0</v>
      </c>
      <c r="AI313" s="39">
        <v>0</v>
      </c>
      <c r="AJ313" s="39">
        <v>0</v>
      </c>
      <c r="AK313" s="39">
        <v>0</v>
      </c>
      <c r="AL313" s="39">
        <v>0</v>
      </c>
      <c r="AM313" s="39">
        <v>0</v>
      </c>
      <c r="AN313" s="39">
        <v>0</v>
      </c>
      <c r="AO313" s="39">
        <v>0</v>
      </c>
      <c r="AP313" s="39">
        <v>0</v>
      </c>
      <c r="AQ313" s="39">
        <v>0</v>
      </c>
      <c r="AR313" s="39">
        <v>0</v>
      </c>
      <c r="AS313" s="39">
        <v>0</v>
      </c>
      <c r="AT313" s="39">
        <v>0</v>
      </c>
      <c r="AU313" s="39">
        <v>0</v>
      </c>
      <c r="AV313" s="39">
        <v>0</v>
      </c>
      <c r="AW313" s="39">
        <v>0</v>
      </c>
      <c r="AX313" s="39">
        <f>SUM(AD313:AW313)</f>
        <v>3450</v>
      </c>
      <c r="AY313" s="39">
        <v>0</v>
      </c>
      <c r="AZ313" s="39">
        <f>AX313</f>
        <v>3450</v>
      </c>
      <c r="BA313" s="39">
        <f t="shared" si="75"/>
        <v>3450</v>
      </c>
      <c r="BB313" s="39">
        <f t="shared" si="76"/>
        <v>0</v>
      </c>
      <c r="BC313" s="39">
        <f t="shared" si="77"/>
        <v>0</v>
      </c>
    </row>
    <row r="314" spans="1:56" ht="24" x14ac:dyDescent="0.3">
      <c r="A314" s="14" t="s">
        <v>462</v>
      </c>
      <c r="B314" s="37">
        <v>1</v>
      </c>
      <c r="C314" s="37" t="s">
        <v>8</v>
      </c>
      <c r="D314" s="37">
        <v>8</v>
      </c>
      <c r="E314" s="37" t="s">
        <v>10</v>
      </c>
      <c r="F314" s="37" t="s">
        <v>10</v>
      </c>
      <c r="G314" s="37" t="s">
        <v>10</v>
      </c>
      <c r="H314" s="37" t="s">
        <v>10</v>
      </c>
      <c r="I314" s="37" t="s">
        <v>10</v>
      </c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>
        <f t="shared" si="75"/>
        <v>0</v>
      </c>
      <c r="BB314" s="39">
        <f t="shared" si="76"/>
        <v>0</v>
      </c>
      <c r="BC314" s="39">
        <f t="shared" si="77"/>
        <v>0</v>
      </c>
    </row>
    <row r="315" spans="1:56" s="1" customFormat="1" ht="22.8" x14ac:dyDescent="0.3">
      <c r="A315" s="2" t="s">
        <v>463</v>
      </c>
      <c r="B315" s="40">
        <v>1</v>
      </c>
      <c r="C315" s="40" t="s">
        <v>8</v>
      </c>
      <c r="D315" s="40">
        <v>8</v>
      </c>
      <c r="E315" s="40" t="s">
        <v>10</v>
      </c>
      <c r="F315" s="40" t="s">
        <v>10</v>
      </c>
      <c r="G315" s="40" t="s">
        <v>10</v>
      </c>
      <c r="H315" s="40" t="s">
        <v>10</v>
      </c>
      <c r="I315" s="40" t="s">
        <v>10</v>
      </c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>
        <f t="shared" si="75"/>
        <v>0</v>
      </c>
      <c r="BB315" s="35">
        <f t="shared" si="76"/>
        <v>0</v>
      </c>
      <c r="BC315" s="35">
        <f t="shared" si="77"/>
        <v>0</v>
      </c>
      <c r="BD315" s="31"/>
    </row>
    <row r="316" spans="1:56" s="1" customFormat="1" ht="22.8" x14ac:dyDescent="0.3">
      <c r="A316" s="2" t="s">
        <v>464</v>
      </c>
      <c r="B316" s="40">
        <v>1</v>
      </c>
      <c r="C316" s="40" t="s">
        <v>8</v>
      </c>
      <c r="D316" s="40">
        <v>8</v>
      </c>
      <c r="E316" s="40" t="s">
        <v>10</v>
      </c>
      <c r="F316" s="40" t="s">
        <v>10</v>
      </c>
      <c r="G316" s="40" t="s">
        <v>10</v>
      </c>
      <c r="H316" s="40" t="s">
        <v>10</v>
      </c>
      <c r="I316" s="40" t="s">
        <v>10</v>
      </c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>
        <f t="shared" si="75"/>
        <v>0</v>
      </c>
      <c r="BB316" s="35">
        <f t="shared" si="76"/>
        <v>0</v>
      </c>
      <c r="BC316" s="35">
        <f t="shared" si="77"/>
        <v>0</v>
      </c>
      <c r="BD316" s="31"/>
    </row>
    <row r="317" spans="1:56" s="1" customFormat="1" ht="22.8" x14ac:dyDescent="0.3">
      <c r="A317" s="2" t="s">
        <v>465</v>
      </c>
      <c r="B317" s="40">
        <v>1</v>
      </c>
      <c r="C317" s="40" t="s">
        <v>8</v>
      </c>
      <c r="D317" s="40">
        <v>8</v>
      </c>
      <c r="E317" s="40" t="s">
        <v>10</v>
      </c>
      <c r="F317" s="40" t="s">
        <v>10</v>
      </c>
      <c r="G317" s="40" t="s">
        <v>10</v>
      </c>
      <c r="H317" s="40" t="s">
        <v>10</v>
      </c>
      <c r="I317" s="40" t="s">
        <v>10</v>
      </c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>
        <f t="shared" si="75"/>
        <v>0</v>
      </c>
      <c r="BB317" s="35">
        <f t="shared" si="76"/>
        <v>0</v>
      </c>
      <c r="BC317" s="35">
        <f t="shared" si="77"/>
        <v>0</v>
      </c>
      <c r="BD317" s="31"/>
    </row>
    <row r="318" spans="1:56" s="1" customFormat="1" ht="22.8" x14ac:dyDescent="0.3">
      <c r="A318" s="2" t="s">
        <v>466</v>
      </c>
      <c r="B318" s="40">
        <v>1</v>
      </c>
      <c r="C318" s="40" t="s">
        <v>8</v>
      </c>
      <c r="D318" s="40">
        <v>8</v>
      </c>
      <c r="E318" s="40" t="s">
        <v>10</v>
      </c>
      <c r="F318" s="40" t="s">
        <v>10</v>
      </c>
      <c r="G318" s="40" t="s">
        <v>10</v>
      </c>
      <c r="H318" s="40" t="s">
        <v>10</v>
      </c>
      <c r="I318" s="40" t="s">
        <v>10</v>
      </c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>
        <f t="shared" si="75"/>
        <v>0</v>
      </c>
      <c r="BB318" s="35">
        <f t="shared" si="76"/>
        <v>0</v>
      </c>
      <c r="BC318" s="35">
        <f t="shared" si="77"/>
        <v>0</v>
      </c>
      <c r="BD318" s="31"/>
    </row>
    <row r="319" spans="1:56" s="1" customFormat="1" ht="22.8" x14ac:dyDescent="0.3">
      <c r="A319" s="2" t="s">
        <v>467</v>
      </c>
      <c r="B319" s="40">
        <v>1</v>
      </c>
      <c r="C319" s="40" t="s">
        <v>8</v>
      </c>
      <c r="D319" s="40">
        <v>8</v>
      </c>
      <c r="E319" s="40" t="s">
        <v>10</v>
      </c>
      <c r="F319" s="40" t="s">
        <v>10</v>
      </c>
      <c r="G319" s="40" t="s">
        <v>10</v>
      </c>
      <c r="H319" s="40" t="s">
        <v>10</v>
      </c>
      <c r="I319" s="40" t="s">
        <v>10</v>
      </c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>
        <f t="shared" si="75"/>
        <v>0</v>
      </c>
      <c r="BB319" s="35">
        <f t="shared" si="76"/>
        <v>0</v>
      </c>
      <c r="BC319" s="35">
        <f t="shared" si="77"/>
        <v>0</v>
      </c>
      <c r="BD319" s="31"/>
    </row>
    <row r="320" spans="1:56" s="1" customFormat="1" ht="22.8" x14ac:dyDescent="0.3">
      <c r="A320" s="2" t="s">
        <v>468</v>
      </c>
      <c r="B320" s="40">
        <v>1</v>
      </c>
      <c r="C320" s="40" t="s">
        <v>8</v>
      </c>
      <c r="D320" s="40">
        <v>8</v>
      </c>
      <c r="E320" s="40" t="s">
        <v>10</v>
      </c>
      <c r="F320" s="40" t="s">
        <v>10</v>
      </c>
      <c r="G320" s="40" t="s">
        <v>10</v>
      </c>
      <c r="H320" s="40" t="s">
        <v>10</v>
      </c>
      <c r="I320" s="40" t="s">
        <v>10</v>
      </c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9">
        <f t="shared" si="75"/>
        <v>0</v>
      </c>
      <c r="BB320" s="39">
        <f t="shared" si="76"/>
        <v>0</v>
      </c>
      <c r="BC320" s="39">
        <f t="shared" si="77"/>
        <v>0</v>
      </c>
      <c r="BD320" s="31"/>
    </row>
    <row r="321" spans="1:56" s="1" customFormat="1" ht="22.8" x14ac:dyDescent="0.3">
      <c r="A321" s="2" t="s">
        <v>469</v>
      </c>
      <c r="B321" s="40">
        <v>1</v>
      </c>
      <c r="C321" s="40" t="s">
        <v>8</v>
      </c>
      <c r="D321" s="40">
        <v>8</v>
      </c>
      <c r="E321" s="40" t="s">
        <v>10</v>
      </c>
      <c r="F321" s="40" t="s">
        <v>10</v>
      </c>
      <c r="G321" s="40" t="s">
        <v>10</v>
      </c>
      <c r="H321" s="40" t="s">
        <v>10</v>
      </c>
      <c r="I321" s="40" t="s">
        <v>10</v>
      </c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9">
        <f t="shared" si="75"/>
        <v>0</v>
      </c>
      <c r="BB321" s="39">
        <f t="shared" si="76"/>
        <v>0</v>
      </c>
      <c r="BC321" s="39">
        <f t="shared" si="77"/>
        <v>0</v>
      </c>
      <c r="BD321" s="31"/>
    </row>
    <row r="322" spans="1:56" s="1" customFormat="1" ht="22.8" x14ac:dyDescent="0.3">
      <c r="A322" s="2" t="s">
        <v>470</v>
      </c>
      <c r="B322" s="40">
        <v>1</v>
      </c>
      <c r="C322" s="40" t="s">
        <v>8</v>
      </c>
      <c r="D322" s="40">
        <v>8</v>
      </c>
      <c r="E322" s="40" t="s">
        <v>10</v>
      </c>
      <c r="F322" s="40" t="s">
        <v>10</v>
      </c>
      <c r="G322" s="40" t="s">
        <v>10</v>
      </c>
      <c r="H322" s="40" t="s">
        <v>10</v>
      </c>
      <c r="I322" s="40" t="s">
        <v>10</v>
      </c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9">
        <f t="shared" si="75"/>
        <v>0</v>
      </c>
      <c r="BB322" s="39">
        <f t="shared" si="76"/>
        <v>0</v>
      </c>
      <c r="BC322" s="39">
        <f t="shared" si="77"/>
        <v>0</v>
      </c>
      <c r="BD322" s="31"/>
    </row>
    <row r="323" spans="1:56" s="1" customFormat="1" ht="30.6" x14ac:dyDescent="0.3">
      <c r="A323" s="11" t="s">
        <v>472</v>
      </c>
      <c r="B323" s="32">
        <v>1</v>
      </c>
      <c r="C323" s="32" t="s">
        <v>8</v>
      </c>
      <c r="D323" s="32">
        <v>8</v>
      </c>
      <c r="E323" s="33" t="s">
        <v>82</v>
      </c>
      <c r="F323" s="33" t="s">
        <v>95</v>
      </c>
      <c r="G323" s="33" t="s">
        <v>94</v>
      </c>
      <c r="H323" s="33" t="s">
        <v>96</v>
      </c>
      <c r="I323" s="33" t="s">
        <v>97</v>
      </c>
      <c r="J323" s="30"/>
      <c r="K323" s="30"/>
      <c r="L323" s="30"/>
      <c r="M323" s="30"/>
      <c r="N323" s="30" t="s">
        <v>19</v>
      </c>
      <c r="O323" s="30" t="s">
        <v>19</v>
      </c>
      <c r="P323" s="30" t="s">
        <v>19</v>
      </c>
      <c r="Q323" s="30" t="s">
        <v>19</v>
      </c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4">
        <f>SUM(AD324:AD333)</f>
        <v>0</v>
      </c>
      <c r="AE323" s="34">
        <f t="shared" ref="AE323:AW323" si="85">SUM(AE324:AE333)</f>
        <v>0</v>
      </c>
      <c r="AF323" s="34">
        <f t="shared" si="85"/>
        <v>0</v>
      </c>
      <c r="AG323" s="34">
        <f t="shared" si="85"/>
        <v>0</v>
      </c>
      <c r="AH323" s="34">
        <f t="shared" si="85"/>
        <v>0</v>
      </c>
      <c r="AI323" s="34">
        <f t="shared" si="85"/>
        <v>0</v>
      </c>
      <c r="AJ323" s="34">
        <f t="shared" si="85"/>
        <v>1398</v>
      </c>
      <c r="AK323" s="34">
        <f t="shared" si="85"/>
        <v>1398</v>
      </c>
      <c r="AL323" s="34">
        <f t="shared" si="85"/>
        <v>0</v>
      </c>
      <c r="AM323" s="34">
        <f t="shared" si="85"/>
        <v>0</v>
      </c>
      <c r="AN323" s="34">
        <f t="shared" si="85"/>
        <v>0</v>
      </c>
      <c r="AO323" s="34">
        <f t="shared" si="85"/>
        <v>0</v>
      </c>
      <c r="AP323" s="34">
        <f t="shared" si="85"/>
        <v>0</v>
      </c>
      <c r="AQ323" s="34">
        <f t="shared" si="85"/>
        <v>0</v>
      </c>
      <c r="AR323" s="34">
        <f t="shared" si="85"/>
        <v>0</v>
      </c>
      <c r="AS323" s="34">
        <f t="shared" si="85"/>
        <v>0</v>
      </c>
      <c r="AT323" s="34">
        <f t="shared" si="85"/>
        <v>0</v>
      </c>
      <c r="AU323" s="34">
        <f t="shared" si="85"/>
        <v>0</v>
      </c>
      <c r="AV323" s="34">
        <f t="shared" si="85"/>
        <v>0</v>
      </c>
      <c r="AW323" s="34">
        <f t="shared" si="85"/>
        <v>0</v>
      </c>
      <c r="AX323" s="35">
        <f>SUM(AD323:AW323)</f>
        <v>2796</v>
      </c>
      <c r="AY323" s="35">
        <v>0</v>
      </c>
      <c r="AZ323" s="35">
        <f>AX323</f>
        <v>2796</v>
      </c>
      <c r="BA323" s="36">
        <f t="shared" si="75"/>
        <v>0</v>
      </c>
      <c r="BB323" s="36">
        <f t="shared" si="76"/>
        <v>2796</v>
      </c>
      <c r="BC323" s="36">
        <f t="shared" si="77"/>
        <v>0</v>
      </c>
      <c r="BD323" s="31"/>
    </row>
    <row r="324" spans="1:56" ht="24" x14ac:dyDescent="0.3">
      <c r="A324" s="14" t="s">
        <v>461</v>
      </c>
      <c r="B324" s="37">
        <v>1</v>
      </c>
      <c r="C324" s="37" t="s">
        <v>8</v>
      </c>
      <c r="D324" s="37">
        <v>8</v>
      </c>
      <c r="E324" s="38" t="s">
        <v>82</v>
      </c>
      <c r="F324" s="38" t="s">
        <v>95</v>
      </c>
      <c r="G324" s="38" t="s">
        <v>94</v>
      </c>
      <c r="H324" s="38" t="s">
        <v>96</v>
      </c>
      <c r="I324" s="38" t="s">
        <v>97</v>
      </c>
      <c r="J324" s="38"/>
      <c r="K324" s="38"/>
      <c r="L324" s="38"/>
      <c r="M324" s="38"/>
      <c r="N324" s="38" t="s">
        <v>19</v>
      </c>
      <c r="O324" s="38" t="s">
        <v>19</v>
      </c>
      <c r="P324" s="38" t="s">
        <v>19</v>
      </c>
      <c r="Q324" s="38" t="s">
        <v>19</v>
      </c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f>2796/2</f>
        <v>1398</v>
      </c>
      <c r="AK324" s="39">
        <f>2796/2</f>
        <v>1398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f>SUM(AD324:AW324)</f>
        <v>2796</v>
      </c>
      <c r="AY324" s="39">
        <v>0</v>
      </c>
      <c r="AZ324" s="39">
        <f>AX324</f>
        <v>2796</v>
      </c>
      <c r="BA324" s="39">
        <f t="shared" si="75"/>
        <v>0</v>
      </c>
      <c r="BB324" s="39">
        <f t="shared" si="76"/>
        <v>2796</v>
      </c>
      <c r="BC324" s="39">
        <f t="shared" si="77"/>
        <v>0</v>
      </c>
    </row>
    <row r="325" spans="1:56" ht="24" x14ac:dyDescent="0.3">
      <c r="A325" s="14" t="s">
        <v>462</v>
      </c>
      <c r="B325" s="37">
        <v>1</v>
      </c>
      <c r="C325" s="37" t="s">
        <v>8</v>
      </c>
      <c r="D325" s="37">
        <v>8</v>
      </c>
      <c r="E325" s="37" t="s">
        <v>10</v>
      </c>
      <c r="F325" s="37" t="s">
        <v>10</v>
      </c>
      <c r="G325" s="37" t="s">
        <v>10</v>
      </c>
      <c r="H325" s="37" t="s">
        <v>10</v>
      </c>
      <c r="I325" s="37" t="s">
        <v>10</v>
      </c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>
        <f t="shared" ref="BA325:BA399" si="86">SUM(AD325:AH325)</f>
        <v>0</v>
      </c>
      <c r="BB325" s="39">
        <f t="shared" ref="BB325:BB399" si="87">SUM(AI325:AM325)</f>
        <v>0</v>
      </c>
      <c r="BC325" s="39">
        <f t="shared" ref="BC325:BC399" si="88">SUM(AN325:AW325)</f>
        <v>0</v>
      </c>
    </row>
    <row r="326" spans="1:56" s="1" customFormat="1" ht="22.8" x14ac:dyDescent="0.3">
      <c r="A326" s="2" t="s">
        <v>463</v>
      </c>
      <c r="B326" s="40">
        <v>1</v>
      </c>
      <c r="C326" s="40" t="s">
        <v>8</v>
      </c>
      <c r="D326" s="40">
        <v>8</v>
      </c>
      <c r="E326" s="40" t="s">
        <v>10</v>
      </c>
      <c r="F326" s="40" t="s">
        <v>10</v>
      </c>
      <c r="G326" s="40" t="s">
        <v>10</v>
      </c>
      <c r="H326" s="40" t="s">
        <v>10</v>
      </c>
      <c r="I326" s="40" t="s">
        <v>10</v>
      </c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>
        <f t="shared" si="86"/>
        <v>0</v>
      </c>
      <c r="BB326" s="35">
        <f t="shared" si="87"/>
        <v>0</v>
      </c>
      <c r="BC326" s="35">
        <f t="shared" si="88"/>
        <v>0</v>
      </c>
      <c r="BD326" s="31"/>
    </row>
    <row r="327" spans="1:56" s="1" customFormat="1" ht="22.8" x14ac:dyDescent="0.3">
      <c r="A327" s="2" t="s">
        <v>464</v>
      </c>
      <c r="B327" s="40">
        <v>1</v>
      </c>
      <c r="C327" s="40" t="s">
        <v>8</v>
      </c>
      <c r="D327" s="40">
        <v>8</v>
      </c>
      <c r="E327" s="40" t="s">
        <v>10</v>
      </c>
      <c r="F327" s="40" t="s">
        <v>10</v>
      </c>
      <c r="G327" s="40" t="s">
        <v>10</v>
      </c>
      <c r="H327" s="40" t="s">
        <v>10</v>
      </c>
      <c r="I327" s="40" t="s">
        <v>10</v>
      </c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>
        <f t="shared" si="86"/>
        <v>0</v>
      </c>
      <c r="BB327" s="35">
        <f t="shared" si="87"/>
        <v>0</v>
      </c>
      <c r="BC327" s="35">
        <f t="shared" si="88"/>
        <v>0</v>
      </c>
      <c r="BD327" s="31"/>
    </row>
    <row r="328" spans="1:56" s="1" customFormat="1" ht="22.8" x14ac:dyDescent="0.3">
      <c r="A328" s="2" t="s">
        <v>465</v>
      </c>
      <c r="B328" s="40">
        <v>1</v>
      </c>
      <c r="C328" s="40" t="s">
        <v>8</v>
      </c>
      <c r="D328" s="40">
        <v>8</v>
      </c>
      <c r="E328" s="40" t="s">
        <v>10</v>
      </c>
      <c r="F328" s="40" t="s">
        <v>10</v>
      </c>
      <c r="G328" s="40" t="s">
        <v>10</v>
      </c>
      <c r="H328" s="40" t="s">
        <v>10</v>
      </c>
      <c r="I328" s="40" t="s">
        <v>10</v>
      </c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>
        <f t="shared" si="86"/>
        <v>0</v>
      </c>
      <c r="BB328" s="35">
        <f t="shared" si="87"/>
        <v>0</v>
      </c>
      <c r="BC328" s="35">
        <f t="shared" si="88"/>
        <v>0</v>
      </c>
      <c r="BD328" s="31"/>
    </row>
    <row r="329" spans="1:56" s="1" customFormat="1" ht="22.8" x14ac:dyDescent="0.3">
      <c r="A329" s="2" t="s">
        <v>466</v>
      </c>
      <c r="B329" s="40">
        <v>1</v>
      </c>
      <c r="C329" s="40" t="s">
        <v>8</v>
      </c>
      <c r="D329" s="40">
        <v>8</v>
      </c>
      <c r="E329" s="40" t="s">
        <v>10</v>
      </c>
      <c r="F329" s="40" t="s">
        <v>10</v>
      </c>
      <c r="G329" s="40" t="s">
        <v>10</v>
      </c>
      <c r="H329" s="40" t="s">
        <v>10</v>
      </c>
      <c r="I329" s="40" t="s">
        <v>10</v>
      </c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>
        <f t="shared" si="86"/>
        <v>0</v>
      </c>
      <c r="BB329" s="35">
        <f t="shared" si="87"/>
        <v>0</v>
      </c>
      <c r="BC329" s="35">
        <f t="shared" si="88"/>
        <v>0</v>
      </c>
      <c r="BD329" s="31"/>
    </row>
    <row r="330" spans="1:56" s="1" customFormat="1" ht="22.8" x14ac:dyDescent="0.3">
      <c r="A330" s="2" t="s">
        <v>467</v>
      </c>
      <c r="B330" s="40">
        <v>1</v>
      </c>
      <c r="C330" s="40" t="s">
        <v>8</v>
      </c>
      <c r="D330" s="40">
        <v>8</v>
      </c>
      <c r="E330" s="40" t="s">
        <v>10</v>
      </c>
      <c r="F330" s="40" t="s">
        <v>10</v>
      </c>
      <c r="G330" s="40" t="s">
        <v>10</v>
      </c>
      <c r="H330" s="40" t="s">
        <v>10</v>
      </c>
      <c r="I330" s="40" t="s">
        <v>10</v>
      </c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>
        <f t="shared" si="86"/>
        <v>0</v>
      </c>
      <c r="BB330" s="35">
        <f t="shared" si="87"/>
        <v>0</v>
      </c>
      <c r="BC330" s="35">
        <f t="shared" si="88"/>
        <v>0</v>
      </c>
      <c r="BD330" s="31"/>
    </row>
    <row r="331" spans="1:56" s="1" customFormat="1" ht="22.8" x14ac:dyDescent="0.3">
      <c r="A331" s="2" t="s">
        <v>468</v>
      </c>
      <c r="B331" s="40">
        <v>1</v>
      </c>
      <c r="C331" s="40" t="s">
        <v>8</v>
      </c>
      <c r="D331" s="40">
        <v>8</v>
      </c>
      <c r="E331" s="40" t="s">
        <v>10</v>
      </c>
      <c r="F331" s="40" t="s">
        <v>10</v>
      </c>
      <c r="G331" s="40" t="s">
        <v>10</v>
      </c>
      <c r="H331" s="40" t="s">
        <v>10</v>
      </c>
      <c r="I331" s="40" t="s">
        <v>10</v>
      </c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9">
        <f t="shared" si="86"/>
        <v>0</v>
      </c>
      <c r="BB331" s="39">
        <f t="shared" si="87"/>
        <v>0</v>
      </c>
      <c r="BC331" s="39">
        <f t="shared" si="88"/>
        <v>0</v>
      </c>
      <c r="BD331" s="31"/>
    </row>
    <row r="332" spans="1:56" s="1" customFormat="1" ht="22.8" x14ac:dyDescent="0.3">
      <c r="A332" s="2" t="s">
        <v>469</v>
      </c>
      <c r="B332" s="40">
        <v>1</v>
      </c>
      <c r="C332" s="40" t="s">
        <v>8</v>
      </c>
      <c r="D332" s="40">
        <v>8</v>
      </c>
      <c r="E332" s="40" t="s">
        <v>10</v>
      </c>
      <c r="F332" s="40" t="s">
        <v>10</v>
      </c>
      <c r="G332" s="40" t="s">
        <v>10</v>
      </c>
      <c r="H332" s="40" t="s">
        <v>10</v>
      </c>
      <c r="I332" s="40" t="s">
        <v>10</v>
      </c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9">
        <f t="shared" si="86"/>
        <v>0</v>
      </c>
      <c r="BB332" s="39">
        <f t="shared" si="87"/>
        <v>0</v>
      </c>
      <c r="BC332" s="39">
        <f t="shared" si="88"/>
        <v>0</v>
      </c>
      <c r="BD332" s="31"/>
    </row>
    <row r="333" spans="1:56" s="1" customFormat="1" ht="22.8" x14ac:dyDescent="0.3">
      <c r="A333" s="2" t="s">
        <v>470</v>
      </c>
      <c r="B333" s="40">
        <v>1</v>
      </c>
      <c r="C333" s="40" t="s">
        <v>8</v>
      </c>
      <c r="D333" s="40">
        <v>8</v>
      </c>
      <c r="E333" s="40" t="s">
        <v>10</v>
      </c>
      <c r="F333" s="40" t="s">
        <v>10</v>
      </c>
      <c r="G333" s="40" t="s">
        <v>10</v>
      </c>
      <c r="H333" s="40" t="s">
        <v>10</v>
      </c>
      <c r="I333" s="40" t="s">
        <v>10</v>
      </c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9">
        <f t="shared" si="86"/>
        <v>0</v>
      </c>
      <c r="BB333" s="39">
        <f t="shared" si="87"/>
        <v>0</v>
      </c>
      <c r="BC333" s="39">
        <f t="shared" si="88"/>
        <v>0</v>
      </c>
      <c r="BD333" s="31"/>
    </row>
    <row r="334" spans="1:56" s="1" customFormat="1" ht="24" x14ac:dyDescent="0.3">
      <c r="A334" s="11" t="s">
        <v>472</v>
      </c>
      <c r="B334" s="32">
        <v>1</v>
      </c>
      <c r="C334" s="32" t="s">
        <v>8</v>
      </c>
      <c r="D334" s="32">
        <v>8</v>
      </c>
      <c r="E334" s="33" t="s">
        <v>82</v>
      </c>
      <c r="F334" s="33" t="s">
        <v>95</v>
      </c>
      <c r="G334" s="33" t="s">
        <v>94</v>
      </c>
      <c r="H334" s="33" t="s">
        <v>99</v>
      </c>
      <c r="I334" s="33" t="s">
        <v>98</v>
      </c>
      <c r="J334" s="30"/>
      <c r="K334" s="30"/>
      <c r="L334" s="30"/>
      <c r="M334" s="30"/>
      <c r="N334" s="30"/>
      <c r="O334" s="30"/>
      <c r="P334" s="30"/>
      <c r="Q334" s="30" t="s">
        <v>19</v>
      </c>
      <c r="R334" s="30" t="s">
        <v>19</v>
      </c>
      <c r="S334" s="30" t="s">
        <v>19</v>
      </c>
      <c r="T334" s="30" t="s">
        <v>19</v>
      </c>
      <c r="U334" s="30" t="s">
        <v>19</v>
      </c>
      <c r="V334" s="30" t="s">
        <v>19</v>
      </c>
      <c r="W334" s="30" t="s">
        <v>19</v>
      </c>
      <c r="X334" s="30" t="s">
        <v>19</v>
      </c>
      <c r="Y334" s="30" t="s">
        <v>19</v>
      </c>
      <c r="Z334" s="30" t="s">
        <v>19</v>
      </c>
      <c r="AA334" s="30" t="s">
        <v>19</v>
      </c>
      <c r="AB334" s="30" t="s">
        <v>19</v>
      </c>
      <c r="AC334" s="30" t="s">
        <v>19</v>
      </c>
      <c r="AD334" s="34">
        <f>SUM(AD335:AD344)</f>
        <v>0</v>
      </c>
      <c r="AE334" s="34">
        <f t="shared" ref="AE334:AW334" si="89">SUM(AE335:AE344)</f>
        <v>0</v>
      </c>
      <c r="AF334" s="34">
        <f t="shared" si="89"/>
        <v>0</v>
      </c>
      <c r="AG334" s="34">
        <f t="shared" si="89"/>
        <v>0</v>
      </c>
      <c r="AH334" s="34">
        <f t="shared" si="89"/>
        <v>0</v>
      </c>
      <c r="AI334" s="34">
        <f t="shared" si="89"/>
        <v>0</v>
      </c>
      <c r="AJ334" s="34">
        <f t="shared" si="89"/>
        <v>0</v>
      </c>
      <c r="AK334" s="34">
        <f t="shared" si="89"/>
        <v>0</v>
      </c>
      <c r="AL334" s="34">
        <f t="shared" si="89"/>
        <v>2000</v>
      </c>
      <c r="AM334" s="34">
        <f t="shared" si="89"/>
        <v>2000</v>
      </c>
      <c r="AN334" s="34">
        <f t="shared" si="89"/>
        <v>2000</v>
      </c>
      <c r="AO334" s="34">
        <f t="shared" si="89"/>
        <v>2000</v>
      </c>
      <c r="AP334" s="34">
        <f t="shared" si="89"/>
        <v>2000</v>
      </c>
      <c r="AQ334" s="34">
        <f t="shared" si="89"/>
        <v>2000</v>
      </c>
      <c r="AR334" s="34">
        <f t="shared" si="89"/>
        <v>2000</v>
      </c>
      <c r="AS334" s="34">
        <f t="shared" si="89"/>
        <v>2000</v>
      </c>
      <c r="AT334" s="34">
        <f t="shared" si="89"/>
        <v>2000</v>
      </c>
      <c r="AU334" s="34">
        <f t="shared" si="89"/>
        <v>2000</v>
      </c>
      <c r="AV334" s="34">
        <f t="shared" si="89"/>
        <v>2000</v>
      </c>
      <c r="AW334" s="34">
        <f t="shared" si="89"/>
        <v>2000</v>
      </c>
      <c r="AX334" s="35">
        <f>SUM(AD334:AW334)</f>
        <v>24000</v>
      </c>
      <c r="AY334" s="35">
        <v>0</v>
      </c>
      <c r="AZ334" s="35">
        <f>AX334</f>
        <v>24000</v>
      </c>
      <c r="BA334" s="36">
        <f t="shared" si="86"/>
        <v>0</v>
      </c>
      <c r="BB334" s="36">
        <f t="shared" si="87"/>
        <v>4000</v>
      </c>
      <c r="BC334" s="36">
        <f t="shared" si="88"/>
        <v>20000</v>
      </c>
      <c r="BD334" s="31"/>
    </row>
    <row r="335" spans="1:56" ht="24" x14ac:dyDescent="0.3">
      <c r="A335" s="14" t="s">
        <v>461</v>
      </c>
      <c r="B335" s="37">
        <v>1</v>
      </c>
      <c r="C335" s="37" t="s">
        <v>8</v>
      </c>
      <c r="D335" s="37">
        <v>8</v>
      </c>
      <c r="E335" s="38" t="s">
        <v>82</v>
      </c>
      <c r="F335" s="38" t="s">
        <v>95</v>
      </c>
      <c r="G335" s="38" t="s">
        <v>94</v>
      </c>
      <c r="H335" s="38" t="s">
        <v>99</v>
      </c>
      <c r="I335" s="38" t="s">
        <v>98</v>
      </c>
      <c r="J335" s="38"/>
      <c r="K335" s="38"/>
      <c r="L335" s="38"/>
      <c r="M335" s="38"/>
      <c r="N335" s="38"/>
      <c r="O335" s="38"/>
      <c r="P335" s="38"/>
      <c r="Q335" s="38" t="s">
        <v>19</v>
      </c>
      <c r="R335" s="38" t="s">
        <v>19</v>
      </c>
      <c r="S335" s="38" t="s">
        <v>19</v>
      </c>
      <c r="T335" s="38" t="s">
        <v>19</v>
      </c>
      <c r="U335" s="38" t="s">
        <v>19</v>
      </c>
      <c r="V335" s="38" t="s">
        <v>19</v>
      </c>
      <c r="W335" s="38" t="s">
        <v>19</v>
      </c>
      <c r="X335" s="38" t="s">
        <v>19</v>
      </c>
      <c r="Y335" s="38" t="s">
        <v>19</v>
      </c>
      <c r="Z335" s="38" t="s">
        <v>19</v>
      </c>
      <c r="AA335" s="38" t="s">
        <v>19</v>
      </c>
      <c r="AB335" s="38" t="s">
        <v>19</v>
      </c>
      <c r="AC335" s="38" t="s">
        <v>19</v>
      </c>
      <c r="AD335" s="39">
        <v>0</v>
      </c>
      <c r="AE335" s="39">
        <v>0</v>
      </c>
      <c r="AF335" s="39">
        <v>0</v>
      </c>
      <c r="AG335" s="39">
        <v>0</v>
      </c>
      <c r="AH335" s="39">
        <v>0</v>
      </c>
      <c r="AI335" s="39">
        <v>0</v>
      </c>
      <c r="AJ335" s="39">
        <v>0</v>
      </c>
      <c r="AK335" s="39">
        <v>0</v>
      </c>
      <c r="AL335" s="39">
        <v>2000</v>
      </c>
      <c r="AM335" s="39">
        <v>2000</v>
      </c>
      <c r="AN335" s="39">
        <v>2000</v>
      </c>
      <c r="AO335" s="39">
        <v>2000</v>
      </c>
      <c r="AP335" s="39">
        <v>2000</v>
      </c>
      <c r="AQ335" s="39">
        <v>2000</v>
      </c>
      <c r="AR335" s="39">
        <v>2000</v>
      </c>
      <c r="AS335" s="39">
        <v>2000</v>
      </c>
      <c r="AT335" s="39">
        <v>2000</v>
      </c>
      <c r="AU335" s="39">
        <v>2000</v>
      </c>
      <c r="AV335" s="39">
        <v>2000</v>
      </c>
      <c r="AW335" s="39">
        <v>2000</v>
      </c>
      <c r="AX335" s="39">
        <f>SUM(AD335:AW335)</f>
        <v>24000</v>
      </c>
      <c r="AY335" s="39">
        <v>0</v>
      </c>
      <c r="AZ335" s="39">
        <f>AX335</f>
        <v>24000</v>
      </c>
      <c r="BA335" s="39">
        <f t="shared" si="86"/>
        <v>0</v>
      </c>
      <c r="BB335" s="39">
        <f t="shared" si="87"/>
        <v>4000</v>
      </c>
      <c r="BC335" s="39">
        <f t="shared" si="88"/>
        <v>20000</v>
      </c>
    </row>
    <row r="336" spans="1:56" ht="24" x14ac:dyDescent="0.3">
      <c r="A336" s="14" t="s">
        <v>462</v>
      </c>
      <c r="B336" s="37">
        <v>1</v>
      </c>
      <c r="C336" s="37" t="s">
        <v>8</v>
      </c>
      <c r="D336" s="37">
        <v>8</v>
      </c>
      <c r="E336" s="37" t="s">
        <v>10</v>
      </c>
      <c r="F336" s="37" t="s">
        <v>10</v>
      </c>
      <c r="G336" s="37" t="s">
        <v>10</v>
      </c>
      <c r="H336" s="37" t="s">
        <v>10</v>
      </c>
      <c r="I336" s="37" t="s">
        <v>10</v>
      </c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>
        <f t="shared" si="86"/>
        <v>0</v>
      </c>
      <c r="BB336" s="39">
        <f t="shared" si="87"/>
        <v>0</v>
      </c>
      <c r="BC336" s="39">
        <f t="shared" si="88"/>
        <v>0</v>
      </c>
    </row>
    <row r="337" spans="1:56" s="1" customFormat="1" ht="22.8" x14ac:dyDescent="0.3">
      <c r="A337" s="2" t="s">
        <v>463</v>
      </c>
      <c r="B337" s="40">
        <v>1</v>
      </c>
      <c r="C337" s="40" t="s">
        <v>8</v>
      </c>
      <c r="D337" s="40">
        <v>8</v>
      </c>
      <c r="E337" s="40" t="s">
        <v>10</v>
      </c>
      <c r="F337" s="40" t="s">
        <v>10</v>
      </c>
      <c r="G337" s="40" t="s">
        <v>10</v>
      </c>
      <c r="H337" s="40" t="s">
        <v>10</v>
      </c>
      <c r="I337" s="40" t="s">
        <v>10</v>
      </c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>
        <f t="shared" si="86"/>
        <v>0</v>
      </c>
      <c r="BB337" s="35">
        <f t="shared" si="87"/>
        <v>0</v>
      </c>
      <c r="BC337" s="35">
        <f t="shared" si="88"/>
        <v>0</v>
      </c>
      <c r="BD337" s="31"/>
    </row>
    <row r="338" spans="1:56" s="1" customFormat="1" ht="22.8" x14ac:dyDescent="0.3">
      <c r="A338" s="2" t="s">
        <v>464</v>
      </c>
      <c r="B338" s="40">
        <v>1</v>
      </c>
      <c r="C338" s="40" t="s">
        <v>8</v>
      </c>
      <c r="D338" s="40">
        <v>8</v>
      </c>
      <c r="E338" s="40" t="s">
        <v>10</v>
      </c>
      <c r="F338" s="40" t="s">
        <v>10</v>
      </c>
      <c r="G338" s="40" t="s">
        <v>10</v>
      </c>
      <c r="H338" s="40" t="s">
        <v>10</v>
      </c>
      <c r="I338" s="40" t="s">
        <v>10</v>
      </c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>
        <f t="shared" si="86"/>
        <v>0</v>
      </c>
      <c r="BB338" s="35">
        <f t="shared" si="87"/>
        <v>0</v>
      </c>
      <c r="BC338" s="35">
        <f t="shared" si="88"/>
        <v>0</v>
      </c>
      <c r="BD338" s="31"/>
    </row>
    <row r="339" spans="1:56" s="1" customFormat="1" ht="22.8" x14ac:dyDescent="0.3">
      <c r="A339" s="2" t="s">
        <v>465</v>
      </c>
      <c r="B339" s="40">
        <v>1</v>
      </c>
      <c r="C339" s="40" t="s">
        <v>8</v>
      </c>
      <c r="D339" s="40">
        <v>8</v>
      </c>
      <c r="E339" s="40" t="s">
        <v>10</v>
      </c>
      <c r="F339" s="40" t="s">
        <v>10</v>
      </c>
      <c r="G339" s="40" t="s">
        <v>10</v>
      </c>
      <c r="H339" s="40" t="s">
        <v>10</v>
      </c>
      <c r="I339" s="40" t="s">
        <v>10</v>
      </c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>
        <f t="shared" si="86"/>
        <v>0</v>
      </c>
      <c r="BB339" s="35">
        <f t="shared" si="87"/>
        <v>0</v>
      </c>
      <c r="BC339" s="35">
        <f t="shared" si="88"/>
        <v>0</v>
      </c>
      <c r="BD339" s="31"/>
    </row>
    <row r="340" spans="1:56" s="1" customFormat="1" ht="22.8" x14ac:dyDescent="0.3">
      <c r="A340" s="2" t="s">
        <v>466</v>
      </c>
      <c r="B340" s="40">
        <v>1</v>
      </c>
      <c r="C340" s="40" t="s">
        <v>8</v>
      </c>
      <c r="D340" s="40">
        <v>8</v>
      </c>
      <c r="E340" s="40" t="s">
        <v>10</v>
      </c>
      <c r="F340" s="40" t="s">
        <v>10</v>
      </c>
      <c r="G340" s="40" t="s">
        <v>10</v>
      </c>
      <c r="H340" s="40" t="s">
        <v>10</v>
      </c>
      <c r="I340" s="40" t="s">
        <v>10</v>
      </c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>
        <f t="shared" si="86"/>
        <v>0</v>
      </c>
      <c r="BB340" s="35">
        <f t="shared" si="87"/>
        <v>0</v>
      </c>
      <c r="BC340" s="35">
        <f t="shared" si="88"/>
        <v>0</v>
      </c>
      <c r="BD340" s="31"/>
    </row>
    <row r="341" spans="1:56" s="1" customFormat="1" ht="22.8" x14ac:dyDescent="0.3">
      <c r="A341" s="2" t="s">
        <v>467</v>
      </c>
      <c r="B341" s="40">
        <v>1</v>
      </c>
      <c r="C341" s="40" t="s">
        <v>8</v>
      </c>
      <c r="D341" s="40">
        <v>8</v>
      </c>
      <c r="E341" s="40" t="s">
        <v>10</v>
      </c>
      <c r="F341" s="40" t="s">
        <v>10</v>
      </c>
      <c r="G341" s="40" t="s">
        <v>10</v>
      </c>
      <c r="H341" s="40" t="s">
        <v>10</v>
      </c>
      <c r="I341" s="40" t="s">
        <v>10</v>
      </c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>
        <f t="shared" si="86"/>
        <v>0</v>
      </c>
      <c r="BB341" s="35">
        <f t="shared" si="87"/>
        <v>0</v>
      </c>
      <c r="BC341" s="35">
        <f t="shared" si="88"/>
        <v>0</v>
      </c>
      <c r="BD341" s="31"/>
    </row>
    <row r="342" spans="1:56" s="1" customFormat="1" ht="22.8" x14ac:dyDescent="0.3">
      <c r="A342" s="2" t="s">
        <v>468</v>
      </c>
      <c r="B342" s="40">
        <v>1</v>
      </c>
      <c r="C342" s="40" t="s">
        <v>8</v>
      </c>
      <c r="D342" s="40">
        <v>8</v>
      </c>
      <c r="E342" s="40" t="s">
        <v>10</v>
      </c>
      <c r="F342" s="40" t="s">
        <v>10</v>
      </c>
      <c r="G342" s="40" t="s">
        <v>10</v>
      </c>
      <c r="H342" s="40" t="s">
        <v>10</v>
      </c>
      <c r="I342" s="40" t="s">
        <v>10</v>
      </c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9">
        <f t="shared" si="86"/>
        <v>0</v>
      </c>
      <c r="BB342" s="39">
        <f t="shared" si="87"/>
        <v>0</v>
      </c>
      <c r="BC342" s="39">
        <f t="shared" si="88"/>
        <v>0</v>
      </c>
      <c r="BD342" s="31"/>
    </row>
    <row r="343" spans="1:56" s="1" customFormat="1" ht="22.8" x14ac:dyDescent="0.3">
      <c r="A343" s="2" t="s">
        <v>469</v>
      </c>
      <c r="B343" s="40">
        <v>1</v>
      </c>
      <c r="C343" s="40" t="s">
        <v>8</v>
      </c>
      <c r="D343" s="40">
        <v>8</v>
      </c>
      <c r="E343" s="40" t="s">
        <v>10</v>
      </c>
      <c r="F343" s="40" t="s">
        <v>10</v>
      </c>
      <c r="G343" s="40" t="s">
        <v>10</v>
      </c>
      <c r="H343" s="40" t="s">
        <v>10</v>
      </c>
      <c r="I343" s="40" t="s">
        <v>10</v>
      </c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9">
        <f t="shared" si="86"/>
        <v>0</v>
      </c>
      <c r="BB343" s="39">
        <f t="shared" si="87"/>
        <v>0</v>
      </c>
      <c r="BC343" s="39">
        <f t="shared" si="88"/>
        <v>0</v>
      </c>
      <c r="BD343" s="31"/>
    </row>
    <row r="344" spans="1:56" s="1" customFormat="1" ht="22.8" x14ac:dyDescent="0.3">
      <c r="A344" s="2" t="s">
        <v>470</v>
      </c>
      <c r="B344" s="40">
        <v>1</v>
      </c>
      <c r="C344" s="40" t="s">
        <v>8</v>
      </c>
      <c r="D344" s="40">
        <v>8</v>
      </c>
      <c r="E344" s="40" t="s">
        <v>10</v>
      </c>
      <c r="F344" s="40" t="s">
        <v>10</v>
      </c>
      <c r="G344" s="40" t="s">
        <v>10</v>
      </c>
      <c r="H344" s="40" t="s">
        <v>10</v>
      </c>
      <c r="I344" s="40" t="s">
        <v>10</v>
      </c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9">
        <f t="shared" si="86"/>
        <v>0</v>
      </c>
      <c r="BB344" s="39">
        <f t="shared" si="87"/>
        <v>0</v>
      </c>
      <c r="BC344" s="39">
        <f t="shared" si="88"/>
        <v>0</v>
      </c>
      <c r="BD344" s="31"/>
    </row>
    <row r="345" spans="1:56" s="1" customFormat="1" ht="40.799999999999997" x14ac:dyDescent="0.3">
      <c r="A345" s="11" t="s">
        <v>472</v>
      </c>
      <c r="B345" s="32">
        <v>1</v>
      </c>
      <c r="C345" s="32" t="s">
        <v>8</v>
      </c>
      <c r="D345" s="32">
        <v>8</v>
      </c>
      <c r="E345" s="33" t="s">
        <v>82</v>
      </c>
      <c r="F345" s="33" t="s">
        <v>95</v>
      </c>
      <c r="G345" s="33" t="s">
        <v>94</v>
      </c>
      <c r="H345" s="33" t="s">
        <v>101</v>
      </c>
      <c r="I345" s="33" t="s">
        <v>100</v>
      </c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 t="s">
        <v>19</v>
      </c>
      <c r="W345" s="30"/>
      <c r="X345" s="30"/>
      <c r="Y345" s="30"/>
      <c r="Z345" s="30"/>
      <c r="AA345" s="30" t="s">
        <v>19</v>
      </c>
      <c r="AB345" s="30" t="s">
        <v>19</v>
      </c>
      <c r="AC345" s="30" t="s">
        <v>19</v>
      </c>
      <c r="AD345" s="34">
        <f>SUM(AD346:AD355)</f>
        <v>0</v>
      </c>
      <c r="AE345" s="34">
        <f t="shared" ref="AE345:AW345" si="90">SUM(AE346:AE355)</f>
        <v>0</v>
      </c>
      <c r="AF345" s="34">
        <f t="shared" si="90"/>
        <v>0</v>
      </c>
      <c r="AG345" s="34">
        <f t="shared" si="90"/>
        <v>0</v>
      </c>
      <c r="AH345" s="34">
        <f t="shared" si="90"/>
        <v>0</v>
      </c>
      <c r="AI345" s="34">
        <f t="shared" si="90"/>
        <v>0</v>
      </c>
      <c r="AJ345" s="34">
        <f t="shared" si="90"/>
        <v>0</v>
      </c>
      <c r="AK345" s="34">
        <f t="shared" si="90"/>
        <v>0</v>
      </c>
      <c r="AL345" s="34">
        <f t="shared" si="90"/>
        <v>0</v>
      </c>
      <c r="AM345" s="34">
        <f t="shared" si="90"/>
        <v>0</v>
      </c>
      <c r="AN345" s="34">
        <f t="shared" si="90"/>
        <v>0</v>
      </c>
      <c r="AO345" s="34">
        <f t="shared" si="90"/>
        <v>0</v>
      </c>
      <c r="AP345" s="34">
        <f t="shared" si="90"/>
        <v>0</v>
      </c>
      <c r="AQ345" s="34">
        <f t="shared" si="90"/>
        <v>0</v>
      </c>
      <c r="AR345" s="34">
        <f t="shared" si="90"/>
        <v>0</v>
      </c>
      <c r="AS345" s="34">
        <f t="shared" si="90"/>
        <v>0</v>
      </c>
      <c r="AT345" s="34">
        <f t="shared" si="90"/>
        <v>0</v>
      </c>
      <c r="AU345" s="34">
        <f t="shared" si="90"/>
        <v>0</v>
      </c>
      <c r="AV345" s="34">
        <f t="shared" si="90"/>
        <v>0</v>
      </c>
      <c r="AW345" s="34">
        <f t="shared" si="90"/>
        <v>739.2</v>
      </c>
      <c r="AX345" s="35">
        <f>SUM(AD345:AW345)</f>
        <v>739.2</v>
      </c>
      <c r="AY345" s="35">
        <v>0</v>
      </c>
      <c r="AZ345" s="35">
        <f>AX345</f>
        <v>739.2</v>
      </c>
      <c r="BA345" s="36">
        <f t="shared" si="86"/>
        <v>0</v>
      </c>
      <c r="BB345" s="36">
        <f t="shared" si="87"/>
        <v>0</v>
      </c>
      <c r="BC345" s="36">
        <f t="shared" si="88"/>
        <v>739.2</v>
      </c>
      <c r="BD345" s="31"/>
    </row>
    <row r="346" spans="1:56" ht="43.2" x14ac:dyDescent="0.3">
      <c r="A346" s="14" t="s">
        <v>461</v>
      </c>
      <c r="B346" s="37">
        <v>1</v>
      </c>
      <c r="C346" s="37" t="s">
        <v>8</v>
      </c>
      <c r="D346" s="37">
        <v>8</v>
      </c>
      <c r="E346" s="38" t="s">
        <v>82</v>
      </c>
      <c r="F346" s="38" t="s">
        <v>95</v>
      </c>
      <c r="G346" s="38" t="s">
        <v>94</v>
      </c>
      <c r="H346" s="38" t="s">
        <v>101</v>
      </c>
      <c r="I346" s="38" t="s">
        <v>100</v>
      </c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 t="s">
        <v>19</v>
      </c>
      <c r="W346" s="38"/>
      <c r="X346" s="38"/>
      <c r="Y346" s="38"/>
      <c r="Z346" s="38"/>
      <c r="AA346" s="38" t="s">
        <v>19</v>
      </c>
      <c r="AB346" s="38" t="s">
        <v>19</v>
      </c>
      <c r="AC346" s="38" t="s">
        <v>19</v>
      </c>
      <c r="AD346" s="39">
        <v>0</v>
      </c>
      <c r="AE346" s="39">
        <v>0</v>
      </c>
      <c r="AF346" s="39">
        <v>0</v>
      </c>
      <c r="AG346" s="39">
        <v>0</v>
      </c>
      <c r="AH346" s="39">
        <v>0</v>
      </c>
      <c r="AI346" s="39">
        <v>0</v>
      </c>
      <c r="AJ346" s="39">
        <v>0</v>
      </c>
      <c r="AK346" s="39">
        <v>0</v>
      </c>
      <c r="AL346" s="39">
        <v>0</v>
      </c>
      <c r="AM346" s="39">
        <v>0</v>
      </c>
      <c r="AN346" s="39">
        <v>0</v>
      </c>
      <c r="AO346" s="39">
        <v>0</v>
      </c>
      <c r="AP346" s="39">
        <v>0</v>
      </c>
      <c r="AQ346" s="39">
        <v>0</v>
      </c>
      <c r="AR346" s="39">
        <v>0</v>
      </c>
      <c r="AS346" s="39">
        <v>0</v>
      </c>
      <c r="AT346" s="39">
        <v>0</v>
      </c>
      <c r="AU346" s="39">
        <v>0</v>
      </c>
      <c r="AV346" s="39">
        <v>0</v>
      </c>
      <c r="AW346" s="39">
        <v>739.2</v>
      </c>
      <c r="AX346" s="39">
        <f>SUM(AD346:AW346)</f>
        <v>739.2</v>
      </c>
      <c r="AY346" s="39">
        <v>0</v>
      </c>
      <c r="AZ346" s="39">
        <f>AX346</f>
        <v>739.2</v>
      </c>
      <c r="BA346" s="39">
        <f t="shared" si="86"/>
        <v>0</v>
      </c>
      <c r="BB346" s="39">
        <f t="shared" si="87"/>
        <v>0</v>
      </c>
      <c r="BC346" s="39">
        <f t="shared" si="88"/>
        <v>739.2</v>
      </c>
    </row>
    <row r="347" spans="1:56" ht="24" x14ac:dyDescent="0.3">
      <c r="A347" s="14" t="s">
        <v>462</v>
      </c>
      <c r="B347" s="37">
        <v>1</v>
      </c>
      <c r="C347" s="37" t="s">
        <v>8</v>
      </c>
      <c r="D347" s="37">
        <v>8</v>
      </c>
      <c r="E347" s="37" t="s">
        <v>10</v>
      </c>
      <c r="F347" s="37" t="s">
        <v>10</v>
      </c>
      <c r="G347" s="37" t="s">
        <v>10</v>
      </c>
      <c r="H347" s="37" t="s">
        <v>10</v>
      </c>
      <c r="I347" s="37" t="s">
        <v>10</v>
      </c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>
        <f t="shared" si="86"/>
        <v>0</v>
      </c>
      <c r="BB347" s="39">
        <f t="shared" si="87"/>
        <v>0</v>
      </c>
      <c r="BC347" s="39">
        <f t="shared" si="88"/>
        <v>0</v>
      </c>
    </row>
    <row r="348" spans="1:56" s="1" customFormat="1" ht="22.8" x14ac:dyDescent="0.3">
      <c r="A348" s="2" t="s">
        <v>463</v>
      </c>
      <c r="B348" s="40">
        <v>1</v>
      </c>
      <c r="C348" s="40" t="s">
        <v>8</v>
      </c>
      <c r="D348" s="40">
        <v>8</v>
      </c>
      <c r="E348" s="40" t="s">
        <v>10</v>
      </c>
      <c r="F348" s="40" t="s">
        <v>10</v>
      </c>
      <c r="G348" s="40" t="s">
        <v>10</v>
      </c>
      <c r="H348" s="40" t="s">
        <v>10</v>
      </c>
      <c r="I348" s="40" t="s">
        <v>10</v>
      </c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>
        <f t="shared" si="86"/>
        <v>0</v>
      </c>
      <c r="BB348" s="35">
        <f t="shared" si="87"/>
        <v>0</v>
      </c>
      <c r="BC348" s="35">
        <f t="shared" si="88"/>
        <v>0</v>
      </c>
      <c r="BD348" s="31"/>
    </row>
    <row r="349" spans="1:56" s="1" customFormat="1" ht="22.8" x14ac:dyDescent="0.3">
      <c r="A349" s="2" t="s">
        <v>464</v>
      </c>
      <c r="B349" s="40">
        <v>1</v>
      </c>
      <c r="C349" s="40" t="s">
        <v>8</v>
      </c>
      <c r="D349" s="40">
        <v>8</v>
      </c>
      <c r="E349" s="40" t="s">
        <v>10</v>
      </c>
      <c r="F349" s="40" t="s">
        <v>10</v>
      </c>
      <c r="G349" s="40" t="s">
        <v>10</v>
      </c>
      <c r="H349" s="40" t="s">
        <v>10</v>
      </c>
      <c r="I349" s="40" t="s">
        <v>10</v>
      </c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>
        <f t="shared" si="86"/>
        <v>0</v>
      </c>
      <c r="BB349" s="35">
        <f t="shared" si="87"/>
        <v>0</v>
      </c>
      <c r="BC349" s="35">
        <f t="shared" si="88"/>
        <v>0</v>
      </c>
      <c r="BD349" s="31"/>
    </row>
    <row r="350" spans="1:56" s="1" customFormat="1" ht="22.8" x14ac:dyDescent="0.3">
      <c r="A350" s="2" t="s">
        <v>465</v>
      </c>
      <c r="B350" s="40">
        <v>1</v>
      </c>
      <c r="C350" s="40" t="s">
        <v>8</v>
      </c>
      <c r="D350" s="40">
        <v>8</v>
      </c>
      <c r="E350" s="40" t="s">
        <v>10</v>
      </c>
      <c r="F350" s="40" t="s">
        <v>10</v>
      </c>
      <c r="G350" s="40" t="s">
        <v>10</v>
      </c>
      <c r="H350" s="40" t="s">
        <v>10</v>
      </c>
      <c r="I350" s="40" t="s">
        <v>10</v>
      </c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>
        <f t="shared" si="86"/>
        <v>0</v>
      </c>
      <c r="BB350" s="35">
        <f t="shared" si="87"/>
        <v>0</v>
      </c>
      <c r="BC350" s="35">
        <f t="shared" si="88"/>
        <v>0</v>
      </c>
      <c r="BD350" s="31"/>
    </row>
    <row r="351" spans="1:56" s="1" customFormat="1" ht="22.8" x14ac:dyDescent="0.3">
      <c r="A351" s="2" t="s">
        <v>466</v>
      </c>
      <c r="B351" s="40">
        <v>1</v>
      </c>
      <c r="C351" s="40" t="s">
        <v>8</v>
      </c>
      <c r="D351" s="40">
        <v>8</v>
      </c>
      <c r="E351" s="40" t="s">
        <v>10</v>
      </c>
      <c r="F351" s="40" t="s">
        <v>10</v>
      </c>
      <c r="G351" s="40" t="s">
        <v>10</v>
      </c>
      <c r="H351" s="40" t="s">
        <v>10</v>
      </c>
      <c r="I351" s="40" t="s">
        <v>10</v>
      </c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>
        <f t="shared" si="86"/>
        <v>0</v>
      </c>
      <c r="BB351" s="35">
        <f t="shared" si="87"/>
        <v>0</v>
      </c>
      <c r="BC351" s="35">
        <f t="shared" si="88"/>
        <v>0</v>
      </c>
      <c r="BD351" s="31"/>
    </row>
    <row r="352" spans="1:56" s="1" customFormat="1" ht="22.8" x14ac:dyDescent="0.3">
      <c r="A352" s="2" t="s">
        <v>467</v>
      </c>
      <c r="B352" s="40">
        <v>1</v>
      </c>
      <c r="C352" s="40" t="s">
        <v>8</v>
      </c>
      <c r="D352" s="40">
        <v>8</v>
      </c>
      <c r="E352" s="40" t="s">
        <v>10</v>
      </c>
      <c r="F352" s="40" t="s">
        <v>10</v>
      </c>
      <c r="G352" s="40" t="s">
        <v>10</v>
      </c>
      <c r="H352" s="40" t="s">
        <v>10</v>
      </c>
      <c r="I352" s="40" t="s">
        <v>10</v>
      </c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>
        <f t="shared" si="86"/>
        <v>0</v>
      </c>
      <c r="BB352" s="35">
        <f t="shared" si="87"/>
        <v>0</v>
      </c>
      <c r="BC352" s="35">
        <f t="shared" si="88"/>
        <v>0</v>
      </c>
      <c r="BD352" s="31"/>
    </row>
    <row r="353" spans="1:56" s="1" customFormat="1" ht="22.8" x14ac:dyDescent="0.3">
      <c r="A353" s="2" t="s">
        <v>468</v>
      </c>
      <c r="B353" s="40">
        <v>1</v>
      </c>
      <c r="C353" s="40" t="s">
        <v>8</v>
      </c>
      <c r="D353" s="40">
        <v>8</v>
      </c>
      <c r="E353" s="40" t="s">
        <v>10</v>
      </c>
      <c r="F353" s="40" t="s">
        <v>10</v>
      </c>
      <c r="G353" s="40" t="s">
        <v>10</v>
      </c>
      <c r="H353" s="40" t="s">
        <v>10</v>
      </c>
      <c r="I353" s="40" t="s">
        <v>10</v>
      </c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9">
        <f t="shared" si="86"/>
        <v>0</v>
      </c>
      <c r="BB353" s="39">
        <f t="shared" si="87"/>
        <v>0</v>
      </c>
      <c r="BC353" s="39">
        <f t="shared" si="88"/>
        <v>0</v>
      </c>
      <c r="BD353" s="31"/>
    </row>
    <row r="354" spans="1:56" s="1" customFormat="1" ht="22.8" x14ac:dyDescent="0.3">
      <c r="A354" s="2" t="s">
        <v>469</v>
      </c>
      <c r="B354" s="40">
        <v>1</v>
      </c>
      <c r="C354" s="40" t="s">
        <v>8</v>
      </c>
      <c r="D354" s="40">
        <v>8</v>
      </c>
      <c r="E354" s="40" t="s">
        <v>10</v>
      </c>
      <c r="F354" s="40" t="s">
        <v>10</v>
      </c>
      <c r="G354" s="40" t="s">
        <v>10</v>
      </c>
      <c r="H354" s="40" t="s">
        <v>10</v>
      </c>
      <c r="I354" s="40" t="s">
        <v>10</v>
      </c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9">
        <f t="shared" si="86"/>
        <v>0</v>
      </c>
      <c r="BB354" s="39">
        <f t="shared" si="87"/>
        <v>0</v>
      </c>
      <c r="BC354" s="39">
        <f t="shared" si="88"/>
        <v>0</v>
      </c>
      <c r="BD354" s="31"/>
    </row>
    <row r="355" spans="1:56" s="1" customFormat="1" ht="22.8" x14ac:dyDescent="0.3">
      <c r="A355" s="2" t="s">
        <v>470</v>
      </c>
      <c r="B355" s="40">
        <v>1</v>
      </c>
      <c r="C355" s="40" t="s">
        <v>8</v>
      </c>
      <c r="D355" s="40">
        <v>8</v>
      </c>
      <c r="E355" s="40" t="s">
        <v>10</v>
      </c>
      <c r="F355" s="40" t="s">
        <v>10</v>
      </c>
      <c r="G355" s="40" t="s">
        <v>10</v>
      </c>
      <c r="H355" s="40" t="s">
        <v>10</v>
      </c>
      <c r="I355" s="40" t="s">
        <v>10</v>
      </c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9">
        <f t="shared" si="86"/>
        <v>0</v>
      </c>
      <c r="BB355" s="39">
        <f t="shared" si="87"/>
        <v>0</v>
      </c>
      <c r="BC355" s="39">
        <f t="shared" si="88"/>
        <v>0</v>
      </c>
      <c r="BD355" s="31"/>
    </row>
    <row r="356" spans="1:56" s="1" customFormat="1" ht="30.6" x14ac:dyDescent="0.3">
      <c r="A356" s="11" t="s">
        <v>472</v>
      </c>
      <c r="B356" s="32">
        <v>1</v>
      </c>
      <c r="C356" s="32" t="s">
        <v>8</v>
      </c>
      <c r="D356" s="32">
        <v>9</v>
      </c>
      <c r="E356" s="33" t="s">
        <v>103</v>
      </c>
      <c r="F356" s="33" t="s">
        <v>10</v>
      </c>
      <c r="G356" s="33" t="s">
        <v>10</v>
      </c>
      <c r="H356" s="33" t="s">
        <v>104</v>
      </c>
      <c r="I356" s="33" t="s">
        <v>102</v>
      </c>
      <c r="J356" s="30"/>
      <c r="K356" s="30" t="s">
        <v>19</v>
      </c>
      <c r="L356" s="30" t="s">
        <v>19</v>
      </c>
      <c r="M356" s="30" t="s">
        <v>19</v>
      </c>
      <c r="N356" s="30" t="s">
        <v>19</v>
      </c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4">
        <f>SUM(AD357:AD366)</f>
        <v>0</v>
      </c>
      <c r="AE356" s="34">
        <f t="shared" ref="AE356:AW356" si="91">SUM(AE357:AE366)</f>
        <v>0</v>
      </c>
      <c r="AF356" s="34">
        <f t="shared" si="91"/>
        <v>0</v>
      </c>
      <c r="AG356" s="34">
        <f t="shared" si="91"/>
        <v>0</v>
      </c>
      <c r="AH356" s="34">
        <f t="shared" si="91"/>
        <v>0</v>
      </c>
      <c r="AI356" s="34">
        <f t="shared" si="91"/>
        <v>0</v>
      </c>
      <c r="AJ356" s="34">
        <f t="shared" si="91"/>
        <v>0</v>
      </c>
      <c r="AK356" s="34">
        <f t="shared" si="91"/>
        <v>0</v>
      </c>
      <c r="AL356" s="34">
        <f t="shared" si="91"/>
        <v>0</v>
      </c>
      <c r="AM356" s="34">
        <f t="shared" si="91"/>
        <v>0</v>
      </c>
      <c r="AN356" s="34">
        <f t="shared" si="91"/>
        <v>0</v>
      </c>
      <c r="AO356" s="34">
        <f t="shared" si="91"/>
        <v>0</v>
      </c>
      <c r="AP356" s="34">
        <f t="shared" si="91"/>
        <v>0</v>
      </c>
      <c r="AQ356" s="34">
        <f t="shared" si="91"/>
        <v>0</v>
      </c>
      <c r="AR356" s="34">
        <f t="shared" si="91"/>
        <v>0</v>
      </c>
      <c r="AS356" s="34">
        <f t="shared" si="91"/>
        <v>0</v>
      </c>
      <c r="AT356" s="34">
        <f t="shared" si="91"/>
        <v>0</v>
      </c>
      <c r="AU356" s="34">
        <f t="shared" si="91"/>
        <v>0</v>
      </c>
      <c r="AV356" s="34">
        <f t="shared" si="91"/>
        <v>0</v>
      </c>
      <c r="AW356" s="34">
        <f t="shared" si="91"/>
        <v>0</v>
      </c>
      <c r="AX356" s="35">
        <f>SUM(AD356:AW356)</f>
        <v>0</v>
      </c>
      <c r="AY356" s="35">
        <v>0</v>
      </c>
      <c r="AZ356" s="35">
        <f>AX356</f>
        <v>0</v>
      </c>
      <c r="BA356" s="36">
        <f t="shared" si="86"/>
        <v>0</v>
      </c>
      <c r="BB356" s="36">
        <f t="shared" si="87"/>
        <v>0</v>
      </c>
      <c r="BC356" s="36">
        <f t="shared" si="88"/>
        <v>0</v>
      </c>
      <c r="BD356" s="31"/>
    </row>
    <row r="357" spans="1:56" ht="24" x14ac:dyDescent="0.3">
      <c r="A357" s="14" t="s">
        <v>461</v>
      </c>
      <c r="B357" s="37">
        <v>1</v>
      </c>
      <c r="C357" s="37" t="s">
        <v>8</v>
      </c>
      <c r="D357" s="37">
        <v>9</v>
      </c>
      <c r="E357" s="38" t="s">
        <v>103</v>
      </c>
      <c r="F357" s="38" t="s">
        <v>10</v>
      </c>
      <c r="G357" s="38" t="s">
        <v>10</v>
      </c>
      <c r="H357" s="38" t="s">
        <v>104</v>
      </c>
      <c r="I357" s="38" t="s">
        <v>102</v>
      </c>
      <c r="J357" s="38"/>
      <c r="K357" s="38" t="s">
        <v>19</v>
      </c>
      <c r="L357" s="38" t="s">
        <v>19</v>
      </c>
      <c r="M357" s="38" t="s">
        <v>19</v>
      </c>
      <c r="N357" s="38" t="s">
        <v>19</v>
      </c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9">
        <v>0</v>
      </c>
      <c r="AE357" s="39">
        <v>0</v>
      </c>
      <c r="AF357" s="39">
        <v>0</v>
      </c>
      <c r="AG357" s="39">
        <v>0</v>
      </c>
      <c r="AH357" s="39">
        <v>0</v>
      </c>
      <c r="AI357" s="39">
        <v>0</v>
      </c>
      <c r="AJ357" s="39">
        <v>0</v>
      </c>
      <c r="AK357" s="39">
        <v>0</v>
      </c>
      <c r="AL357" s="39">
        <v>0</v>
      </c>
      <c r="AM357" s="39">
        <v>0</v>
      </c>
      <c r="AN357" s="39">
        <v>0</v>
      </c>
      <c r="AO357" s="39">
        <v>0</v>
      </c>
      <c r="AP357" s="39">
        <v>0</v>
      </c>
      <c r="AQ357" s="39">
        <v>0</v>
      </c>
      <c r="AR357" s="39">
        <v>0</v>
      </c>
      <c r="AS357" s="39">
        <v>0</v>
      </c>
      <c r="AT357" s="39">
        <v>0</v>
      </c>
      <c r="AU357" s="39">
        <v>0</v>
      </c>
      <c r="AV357" s="39">
        <v>0</v>
      </c>
      <c r="AW357" s="39">
        <v>0</v>
      </c>
      <c r="AX357" s="39">
        <f t="shared" ref="AX357:AX377" si="92">SUM(AD357:AW357)</f>
        <v>0</v>
      </c>
      <c r="AY357" s="39">
        <v>0</v>
      </c>
      <c r="AZ357" s="39">
        <f t="shared" ref="AZ357:AZ377" si="93">AX357</f>
        <v>0</v>
      </c>
      <c r="BA357" s="39">
        <f t="shared" si="86"/>
        <v>0</v>
      </c>
      <c r="BB357" s="39">
        <f t="shared" si="87"/>
        <v>0</v>
      </c>
      <c r="BC357" s="39">
        <f t="shared" si="88"/>
        <v>0</v>
      </c>
    </row>
    <row r="358" spans="1:56" ht="24" x14ac:dyDescent="0.3">
      <c r="A358" s="14" t="s">
        <v>462</v>
      </c>
      <c r="B358" s="37">
        <v>1</v>
      </c>
      <c r="C358" s="37" t="s">
        <v>8</v>
      </c>
      <c r="D358" s="37">
        <v>9</v>
      </c>
      <c r="E358" s="38" t="s">
        <v>103</v>
      </c>
      <c r="F358" s="38" t="s">
        <v>10</v>
      </c>
      <c r="G358" s="38" t="s">
        <v>10</v>
      </c>
      <c r="H358" s="38" t="s">
        <v>104</v>
      </c>
      <c r="I358" s="38" t="s">
        <v>102</v>
      </c>
      <c r="J358" s="38"/>
      <c r="K358" s="38" t="s">
        <v>19</v>
      </c>
      <c r="L358" s="38" t="s">
        <v>19</v>
      </c>
      <c r="M358" s="38" t="s">
        <v>19</v>
      </c>
      <c r="N358" s="38" t="s">
        <v>19</v>
      </c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9">
        <v>0</v>
      </c>
      <c r="AE358" s="39">
        <v>0</v>
      </c>
      <c r="AF358" s="39">
        <v>0</v>
      </c>
      <c r="AG358" s="39">
        <v>0</v>
      </c>
      <c r="AH358" s="39">
        <v>0</v>
      </c>
      <c r="AI358" s="39">
        <v>0</v>
      </c>
      <c r="AJ358" s="39">
        <v>0</v>
      </c>
      <c r="AK358" s="39">
        <v>0</v>
      </c>
      <c r="AL358" s="39">
        <v>0</v>
      </c>
      <c r="AM358" s="39">
        <v>0</v>
      </c>
      <c r="AN358" s="39">
        <v>0</v>
      </c>
      <c r="AO358" s="39">
        <v>0</v>
      </c>
      <c r="AP358" s="39">
        <v>0</v>
      </c>
      <c r="AQ358" s="39">
        <v>0</v>
      </c>
      <c r="AR358" s="39">
        <v>0</v>
      </c>
      <c r="AS358" s="39">
        <v>0</v>
      </c>
      <c r="AT358" s="39">
        <v>0</v>
      </c>
      <c r="AU358" s="39">
        <v>0</v>
      </c>
      <c r="AV358" s="39">
        <v>0</v>
      </c>
      <c r="AW358" s="39">
        <v>0</v>
      </c>
      <c r="AX358" s="39">
        <f t="shared" si="92"/>
        <v>0</v>
      </c>
      <c r="AY358" s="39">
        <v>0</v>
      </c>
      <c r="AZ358" s="39">
        <f t="shared" si="93"/>
        <v>0</v>
      </c>
      <c r="BA358" s="39">
        <f t="shared" si="86"/>
        <v>0</v>
      </c>
      <c r="BB358" s="39">
        <f t="shared" si="87"/>
        <v>0</v>
      </c>
      <c r="BC358" s="39">
        <f t="shared" si="88"/>
        <v>0</v>
      </c>
    </row>
    <row r="359" spans="1:56" s="1" customFormat="1" ht="22.8" x14ac:dyDescent="0.3">
      <c r="A359" s="2" t="s">
        <v>463</v>
      </c>
      <c r="B359" s="40">
        <v>1</v>
      </c>
      <c r="C359" s="40" t="s">
        <v>8</v>
      </c>
      <c r="D359" s="40">
        <v>9</v>
      </c>
      <c r="E359" s="30" t="s">
        <v>103</v>
      </c>
      <c r="F359" s="30" t="s">
        <v>10</v>
      </c>
      <c r="G359" s="30" t="s">
        <v>10</v>
      </c>
      <c r="H359" s="30" t="s">
        <v>104</v>
      </c>
      <c r="I359" s="30" t="s">
        <v>102</v>
      </c>
      <c r="J359" s="30"/>
      <c r="K359" s="30" t="s">
        <v>19</v>
      </c>
      <c r="L359" s="30" t="s">
        <v>19</v>
      </c>
      <c r="M359" s="30" t="s">
        <v>19</v>
      </c>
      <c r="N359" s="30" t="s">
        <v>19</v>
      </c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  <c r="AV359" s="35">
        <v>0</v>
      </c>
      <c r="AW359" s="35">
        <v>0</v>
      </c>
      <c r="AX359" s="35">
        <f t="shared" si="92"/>
        <v>0</v>
      </c>
      <c r="AY359" s="35">
        <v>0</v>
      </c>
      <c r="AZ359" s="35">
        <f t="shared" si="93"/>
        <v>0</v>
      </c>
      <c r="BA359" s="35">
        <f t="shared" si="86"/>
        <v>0</v>
      </c>
      <c r="BB359" s="35">
        <f t="shared" si="87"/>
        <v>0</v>
      </c>
      <c r="BC359" s="35">
        <f t="shared" si="88"/>
        <v>0</v>
      </c>
      <c r="BD359" s="31"/>
    </row>
    <row r="360" spans="1:56" s="1" customFormat="1" ht="22.8" x14ac:dyDescent="0.3">
      <c r="A360" s="2" t="s">
        <v>464</v>
      </c>
      <c r="B360" s="40">
        <v>1</v>
      </c>
      <c r="C360" s="40" t="s">
        <v>8</v>
      </c>
      <c r="D360" s="40">
        <v>9</v>
      </c>
      <c r="E360" s="30" t="s">
        <v>103</v>
      </c>
      <c r="F360" s="30" t="s">
        <v>10</v>
      </c>
      <c r="G360" s="30" t="s">
        <v>10</v>
      </c>
      <c r="H360" s="30" t="s">
        <v>104</v>
      </c>
      <c r="I360" s="30" t="s">
        <v>102</v>
      </c>
      <c r="J360" s="30"/>
      <c r="K360" s="30" t="s">
        <v>19</v>
      </c>
      <c r="L360" s="30" t="s">
        <v>19</v>
      </c>
      <c r="M360" s="30" t="s">
        <v>19</v>
      </c>
      <c r="N360" s="30" t="s">
        <v>19</v>
      </c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0</v>
      </c>
      <c r="AP360" s="35">
        <v>0</v>
      </c>
      <c r="AQ360" s="35">
        <v>0</v>
      </c>
      <c r="AR360" s="35">
        <v>0</v>
      </c>
      <c r="AS360" s="35">
        <v>0</v>
      </c>
      <c r="AT360" s="35">
        <v>0</v>
      </c>
      <c r="AU360" s="35">
        <v>0</v>
      </c>
      <c r="AV360" s="35">
        <v>0</v>
      </c>
      <c r="AW360" s="35">
        <v>0</v>
      </c>
      <c r="AX360" s="35">
        <f t="shared" si="92"/>
        <v>0</v>
      </c>
      <c r="AY360" s="35">
        <v>0</v>
      </c>
      <c r="AZ360" s="35">
        <f t="shared" si="93"/>
        <v>0</v>
      </c>
      <c r="BA360" s="35">
        <f t="shared" si="86"/>
        <v>0</v>
      </c>
      <c r="BB360" s="35">
        <f t="shared" si="87"/>
        <v>0</v>
      </c>
      <c r="BC360" s="35">
        <f t="shared" si="88"/>
        <v>0</v>
      </c>
      <c r="BD360" s="31"/>
    </row>
    <row r="361" spans="1:56" s="1" customFormat="1" ht="22.8" x14ac:dyDescent="0.3">
      <c r="A361" s="2" t="s">
        <v>465</v>
      </c>
      <c r="B361" s="40">
        <v>1</v>
      </c>
      <c r="C361" s="40" t="s">
        <v>8</v>
      </c>
      <c r="D361" s="40">
        <v>9</v>
      </c>
      <c r="E361" s="30" t="s">
        <v>103</v>
      </c>
      <c r="F361" s="30" t="s">
        <v>10</v>
      </c>
      <c r="G361" s="30" t="s">
        <v>10</v>
      </c>
      <c r="H361" s="30" t="s">
        <v>104</v>
      </c>
      <c r="I361" s="30" t="s">
        <v>102</v>
      </c>
      <c r="J361" s="30"/>
      <c r="K361" s="30" t="s">
        <v>19</v>
      </c>
      <c r="L361" s="30" t="s">
        <v>19</v>
      </c>
      <c r="M361" s="30" t="s">
        <v>19</v>
      </c>
      <c r="N361" s="30" t="s">
        <v>19</v>
      </c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0</v>
      </c>
      <c r="AO361" s="35">
        <v>0</v>
      </c>
      <c r="AP361" s="35">
        <v>0</v>
      </c>
      <c r="AQ361" s="35">
        <v>0</v>
      </c>
      <c r="AR361" s="35">
        <v>0</v>
      </c>
      <c r="AS361" s="35">
        <v>0</v>
      </c>
      <c r="AT361" s="35">
        <v>0</v>
      </c>
      <c r="AU361" s="35">
        <v>0</v>
      </c>
      <c r="AV361" s="35">
        <v>0</v>
      </c>
      <c r="AW361" s="35">
        <v>0</v>
      </c>
      <c r="AX361" s="35">
        <f t="shared" si="92"/>
        <v>0</v>
      </c>
      <c r="AY361" s="35">
        <v>0</v>
      </c>
      <c r="AZ361" s="35">
        <f t="shared" si="93"/>
        <v>0</v>
      </c>
      <c r="BA361" s="35">
        <f t="shared" si="86"/>
        <v>0</v>
      </c>
      <c r="BB361" s="35">
        <f t="shared" si="87"/>
        <v>0</v>
      </c>
      <c r="BC361" s="35">
        <f t="shared" si="88"/>
        <v>0</v>
      </c>
      <c r="BD361" s="31"/>
    </row>
    <row r="362" spans="1:56" s="1" customFormat="1" ht="22.8" x14ac:dyDescent="0.3">
      <c r="A362" s="2" t="s">
        <v>466</v>
      </c>
      <c r="B362" s="40">
        <v>1</v>
      </c>
      <c r="C362" s="40" t="s">
        <v>8</v>
      </c>
      <c r="D362" s="40">
        <v>9</v>
      </c>
      <c r="E362" s="30" t="s">
        <v>103</v>
      </c>
      <c r="F362" s="30" t="s">
        <v>10</v>
      </c>
      <c r="G362" s="30" t="s">
        <v>10</v>
      </c>
      <c r="H362" s="30" t="s">
        <v>104</v>
      </c>
      <c r="I362" s="30" t="s">
        <v>102</v>
      </c>
      <c r="J362" s="30"/>
      <c r="K362" s="30" t="s">
        <v>19</v>
      </c>
      <c r="L362" s="30" t="s">
        <v>19</v>
      </c>
      <c r="M362" s="30" t="s">
        <v>19</v>
      </c>
      <c r="N362" s="30" t="s">
        <v>19</v>
      </c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  <c r="AV362" s="35">
        <v>0</v>
      </c>
      <c r="AW362" s="35">
        <v>0</v>
      </c>
      <c r="AX362" s="35">
        <f t="shared" si="92"/>
        <v>0</v>
      </c>
      <c r="AY362" s="35">
        <v>0</v>
      </c>
      <c r="AZ362" s="35">
        <f t="shared" si="93"/>
        <v>0</v>
      </c>
      <c r="BA362" s="35">
        <f t="shared" si="86"/>
        <v>0</v>
      </c>
      <c r="BB362" s="35">
        <f t="shared" si="87"/>
        <v>0</v>
      </c>
      <c r="BC362" s="35">
        <f t="shared" si="88"/>
        <v>0</v>
      </c>
      <c r="BD362" s="31"/>
    </row>
    <row r="363" spans="1:56" s="1" customFormat="1" ht="22.8" x14ac:dyDescent="0.3">
      <c r="A363" s="2" t="s">
        <v>467</v>
      </c>
      <c r="B363" s="40">
        <v>1</v>
      </c>
      <c r="C363" s="40" t="s">
        <v>8</v>
      </c>
      <c r="D363" s="40">
        <v>9</v>
      </c>
      <c r="E363" s="30" t="s">
        <v>103</v>
      </c>
      <c r="F363" s="30" t="s">
        <v>10</v>
      </c>
      <c r="G363" s="30" t="s">
        <v>10</v>
      </c>
      <c r="H363" s="30" t="s">
        <v>104</v>
      </c>
      <c r="I363" s="30" t="s">
        <v>102</v>
      </c>
      <c r="J363" s="30"/>
      <c r="K363" s="30" t="s">
        <v>19</v>
      </c>
      <c r="L363" s="30" t="s">
        <v>19</v>
      </c>
      <c r="M363" s="30" t="s">
        <v>19</v>
      </c>
      <c r="N363" s="30" t="s">
        <v>19</v>
      </c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0</v>
      </c>
      <c r="AO363" s="35">
        <v>0</v>
      </c>
      <c r="AP363" s="35">
        <v>0</v>
      </c>
      <c r="AQ363" s="35">
        <v>0</v>
      </c>
      <c r="AR363" s="35">
        <v>0</v>
      </c>
      <c r="AS363" s="35">
        <v>0</v>
      </c>
      <c r="AT363" s="35">
        <v>0</v>
      </c>
      <c r="AU363" s="35">
        <v>0</v>
      </c>
      <c r="AV363" s="35">
        <v>0</v>
      </c>
      <c r="AW363" s="35">
        <v>0</v>
      </c>
      <c r="AX363" s="35">
        <f t="shared" si="92"/>
        <v>0</v>
      </c>
      <c r="AY363" s="35">
        <v>0</v>
      </c>
      <c r="AZ363" s="35">
        <f t="shared" si="93"/>
        <v>0</v>
      </c>
      <c r="BA363" s="35">
        <f t="shared" si="86"/>
        <v>0</v>
      </c>
      <c r="BB363" s="35">
        <f t="shared" si="87"/>
        <v>0</v>
      </c>
      <c r="BC363" s="35">
        <f t="shared" si="88"/>
        <v>0</v>
      </c>
      <c r="BD363" s="31"/>
    </row>
    <row r="364" spans="1:56" s="1" customFormat="1" ht="22.8" x14ac:dyDescent="0.3">
      <c r="A364" s="2" t="s">
        <v>468</v>
      </c>
      <c r="B364" s="40">
        <v>1</v>
      </c>
      <c r="C364" s="40" t="s">
        <v>8</v>
      </c>
      <c r="D364" s="40">
        <v>9</v>
      </c>
      <c r="E364" s="30" t="s">
        <v>103</v>
      </c>
      <c r="F364" s="30" t="s">
        <v>10</v>
      </c>
      <c r="G364" s="30" t="s">
        <v>10</v>
      </c>
      <c r="H364" s="30" t="s">
        <v>104</v>
      </c>
      <c r="I364" s="30" t="s">
        <v>102</v>
      </c>
      <c r="J364" s="30"/>
      <c r="K364" s="30" t="s">
        <v>19</v>
      </c>
      <c r="L364" s="30" t="s">
        <v>19</v>
      </c>
      <c r="M364" s="30" t="s">
        <v>19</v>
      </c>
      <c r="N364" s="30" t="s">
        <v>19</v>
      </c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0</v>
      </c>
      <c r="AO364" s="35">
        <v>0</v>
      </c>
      <c r="AP364" s="35">
        <v>0</v>
      </c>
      <c r="AQ364" s="35">
        <v>0</v>
      </c>
      <c r="AR364" s="35">
        <v>0</v>
      </c>
      <c r="AS364" s="35">
        <v>0</v>
      </c>
      <c r="AT364" s="35">
        <v>0</v>
      </c>
      <c r="AU364" s="35">
        <v>0</v>
      </c>
      <c r="AV364" s="35">
        <v>0</v>
      </c>
      <c r="AW364" s="35">
        <v>0</v>
      </c>
      <c r="AX364" s="35">
        <f t="shared" si="92"/>
        <v>0</v>
      </c>
      <c r="AY364" s="35">
        <v>0</v>
      </c>
      <c r="AZ364" s="35">
        <f t="shared" si="93"/>
        <v>0</v>
      </c>
      <c r="BA364" s="39">
        <f t="shared" si="86"/>
        <v>0</v>
      </c>
      <c r="BB364" s="39">
        <f t="shared" si="87"/>
        <v>0</v>
      </c>
      <c r="BC364" s="39">
        <f t="shared" si="88"/>
        <v>0</v>
      </c>
      <c r="BD364" s="31"/>
    </row>
    <row r="365" spans="1:56" s="1" customFormat="1" ht="22.8" x14ac:dyDescent="0.3">
      <c r="A365" s="2" t="s">
        <v>469</v>
      </c>
      <c r="B365" s="40">
        <v>1</v>
      </c>
      <c r="C365" s="40" t="s">
        <v>8</v>
      </c>
      <c r="D365" s="40">
        <v>9</v>
      </c>
      <c r="E365" s="30" t="s">
        <v>103</v>
      </c>
      <c r="F365" s="30" t="s">
        <v>10</v>
      </c>
      <c r="G365" s="30" t="s">
        <v>10</v>
      </c>
      <c r="H365" s="30" t="s">
        <v>104</v>
      </c>
      <c r="I365" s="30" t="s">
        <v>102</v>
      </c>
      <c r="J365" s="30"/>
      <c r="K365" s="30" t="s">
        <v>19</v>
      </c>
      <c r="L365" s="30" t="s">
        <v>19</v>
      </c>
      <c r="M365" s="30" t="s">
        <v>19</v>
      </c>
      <c r="N365" s="30" t="s">
        <v>19</v>
      </c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0</v>
      </c>
      <c r="AO365" s="35">
        <v>0</v>
      </c>
      <c r="AP365" s="35">
        <v>0</v>
      </c>
      <c r="AQ365" s="35">
        <v>0</v>
      </c>
      <c r="AR365" s="35">
        <v>0</v>
      </c>
      <c r="AS365" s="35">
        <v>0</v>
      </c>
      <c r="AT365" s="35">
        <v>0</v>
      </c>
      <c r="AU365" s="35">
        <v>0</v>
      </c>
      <c r="AV365" s="35">
        <v>0</v>
      </c>
      <c r="AW365" s="35">
        <v>0</v>
      </c>
      <c r="AX365" s="35">
        <f t="shared" si="92"/>
        <v>0</v>
      </c>
      <c r="AY365" s="35">
        <v>0</v>
      </c>
      <c r="AZ365" s="35">
        <f t="shared" si="93"/>
        <v>0</v>
      </c>
      <c r="BA365" s="39">
        <f t="shared" si="86"/>
        <v>0</v>
      </c>
      <c r="BB365" s="39">
        <f t="shared" si="87"/>
        <v>0</v>
      </c>
      <c r="BC365" s="39">
        <f t="shared" si="88"/>
        <v>0</v>
      </c>
      <c r="BD365" s="31"/>
    </row>
    <row r="366" spans="1:56" s="1" customFormat="1" ht="22.8" x14ac:dyDescent="0.3">
      <c r="A366" s="2" t="s">
        <v>470</v>
      </c>
      <c r="B366" s="40">
        <v>1</v>
      </c>
      <c r="C366" s="40" t="s">
        <v>8</v>
      </c>
      <c r="D366" s="40">
        <v>9</v>
      </c>
      <c r="E366" s="30" t="s">
        <v>103</v>
      </c>
      <c r="F366" s="30" t="s">
        <v>10</v>
      </c>
      <c r="G366" s="30" t="s">
        <v>10</v>
      </c>
      <c r="H366" s="30" t="s">
        <v>104</v>
      </c>
      <c r="I366" s="30" t="s">
        <v>102</v>
      </c>
      <c r="J366" s="30"/>
      <c r="K366" s="30" t="s">
        <v>19</v>
      </c>
      <c r="L366" s="30" t="s">
        <v>19</v>
      </c>
      <c r="M366" s="30" t="s">
        <v>19</v>
      </c>
      <c r="N366" s="30" t="s">
        <v>19</v>
      </c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0</v>
      </c>
      <c r="AO366" s="35">
        <v>0</v>
      </c>
      <c r="AP366" s="35">
        <v>0</v>
      </c>
      <c r="AQ366" s="35">
        <v>0</v>
      </c>
      <c r="AR366" s="35">
        <v>0</v>
      </c>
      <c r="AS366" s="35">
        <v>0</v>
      </c>
      <c r="AT366" s="35">
        <v>0</v>
      </c>
      <c r="AU366" s="35">
        <v>0</v>
      </c>
      <c r="AV366" s="35">
        <v>0</v>
      </c>
      <c r="AW366" s="35">
        <v>0</v>
      </c>
      <c r="AX366" s="35">
        <f t="shared" si="92"/>
        <v>0</v>
      </c>
      <c r="AY366" s="35">
        <v>0</v>
      </c>
      <c r="AZ366" s="35">
        <f t="shared" si="93"/>
        <v>0</v>
      </c>
      <c r="BA366" s="39">
        <f t="shared" si="86"/>
        <v>0</v>
      </c>
      <c r="BB366" s="39">
        <f t="shared" si="87"/>
        <v>0</v>
      </c>
      <c r="BC366" s="39">
        <f t="shared" si="88"/>
        <v>0</v>
      </c>
      <c r="BD366" s="31"/>
    </row>
    <row r="367" spans="1:56" s="1" customFormat="1" ht="40.799999999999997" x14ac:dyDescent="0.3">
      <c r="A367" s="11" t="s">
        <v>472</v>
      </c>
      <c r="B367" s="32">
        <v>1</v>
      </c>
      <c r="C367" s="32" t="s">
        <v>8</v>
      </c>
      <c r="D367" s="32">
        <v>9</v>
      </c>
      <c r="E367" s="33" t="s">
        <v>103</v>
      </c>
      <c r="F367" s="33" t="s">
        <v>10</v>
      </c>
      <c r="G367" s="33" t="s">
        <v>10</v>
      </c>
      <c r="H367" s="33" t="s">
        <v>560</v>
      </c>
      <c r="I367" s="33" t="s">
        <v>561</v>
      </c>
      <c r="J367" s="30"/>
      <c r="K367" s="30"/>
      <c r="L367" s="30"/>
      <c r="M367" s="30"/>
      <c r="N367" s="30"/>
      <c r="O367" s="30" t="s">
        <v>19</v>
      </c>
      <c r="P367" s="30" t="s">
        <v>19</v>
      </c>
      <c r="Q367" s="30" t="s">
        <v>19</v>
      </c>
      <c r="R367" s="30" t="s">
        <v>19</v>
      </c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4">
        <f>SUM(AD368:AD377)</f>
        <v>0</v>
      </c>
      <c r="AE367" s="34">
        <f t="shared" ref="AE367:AW367" si="94">SUM(AE368:AE377)</f>
        <v>0</v>
      </c>
      <c r="AF367" s="34">
        <f t="shared" si="94"/>
        <v>0</v>
      </c>
      <c r="AG367" s="34">
        <f t="shared" si="94"/>
        <v>0</v>
      </c>
      <c r="AH367" s="34">
        <f t="shared" si="94"/>
        <v>0</v>
      </c>
      <c r="AI367" s="34">
        <f t="shared" si="94"/>
        <v>0</v>
      </c>
      <c r="AJ367" s="34">
        <f t="shared" si="94"/>
        <v>0</v>
      </c>
      <c r="AK367" s="34">
        <f t="shared" si="94"/>
        <v>939.2</v>
      </c>
      <c r="AL367" s="34">
        <f t="shared" si="94"/>
        <v>939.2</v>
      </c>
      <c r="AM367" s="34">
        <f t="shared" si="94"/>
        <v>0</v>
      </c>
      <c r="AN367" s="34">
        <f t="shared" si="94"/>
        <v>0</v>
      </c>
      <c r="AO367" s="34">
        <f t="shared" si="94"/>
        <v>0</v>
      </c>
      <c r="AP367" s="34">
        <f t="shared" si="94"/>
        <v>0</v>
      </c>
      <c r="AQ367" s="34">
        <f t="shared" si="94"/>
        <v>0</v>
      </c>
      <c r="AR367" s="34">
        <f t="shared" si="94"/>
        <v>0</v>
      </c>
      <c r="AS367" s="34">
        <f t="shared" si="94"/>
        <v>0</v>
      </c>
      <c r="AT367" s="34">
        <f t="shared" si="94"/>
        <v>0</v>
      </c>
      <c r="AU367" s="34">
        <f t="shared" si="94"/>
        <v>0</v>
      </c>
      <c r="AV367" s="34">
        <f t="shared" si="94"/>
        <v>0</v>
      </c>
      <c r="AW367" s="34">
        <f t="shared" si="94"/>
        <v>0</v>
      </c>
      <c r="AX367" s="35">
        <f t="shared" si="92"/>
        <v>1878.4</v>
      </c>
      <c r="AY367" s="35">
        <v>0</v>
      </c>
      <c r="AZ367" s="35">
        <f t="shared" si="93"/>
        <v>1878.4</v>
      </c>
      <c r="BA367" s="36">
        <f t="shared" ref="BA367:BA377" si="95">SUM(AD367:AH367)</f>
        <v>0</v>
      </c>
      <c r="BB367" s="36">
        <f t="shared" ref="BB367:BB377" si="96">SUM(AI367:AM367)</f>
        <v>1878.4</v>
      </c>
      <c r="BC367" s="36">
        <f t="shared" ref="BC367:BC377" si="97">SUM(AN367:AW367)</f>
        <v>0</v>
      </c>
      <c r="BD367" s="31"/>
    </row>
    <row r="368" spans="1:56" ht="32.4" x14ac:dyDescent="0.3">
      <c r="A368" s="14" t="s">
        <v>461</v>
      </c>
      <c r="B368" s="37">
        <v>1</v>
      </c>
      <c r="C368" s="37" t="s">
        <v>8</v>
      </c>
      <c r="D368" s="37">
        <v>9</v>
      </c>
      <c r="E368" s="38" t="s">
        <v>103</v>
      </c>
      <c r="F368" s="38" t="s">
        <v>10</v>
      </c>
      <c r="G368" s="38" t="s">
        <v>10</v>
      </c>
      <c r="H368" s="38" t="s">
        <v>560</v>
      </c>
      <c r="I368" s="38" t="s">
        <v>561</v>
      </c>
      <c r="J368" s="38"/>
      <c r="K368" s="38"/>
      <c r="L368" s="38"/>
      <c r="M368" s="38"/>
      <c r="N368" s="38"/>
      <c r="O368" s="38" t="s">
        <v>19</v>
      </c>
      <c r="P368" s="38" t="s">
        <v>19</v>
      </c>
      <c r="Q368" s="38" t="s">
        <v>19</v>
      </c>
      <c r="R368" s="38" t="s">
        <v>19</v>
      </c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f t="shared" si="92"/>
        <v>0</v>
      </c>
      <c r="AY368" s="39">
        <v>0</v>
      </c>
      <c r="AZ368" s="39">
        <f t="shared" si="93"/>
        <v>0</v>
      </c>
      <c r="BA368" s="39">
        <f t="shared" si="95"/>
        <v>0</v>
      </c>
      <c r="BB368" s="39">
        <f t="shared" si="96"/>
        <v>0</v>
      </c>
      <c r="BC368" s="39">
        <f t="shared" si="97"/>
        <v>0</v>
      </c>
    </row>
    <row r="369" spans="1:56" ht="24" x14ac:dyDescent="0.3">
      <c r="A369" s="14" t="s">
        <v>462</v>
      </c>
      <c r="B369" s="37">
        <v>1</v>
      </c>
      <c r="C369" s="37" t="s">
        <v>8</v>
      </c>
      <c r="D369" s="37">
        <v>9</v>
      </c>
      <c r="E369" s="38" t="s">
        <v>103</v>
      </c>
      <c r="F369" s="38" t="s">
        <v>10</v>
      </c>
      <c r="G369" s="38" t="s">
        <v>10</v>
      </c>
      <c r="H369" s="38" t="s">
        <v>10</v>
      </c>
      <c r="I369" s="38" t="s">
        <v>10</v>
      </c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>
        <f t="shared" si="92"/>
        <v>0</v>
      </c>
      <c r="AY369" s="39">
        <v>0</v>
      </c>
      <c r="AZ369" s="39">
        <f t="shared" si="93"/>
        <v>0</v>
      </c>
      <c r="BA369" s="39">
        <f t="shared" si="95"/>
        <v>0</v>
      </c>
      <c r="BB369" s="39">
        <f t="shared" si="96"/>
        <v>0</v>
      </c>
      <c r="BC369" s="39">
        <f t="shared" si="97"/>
        <v>0</v>
      </c>
    </row>
    <row r="370" spans="1:56" s="1" customFormat="1" ht="22.8" x14ac:dyDescent="0.3">
      <c r="A370" s="2" t="s">
        <v>463</v>
      </c>
      <c r="B370" s="40">
        <v>1</v>
      </c>
      <c r="C370" s="40" t="s">
        <v>8</v>
      </c>
      <c r="D370" s="40">
        <v>9</v>
      </c>
      <c r="E370" s="30" t="s">
        <v>103</v>
      </c>
      <c r="F370" s="30" t="s">
        <v>10</v>
      </c>
      <c r="G370" s="30" t="s">
        <v>10</v>
      </c>
      <c r="H370" s="30" t="s">
        <v>10</v>
      </c>
      <c r="I370" s="30" t="s">
        <v>10</v>
      </c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>
        <f t="shared" si="92"/>
        <v>0</v>
      </c>
      <c r="AY370" s="35">
        <v>0</v>
      </c>
      <c r="AZ370" s="35">
        <f t="shared" si="93"/>
        <v>0</v>
      </c>
      <c r="BA370" s="35">
        <f t="shared" si="95"/>
        <v>0</v>
      </c>
      <c r="BB370" s="35">
        <f t="shared" si="96"/>
        <v>0</v>
      </c>
      <c r="BC370" s="35">
        <f t="shared" si="97"/>
        <v>0</v>
      </c>
      <c r="BD370" s="31"/>
    </row>
    <row r="371" spans="1:56" s="1" customFormat="1" ht="22.8" x14ac:dyDescent="0.3">
      <c r="A371" s="2" t="s">
        <v>464</v>
      </c>
      <c r="B371" s="40">
        <v>1</v>
      </c>
      <c r="C371" s="40" t="s">
        <v>8</v>
      </c>
      <c r="D371" s="40">
        <v>9</v>
      </c>
      <c r="E371" s="30" t="s">
        <v>103</v>
      </c>
      <c r="F371" s="30" t="s">
        <v>10</v>
      </c>
      <c r="G371" s="30" t="s">
        <v>10</v>
      </c>
      <c r="H371" s="30" t="s">
        <v>10</v>
      </c>
      <c r="I371" s="30" t="s">
        <v>10</v>
      </c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>
        <f t="shared" si="92"/>
        <v>0</v>
      </c>
      <c r="AY371" s="35">
        <v>0</v>
      </c>
      <c r="AZ371" s="35">
        <f t="shared" si="93"/>
        <v>0</v>
      </c>
      <c r="BA371" s="35">
        <f t="shared" si="95"/>
        <v>0</v>
      </c>
      <c r="BB371" s="35">
        <f t="shared" si="96"/>
        <v>0</v>
      </c>
      <c r="BC371" s="35">
        <f t="shared" si="97"/>
        <v>0</v>
      </c>
      <c r="BD371" s="31"/>
    </row>
    <row r="372" spans="1:56" s="1" customFormat="1" ht="22.8" x14ac:dyDescent="0.3">
      <c r="A372" s="2" t="s">
        <v>465</v>
      </c>
      <c r="B372" s="40">
        <v>1</v>
      </c>
      <c r="C372" s="40" t="s">
        <v>8</v>
      </c>
      <c r="D372" s="40">
        <v>9</v>
      </c>
      <c r="E372" s="30" t="s">
        <v>103</v>
      </c>
      <c r="F372" s="30" t="s">
        <v>10</v>
      </c>
      <c r="G372" s="30" t="s">
        <v>10</v>
      </c>
      <c r="H372" s="30" t="s">
        <v>10</v>
      </c>
      <c r="I372" s="30" t="s">
        <v>10</v>
      </c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>
        <f t="shared" si="92"/>
        <v>0</v>
      </c>
      <c r="AY372" s="35">
        <v>0</v>
      </c>
      <c r="AZ372" s="35">
        <f t="shared" si="93"/>
        <v>0</v>
      </c>
      <c r="BA372" s="35">
        <f t="shared" si="95"/>
        <v>0</v>
      </c>
      <c r="BB372" s="35">
        <f t="shared" si="96"/>
        <v>0</v>
      </c>
      <c r="BC372" s="35">
        <f t="shared" si="97"/>
        <v>0</v>
      </c>
      <c r="BD372" s="31"/>
    </row>
    <row r="373" spans="1:56" s="1" customFormat="1" ht="22.8" x14ac:dyDescent="0.3">
      <c r="A373" s="2" t="s">
        <v>466</v>
      </c>
      <c r="B373" s="40">
        <v>1</v>
      </c>
      <c r="C373" s="40" t="s">
        <v>8</v>
      </c>
      <c r="D373" s="40">
        <v>9</v>
      </c>
      <c r="E373" s="30" t="s">
        <v>103</v>
      </c>
      <c r="F373" s="30" t="s">
        <v>10</v>
      </c>
      <c r="G373" s="30" t="s">
        <v>10</v>
      </c>
      <c r="H373" s="30" t="s">
        <v>10</v>
      </c>
      <c r="I373" s="30" t="s">
        <v>10</v>
      </c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>
        <f t="shared" si="92"/>
        <v>0</v>
      </c>
      <c r="AY373" s="35">
        <v>0</v>
      </c>
      <c r="AZ373" s="35">
        <f t="shared" si="93"/>
        <v>0</v>
      </c>
      <c r="BA373" s="35">
        <f t="shared" si="95"/>
        <v>0</v>
      </c>
      <c r="BB373" s="35">
        <f t="shared" si="96"/>
        <v>0</v>
      </c>
      <c r="BC373" s="35">
        <f t="shared" si="97"/>
        <v>0</v>
      </c>
      <c r="BD373" s="31"/>
    </row>
    <row r="374" spans="1:56" s="1" customFormat="1" ht="30.6" x14ac:dyDescent="0.3">
      <c r="A374" s="2" t="s">
        <v>467</v>
      </c>
      <c r="B374" s="40">
        <v>1</v>
      </c>
      <c r="C374" s="40" t="s">
        <v>8</v>
      </c>
      <c r="D374" s="40">
        <v>9</v>
      </c>
      <c r="E374" s="30" t="s">
        <v>103</v>
      </c>
      <c r="F374" s="30" t="s">
        <v>10</v>
      </c>
      <c r="G374" s="30" t="s">
        <v>10</v>
      </c>
      <c r="H374" s="30" t="s">
        <v>560</v>
      </c>
      <c r="I374" s="30" t="s">
        <v>561</v>
      </c>
      <c r="J374" s="30"/>
      <c r="K374" s="30"/>
      <c r="L374" s="30"/>
      <c r="M374" s="30"/>
      <c r="N374" s="30"/>
      <c r="O374" s="30" t="s">
        <v>19</v>
      </c>
      <c r="P374" s="30" t="s">
        <v>19</v>
      </c>
      <c r="Q374" s="30" t="s">
        <v>19</v>
      </c>
      <c r="R374" s="30" t="s">
        <v>19</v>
      </c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f>1878.4/2</f>
        <v>939.2</v>
      </c>
      <c r="AL374" s="35">
        <f>1878.4/2</f>
        <v>939.2</v>
      </c>
      <c r="AM374" s="35">
        <v>0</v>
      </c>
      <c r="AN374" s="35">
        <v>0</v>
      </c>
      <c r="AO374" s="35">
        <v>0</v>
      </c>
      <c r="AP374" s="35">
        <v>0</v>
      </c>
      <c r="AQ374" s="35">
        <v>0</v>
      </c>
      <c r="AR374" s="35">
        <v>0</v>
      </c>
      <c r="AS374" s="35">
        <v>0</v>
      </c>
      <c r="AT374" s="35">
        <v>0</v>
      </c>
      <c r="AU374" s="35">
        <v>0</v>
      </c>
      <c r="AV374" s="35">
        <v>0</v>
      </c>
      <c r="AW374" s="35">
        <v>0</v>
      </c>
      <c r="AX374" s="35">
        <f t="shared" si="92"/>
        <v>1878.4</v>
      </c>
      <c r="AY374" s="35">
        <v>0</v>
      </c>
      <c r="AZ374" s="35">
        <f t="shared" si="93"/>
        <v>1878.4</v>
      </c>
      <c r="BA374" s="35">
        <f t="shared" si="95"/>
        <v>0</v>
      </c>
      <c r="BB374" s="35">
        <f t="shared" si="96"/>
        <v>1878.4</v>
      </c>
      <c r="BC374" s="35">
        <f t="shared" si="97"/>
        <v>0</v>
      </c>
      <c r="BD374" s="31"/>
    </row>
    <row r="375" spans="1:56" s="1" customFormat="1" ht="22.8" x14ac:dyDescent="0.3">
      <c r="A375" s="2" t="s">
        <v>468</v>
      </c>
      <c r="B375" s="40">
        <v>1</v>
      </c>
      <c r="C375" s="40" t="s">
        <v>8</v>
      </c>
      <c r="D375" s="40">
        <v>9</v>
      </c>
      <c r="E375" s="30" t="s">
        <v>103</v>
      </c>
      <c r="F375" s="30" t="s">
        <v>10</v>
      </c>
      <c r="G375" s="30" t="s">
        <v>10</v>
      </c>
      <c r="H375" s="30" t="s">
        <v>10</v>
      </c>
      <c r="I375" s="30" t="s">
        <v>10</v>
      </c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>
        <f t="shared" si="92"/>
        <v>0</v>
      </c>
      <c r="AY375" s="35">
        <v>0</v>
      </c>
      <c r="AZ375" s="35">
        <f t="shared" si="93"/>
        <v>0</v>
      </c>
      <c r="BA375" s="39">
        <f t="shared" si="95"/>
        <v>0</v>
      </c>
      <c r="BB375" s="39">
        <f t="shared" si="96"/>
        <v>0</v>
      </c>
      <c r="BC375" s="39">
        <f t="shared" si="97"/>
        <v>0</v>
      </c>
      <c r="BD375" s="31"/>
    </row>
    <row r="376" spans="1:56" s="1" customFormat="1" ht="22.8" x14ac:dyDescent="0.3">
      <c r="A376" s="2" t="s">
        <v>469</v>
      </c>
      <c r="B376" s="40">
        <v>1</v>
      </c>
      <c r="C376" s="40" t="s">
        <v>8</v>
      </c>
      <c r="D376" s="40">
        <v>9</v>
      </c>
      <c r="E376" s="30" t="s">
        <v>103</v>
      </c>
      <c r="F376" s="30" t="s">
        <v>10</v>
      </c>
      <c r="G376" s="30" t="s">
        <v>10</v>
      </c>
      <c r="H376" s="30" t="s">
        <v>10</v>
      </c>
      <c r="I376" s="30" t="s">
        <v>10</v>
      </c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>
        <f t="shared" si="92"/>
        <v>0</v>
      </c>
      <c r="AY376" s="35">
        <v>0</v>
      </c>
      <c r="AZ376" s="35">
        <f t="shared" si="93"/>
        <v>0</v>
      </c>
      <c r="BA376" s="39">
        <f t="shared" si="95"/>
        <v>0</v>
      </c>
      <c r="BB376" s="39">
        <f t="shared" si="96"/>
        <v>0</v>
      </c>
      <c r="BC376" s="39">
        <f t="shared" si="97"/>
        <v>0</v>
      </c>
      <c r="BD376" s="31"/>
    </row>
    <row r="377" spans="1:56" s="1" customFormat="1" ht="22.8" x14ac:dyDescent="0.3">
      <c r="A377" s="2" t="s">
        <v>470</v>
      </c>
      <c r="B377" s="40">
        <v>1</v>
      </c>
      <c r="C377" s="40" t="s">
        <v>8</v>
      </c>
      <c r="D377" s="40">
        <v>9</v>
      </c>
      <c r="E377" s="30" t="s">
        <v>103</v>
      </c>
      <c r="F377" s="30" t="s">
        <v>10</v>
      </c>
      <c r="G377" s="30" t="s">
        <v>10</v>
      </c>
      <c r="H377" s="30" t="s">
        <v>10</v>
      </c>
      <c r="I377" s="30" t="s">
        <v>10</v>
      </c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>
        <f t="shared" si="92"/>
        <v>0</v>
      </c>
      <c r="AY377" s="35">
        <v>0</v>
      </c>
      <c r="AZ377" s="35">
        <f t="shared" si="93"/>
        <v>0</v>
      </c>
      <c r="BA377" s="39">
        <f t="shared" si="95"/>
        <v>0</v>
      </c>
      <c r="BB377" s="39">
        <f t="shared" si="96"/>
        <v>0</v>
      </c>
      <c r="BC377" s="39">
        <f t="shared" si="97"/>
        <v>0</v>
      </c>
      <c r="BD377" s="31"/>
    </row>
    <row r="378" spans="1:56" s="1" customFormat="1" ht="40.799999999999997" x14ac:dyDescent="0.3">
      <c r="A378" s="11" t="s">
        <v>472</v>
      </c>
      <c r="B378" s="32">
        <v>1</v>
      </c>
      <c r="C378" s="32" t="s">
        <v>8</v>
      </c>
      <c r="D378" s="32">
        <v>10</v>
      </c>
      <c r="E378" s="33" t="s">
        <v>109</v>
      </c>
      <c r="F378" s="33" t="s">
        <v>108</v>
      </c>
      <c r="G378" s="33" t="s">
        <v>107</v>
      </c>
      <c r="H378" s="33" t="s">
        <v>106</v>
      </c>
      <c r="I378" s="33" t="s">
        <v>105</v>
      </c>
      <c r="J378" s="30"/>
      <c r="K378" s="30"/>
      <c r="L378" s="30"/>
      <c r="M378" s="30" t="s">
        <v>19</v>
      </c>
      <c r="N378" s="30" t="s">
        <v>19</v>
      </c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4">
        <f>SUM(AD379:AD388)</f>
        <v>0</v>
      </c>
      <c r="AE378" s="34">
        <f t="shared" ref="AE378:AW378" si="98">SUM(AE379:AE388)</f>
        <v>0</v>
      </c>
      <c r="AF378" s="34">
        <f t="shared" si="98"/>
        <v>0</v>
      </c>
      <c r="AG378" s="34">
        <f t="shared" si="98"/>
        <v>400</v>
      </c>
      <c r="AH378" s="34">
        <f t="shared" si="98"/>
        <v>400</v>
      </c>
      <c r="AI378" s="34">
        <f t="shared" si="98"/>
        <v>0</v>
      </c>
      <c r="AJ378" s="34">
        <f t="shared" si="98"/>
        <v>0</v>
      </c>
      <c r="AK378" s="34">
        <f t="shared" si="98"/>
        <v>0</v>
      </c>
      <c r="AL378" s="34">
        <f t="shared" si="98"/>
        <v>0</v>
      </c>
      <c r="AM378" s="34">
        <f t="shared" si="98"/>
        <v>0</v>
      </c>
      <c r="AN378" s="34">
        <f t="shared" si="98"/>
        <v>0</v>
      </c>
      <c r="AO378" s="34">
        <f t="shared" si="98"/>
        <v>0</v>
      </c>
      <c r="AP378" s="34">
        <f t="shared" si="98"/>
        <v>0</v>
      </c>
      <c r="AQ378" s="34">
        <f t="shared" si="98"/>
        <v>0</v>
      </c>
      <c r="AR378" s="34">
        <f t="shared" si="98"/>
        <v>0</v>
      </c>
      <c r="AS378" s="34">
        <f t="shared" si="98"/>
        <v>0</v>
      </c>
      <c r="AT378" s="34">
        <f t="shared" si="98"/>
        <v>0</v>
      </c>
      <c r="AU378" s="34">
        <f t="shared" si="98"/>
        <v>0</v>
      </c>
      <c r="AV378" s="34">
        <f t="shared" si="98"/>
        <v>0</v>
      </c>
      <c r="AW378" s="34">
        <f t="shared" si="98"/>
        <v>0</v>
      </c>
      <c r="AX378" s="35">
        <f>SUM(AD378:AW378)</f>
        <v>800</v>
      </c>
      <c r="AY378" s="35">
        <v>0</v>
      </c>
      <c r="AZ378" s="35">
        <f>AX378</f>
        <v>800</v>
      </c>
      <c r="BA378" s="36">
        <f t="shared" si="86"/>
        <v>800</v>
      </c>
      <c r="BB378" s="36">
        <f t="shared" si="87"/>
        <v>0</v>
      </c>
      <c r="BC378" s="36">
        <f t="shared" si="88"/>
        <v>0</v>
      </c>
      <c r="BD378" s="31"/>
    </row>
    <row r="379" spans="1:56" ht="43.2" x14ac:dyDescent="0.3">
      <c r="A379" s="14" t="s">
        <v>461</v>
      </c>
      <c r="B379" s="37">
        <v>1</v>
      </c>
      <c r="C379" s="37" t="s">
        <v>8</v>
      </c>
      <c r="D379" s="37">
        <v>10</v>
      </c>
      <c r="E379" s="38" t="s">
        <v>109</v>
      </c>
      <c r="F379" s="38" t="s">
        <v>108</v>
      </c>
      <c r="G379" s="38" t="s">
        <v>107</v>
      </c>
      <c r="H379" s="38" t="s">
        <v>106</v>
      </c>
      <c r="I379" s="38" t="s">
        <v>105</v>
      </c>
      <c r="J379" s="38"/>
      <c r="K379" s="38"/>
      <c r="L379" s="38"/>
      <c r="M379" s="38" t="s">
        <v>19</v>
      </c>
      <c r="N379" s="38" t="s">
        <v>19</v>
      </c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9">
        <v>0</v>
      </c>
      <c r="AE379" s="39">
        <v>0</v>
      </c>
      <c r="AF379" s="39">
        <v>0</v>
      </c>
      <c r="AG379" s="39">
        <f>800/2</f>
        <v>400</v>
      </c>
      <c r="AH379" s="39">
        <f>800/2</f>
        <v>400</v>
      </c>
      <c r="AI379" s="39">
        <v>0</v>
      </c>
      <c r="AJ379" s="39">
        <v>0</v>
      </c>
      <c r="AK379" s="39">
        <v>0</v>
      </c>
      <c r="AL379" s="39">
        <v>0</v>
      </c>
      <c r="AM379" s="39">
        <v>0</v>
      </c>
      <c r="AN379" s="39">
        <v>0</v>
      </c>
      <c r="AO379" s="39">
        <v>0</v>
      </c>
      <c r="AP379" s="39">
        <v>0</v>
      </c>
      <c r="AQ379" s="39">
        <v>0</v>
      </c>
      <c r="AR379" s="39">
        <v>0</v>
      </c>
      <c r="AS379" s="39">
        <v>0</v>
      </c>
      <c r="AT379" s="39">
        <v>0</v>
      </c>
      <c r="AU379" s="39">
        <v>0</v>
      </c>
      <c r="AV379" s="39">
        <v>0</v>
      </c>
      <c r="AW379" s="39">
        <v>0</v>
      </c>
      <c r="AX379" s="39">
        <f>SUM(AD379:AW379)</f>
        <v>800</v>
      </c>
      <c r="AY379" s="39">
        <v>0</v>
      </c>
      <c r="AZ379" s="39">
        <f>AX379</f>
        <v>800</v>
      </c>
      <c r="BA379" s="39">
        <f t="shared" si="86"/>
        <v>800</v>
      </c>
      <c r="BB379" s="39">
        <f t="shared" si="87"/>
        <v>0</v>
      </c>
      <c r="BC379" s="39">
        <f t="shared" si="88"/>
        <v>0</v>
      </c>
    </row>
    <row r="380" spans="1:56" ht="24" x14ac:dyDescent="0.3">
      <c r="A380" s="14" t="s">
        <v>462</v>
      </c>
      <c r="B380" s="37">
        <v>1</v>
      </c>
      <c r="C380" s="37" t="s">
        <v>8</v>
      </c>
      <c r="D380" s="37">
        <v>10</v>
      </c>
      <c r="E380" s="37" t="s">
        <v>10</v>
      </c>
      <c r="F380" s="37" t="s">
        <v>10</v>
      </c>
      <c r="G380" s="37" t="s">
        <v>10</v>
      </c>
      <c r="H380" s="37" t="s">
        <v>10</v>
      </c>
      <c r="I380" s="37" t="s">
        <v>10</v>
      </c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>
        <f t="shared" si="86"/>
        <v>0</v>
      </c>
      <c r="BB380" s="39">
        <f t="shared" si="87"/>
        <v>0</v>
      </c>
      <c r="BC380" s="39">
        <f t="shared" si="88"/>
        <v>0</v>
      </c>
    </row>
    <row r="381" spans="1:56" s="1" customFormat="1" ht="22.8" x14ac:dyDescent="0.3">
      <c r="A381" s="2" t="s">
        <v>463</v>
      </c>
      <c r="B381" s="40">
        <v>1</v>
      </c>
      <c r="C381" s="40" t="s">
        <v>8</v>
      </c>
      <c r="D381" s="40">
        <v>10</v>
      </c>
      <c r="E381" s="40" t="s">
        <v>10</v>
      </c>
      <c r="F381" s="40" t="s">
        <v>10</v>
      </c>
      <c r="G381" s="40" t="s">
        <v>10</v>
      </c>
      <c r="H381" s="40" t="s">
        <v>10</v>
      </c>
      <c r="I381" s="40" t="s">
        <v>10</v>
      </c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>
        <f t="shared" si="86"/>
        <v>0</v>
      </c>
      <c r="BB381" s="35">
        <f t="shared" si="87"/>
        <v>0</v>
      </c>
      <c r="BC381" s="35">
        <f t="shared" si="88"/>
        <v>0</v>
      </c>
      <c r="BD381" s="31"/>
    </row>
    <row r="382" spans="1:56" s="1" customFormat="1" ht="22.8" x14ac:dyDescent="0.3">
      <c r="A382" s="2" t="s">
        <v>464</v>
      </c>
      <c r="B382" s="40">
        <v>1</v>
      </c>
      <c r="C382" s="40" t="s">
        <v>8</v>
      </c>
      <c r="D382" s="40">
        <v>10</v>
      </c>
      <c r="E382" s="40" t="s">
        <v>10</v>
      </c>
      <c r="F382" s="40" t="s">
        <v>10</v>
      </c>
      <c r="G382" s="40" t="s">
        <v>10</v>
      </c>
      <c r="H382" s="40" t="s">
        <v>10</v>
      </c>
      <c r="I382" s="40" t="s">
        <v>10</v>
      </c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>
        <f t="shared" si="86"/>
        <v>0</v>
      </c>
      <c r="BB382" s="35">
        <f t="shared" si="87"/>
        <v>0</v>
      </c>
      <c r="BC382" s="35">
        <f t="shared" si="88"/>
        <v>0</v>
      </c>
      <c r="BD382" s="31"/>
    </row>
    <row r="383" spans="1:56" s="1" customFormat="1" ht="22.8" x14ac:dyDescent="0.3">
      <c r="A383" s="2" t="s">
        <v>465</v>
      </c>
      <c r="B383" s="40">
        <v>1</v>
      </c>
      <c r="C383" s="40" t="s">
        <v>8</v>
      </c>
      <c r="D383" s="40">
        <v>10</v>
      </c>
      <c r="E383" s="40" t="s">
        <v>10</v>
      </c>
      <c r="F383" s="40" t="s">
        <v>10</v>
      </c>
      <c r="G383" s="40" t="s">
        <v>10</v>
      </c>
      <c r="H383" s="40" t="s">
        <v>10</v>
      </c>
      <c r="I383" s="40" t="s">
        <v>10</v>
      </c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>
        <f t="shared" si="86"/>
        <v>0</v>
      </c>
      <c r="BB383" s="35">
        <f t="shared" si="87"/>
        <v>0</v>
      </c>
      <c r="BC383" s="35">
        <f t="shared" si="88"/>
        <v>0</v>
      </c>
      <c r="BD383" s="31"/>
    </row>
    <row r="384" spans="1:56" s="1" customFormat="1" ht="22.8" x14ac:dyDescent="0.3">
      <c r="A384" s="2" t="s">
        <v>466</v>
      </c>
      <c r="B384" s="40">
        <v>1</v>
      </c>
      <c r="C384" s="40" t="s">
        <v>8</v>
      </c>
      <c r="D384" s="40">
        <v>10</v>
      </c>
      <c r="E384" s="40" t="s">
        <v>10</v>
      </c>
      <c r="F384" s="40" t="s">
        <v>10</v>
      </c>
      <c r="G384" s="40" t="s">
        <v>10</v>
      </c>
      <c r="H384" s="40" t="s">
        <v>10</v>
      </c>
      <c r="I384" s="40" t="s">
        <v>10</v>
      </c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>
        <f t="shared" si="86"/>
        <v>0</v>
      </c>
      <c r="BB384" s="35">
        <f t="shared" si="87"/>
        <v>0</v>
      </c>
      <c r="BC384" s="35">
        <f t="shared" si="88"/>
        <v>0</v>
      </c>
      <c r="BD384" s="31"/>
    </row>
    <row r="385" spans="1:56" s="1" customFormat="1" ht="22.8" x14ac:dyDescent="0.3">
      <c r="A385" s="2" t="s">
        <v>467</v>
      </c>
      <c r="B385" s="40">
        <v>1</v>
      </c>
      <c r="C385" s="40" t="s">
        <v>8</v>
      </c>
      <c r="D385" s="40">
        <v>10</v>
      </c>
      <c r="E385" s="40" t="s">
        <v>10</v>
      </c>
      <c r="F385" s="40" t="s">
        <v>10</v>
      </c>
      <c r="G385" s="40" t="s">
        <v>10</v>
      </c>
      <c r="H385" s="40" t="s">
        <v>10</v>
      </c>
      <c r="I385" s="40" t="s">
        <v>10</v>
      </c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>
        <f t="shared" si="86"/>
        <v>0</v>
      </c>
      <c r="BB385" s="35">
        <f t="shared" si="87"/>
        <v>0</v>
      </c>
      <c r="BC385" s="35">
        <f t="shared" si="88"/>
        <v>0</v>
      </c>
      <c r="BD385" s="31"/>
    </row>
    <row r="386" spans="1:56" s="1" customFormat="1" ht="22.8" x14ac:dyDescent="0.3">
      <c r="A386" s="2" t="s">
        <v>468</v>
      </c>
      <c r="B386" s="40">
        <v>1</v>
      </c>
      <c r="C386" s="40" t="s">
        <v>8</v>
      </c>
      <c r="D386" s="40">
        <v>10</v>
      </c>
      <c r="E386" s="40" t="s">
        <v>10</v>
      </c>
      <c r="F386" s="40" t="s">
        <v>10</v>
      </c>
      <c r="G386" s="40" t="s">
        <v>10</v>
      </c>
      <c r="H386" s="40" t="s">
        <v>10</v>
      </c>
      <c r="I386" s="40" t="s">
        <v>10</v>
      </c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9">
        <f t="shared" si="86"/>
        <v>0</v>
      </c>
      <c r="BB386" s="39">
        <f t="shared" si="87"/>
        <v>0</v>
      </c>
      <c r="BC386" s="39">
        <f t="shared" si="88"/>
        <v>0</v>
      </c>
      <c r="BD386" s="31"/>
    </row>
    <row r="387" spans="1:56" s="1" customFormat="1" ht="22.8" x14ac:dyDescent="0.3">
      <c r="A387" s="2" t="s">
        <v>469</v>
      </c>
      <c r="B387" s="40">
        <v>1</v>
      </c>
      <c r="C387" s="40" t="s">
        <v>8</v>
      </c>
      <c r="D387" s="40">
        <v>10</v>
      </c>
      <c r="E387" s="40" t="s">
        <v>10</v>
      </c>
      <c r="F387" s="40" t="s">
        <v>10</v>
      </c>
      <c r="G387" s="40" t="s">
        <v>10</v>
      </c>
      <c r="H387" s="40" t="s">
        <v>10</v>
      </c>
      <c r="I387" s="40" t="s">
        <v>10</v>
      </c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9">
        <f t="shared" si="86"/>
        <v>0</v>
      </c>
      <c r="BB387" s="39">
        <f t="shared" si="87"/>
        <v>0</v>
      </c>
      <c r="BC387" s="39">
        <f t="shared" si="88"/>
        <v>0</v>
      </c>
      <c r="BD387" s="31"/>
    </row>
    <row r="388" spans="1:56" s="1" customFormat="1" ht="22.8" x14ac:dyDescent="0.3">
      <c r="A388" s="2" t="s">
        <v>470</v>
      </c>
      <c r="B388" s="40">
        <v>1</v>
      </c>
      <c r="C388" s="40" t="s">
        <v>8</v>
      </c>
      <c r="D388" s="40">
        <v>10</v>
      </c>
      <c r="E388" s="40" t="s">
        <v>10</v>
      </c>
      <c r="F388" s="40" t="s">
        <v>10</v>
      </c>
      <c r="G388" s="40" t="s">
        <v>10</v>
      </c>
      <c r="H388" s="40" t="s">
        <v>10</v>
      </c>
      <c r="I388" s="40" t="s">
        <v>10</v>
      </c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9">
        <f t="shared" si="86"/>
        <v>0</v>
      </c>
      <c r="BB388" s="39">
        <f t="shared" si="87"/>
        <v>0</v>
      </c>
      <c r="BC388" s="39">
        <f t="shared" si="88"/>
        <v>0</v>
      </c>
      <c r="BD388" s="31"/>
    </row>
    <row r="389" spans="1:56" s="1" customFormat="1" ht="40.799999999999997" x14ac:dyDescent="0.3">
      <c r="A389" s="11" t="s">
        <v>472</v>
      </c>
      <c r="B389" s="32">
        <v>1</v>
      </c>
      <c r="C389" s="32" t="s">
        <v>8</v>
      </c>
      <c r="D389" s="32">
        <v>10</v>
      </c>
      <c r="E389" s="33" t="s">
        <v>109</v>
      </c>
      <c r="F389" s="33" t="s">
        <v>108</v>
      </c>
      <c r="G389" s="33" t="s">
        <v>107</v>
      </c>
      <c r="H389" s="33" t="s">
        <v>111</v>
      </c>
      <c r="I389" s="33" t="s">
        <v>110</v>
      </c>
      <c r="J389" s="30"/>
      <c r="K389" s="30"/>
      <c r="L389" s="30"/>
      <c r="M389" s="30"/>
      <c r="N389" s="30" t="s">
        <v>19</v>
      </c>
      <c r="O389" s="30" t="s">
        <v>19</v>
      </c>
      <c r="P389" s="30" t="s">
        <v>19</v>
      </c>
      <c r="Q389" s="30" t="s">
        <v>19</v>
      </c>
      <c r="R389" s="30" t="s">
        <v>19</v>
      </c>
      <c r="S389" s="30" t="s">
        <v>19</v>
      </c>
      <c r="T389" s="30" t="s">
        <v>19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4">
        <f>SUM(AD390:AD399)</f>
        <v>0</v>
      </c>
      <c r="AE389" s="34">
        <f t="shared" ref="AE389:AW389" si="99">SUM(AE390:AE399)</f>
        <v>0</v>
      </c>
      <c r="AF389" s="34">
        <f t="shared" si="99"/>
        <v>0</v>
      </c>
      <c r="AG389" s="34">
        <f t="shared" si="99"/>
        <v>0</v>
      </c>
      <c r="AH389" s="34">
        <f t="shared" si="99"/>
        <v>0</v>
      </c>
      <c r="AI389" s="34">
        <f t="shared" si="99"/>
        <v>0</v>
      </c>
      <c r="AJ389" s="34">
        <f t="shared" si="99"/>
        <v>0</v>
      </c>
      <c r="AK389" s="34">
        <f t="shared" si="99"/>
        <v>5000</v>
      </c>
      <c r="AL389" s="34">
        <f t="shared" si="99"/>
        <v>5000</v>
      </c>
      <c r="AM389" s="34">
        <f t="shared" si="99"/>
        <v>5000</v>
      </c>
      <c r="AN389" s="34">
        <f t="shared" si="99"/>
        <v>5000</v>
      </c>
      <c r="AO389" s="34">
        <f t="shared" si="99"/>
        <v>2000</v>
      </c>
      <c r="AP389" s="34">
        <f t="shared" si="99"/>
        <v>2000</v>
      </c>
      <c r="AQ389" s="34">
        <f t="shared" si="99"/>
        <v>2000</v>
      </c>
      <c r="AR389" s="34">
        <f t="shared" si="99"/>
        <v>2000</v>
      </c>
      <c r="AS389" s="34">
        <f t="shared" si="99"/>
        <v>2000</v>
      </c>
      <c r="AT389" s="34">
        <f t="shared" si="99"/>
        <v>2000</v>
      </c>
      <c r="AU389" s="34">
        <f t="shared" si="99"/>
        <v>2000</v>
      </c>
      <c r="AV389" s="34">
        <f t="shared" si="99"/>
        <v>2000</v>
      </c>
      <c r="AW389" s="34">
        <f t="shared" si="99"/>
        <v>2000</v>
      </c>
      <c r="AX389" s="35">
        <f>SUM(AD389:AW389)</f>
        <v>38000</v>
      </c>
      <c r="AY389" s="35">
        <v>0</v>
      </c>
      <c r="AZ389" s="35">
        <f>AX389</f>
        <v>38000</v>
      </c>
      <c r="BA389" s="36">
        <f t="shared" si="86"/>
        <v>0</v>
      </c>
      <c r="BB389" s="36">
        <f t="shared" si="87"/>
        <v>15000</v>
      </c>
      <c r="BC389" s="36">
        <f t="shared" si="88"/>
        <v>23000</v>
      </c>
      <c r="BD389" s="31"/>
    </row>
    <row r="390" spans="1:56" ht="43.2" x14ac:dyDescent="0.3">
      <c r="A390" s="14" t="s">
        <v>461</v>
      </c>
      <c r="B390" s="37">
        <v>1</v>
      </c>
      <c r="C390" s="37" t="s">
        <v>8</v>
      </c>
      <c r="D390" s="37">
        <v>10</v>
      </c>
      <c r="E390" s="38" t="s">
        <v>109</v>
      </c>
      <c r="F390" s="38" t="s">
        <v>108</v>
      </c>
      <c r="G390" s="38" t="s">
        <v>107</v>
      </c>
      <c r="H390" s="38" t="s">
        <v>111</v>
      </c>
      <c r="I390" s="38" t="s">
        <v>110</v>
      </c>
      <c r="J390" s="38"/>
      <c r="K390" s="38"/>
      <c r="L390" s="38"/>
      <c r="M390" s="38"/>
      <c r="N390" s="38" t="s">
        <v>19</v>
      </c>
      <c r="O390" s="38" t="s">
        <v>19</v>
      </c>
      <c r="P390" s="38" t="s">
        <v>19</v>
      </c>
      <c r="Q390" s="38" t="s">
        <v>19</v>
      </c>
      <c r="R390" s="38" t="s">
        <v>19</v>
      </c>
      <c r="S390" s="38" t="s">
        <v>19</v>
      </c>
      <c r="T390" s="38" t="s">
        <v>19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9">
        <v>0</v>
      </c>
      <c r="AE390" s="39">
        <v>0</v>
      </c>
      <c r="AF390" s="39">
        <v>0</v>
      </c>
      <c r="AG390" s="39">
        <v>0</v>
      </c>
      <c r="AH390" s="39">
        <v>0</v>
      </c>
      <c r="AI390" s="39">
        <v>0</v>
      </c>
      <c r="AJ390" s="39">
        <v>0</v>
      </c>
      <c r="AK390" s="39">
        <v>4000</v>
      </c>
      <c r="AL390" s="39">
        <v>4000</v>
      </c>
      <c r="AM390" s="39">
        <v>4000</v>
      </c>
      <c r="AN390" s="39">
        <v>4000</v>
      </c>
      <c r="AO390" s="39">
        <v>1500</v>
      </c>
      <c r="AP390" s="39">
        <v>1500</v>
      </c>
      <c r="AQ390" s="39">
        <v>1500</v>
      </c>
      <c r="AR390" s="39">
        <v>1500</v>
      </c>
      <c r="AS390" s="39">
        <v>1500</v>
      </c>
      <c r="AT390" s="39">
        <v>1500</v>
      </c>
      <c r="AU390" s="39">
        <v>1500</v>
      </c>
      <c r="AV390" s="39">
        <v>1500</v>
      </c>
      <c r="AW390" s="39">
        <v>1500</v>
      </c>
      <c r="AX390" s="39">
        <f>SUM(AD390:AW390)</f>
        <v>29500</v>
      </c>
      <c r="AY390" s="39">
        <v>0</v>
      </c>
      <c r="AZ390" s="39">
        <f>AX390</f>
        <v>29500</v>
      </c>
      <c r="BA390" s="39">
        <f t="shared" si="86"/>
        <v>0</v>
      </c>
      <c r="BB390" s="39">
        <f t="shared" si="87"/>
        <v>12000</v>
      </c>
      <c r="BC390" s="39">
        <f t="shared" si="88"/>
        <v>17500</v>
      </c>
    </row>
    <row r="391" spans="1:56" ht="24" x14ac:dyDescent="0.3">
      <c r="A391" s="14" t="s">
        <v>462</v>
      </c>
      <c r="B391" s="37">
        <v>1</v>
      </c>
      <c r="C391" s="37" t="s">
        <v>8</v>
      </c>
      <c r="D391" s="37">
        <v>10</v>
      </c>
      <c r="E391" s="37" t="s">
        <v>10</v>
      </c>
      <c r="F391" s="37" t="s">
        <v>10</v>
      </c>
      <c r="G391" s="37" t="s">
        <v>10</v>
      </c>
      <c r="H391" s="37" t="s">
        <v>10</v>
      </c>
      <c r="I391" s="37" t="s">
        <v>10</v>
      </c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>
        <f t="shared" si="86"/>
        <v>0</v>
      </c>
      <c r="BB391" s="39">
        <f t="shared" si="87"/>
        <v>0</v>
      </c>
      <c r="BC391" s="39">
        <f t="shared" si="88"/>
        <v>0</v>
      </c>
    </row>
    <row r="392" spans="1:56" s="1" customFormat="1" ht="40.799999999999997" x14ac:dyDescent="0.3">
      <c r="A392" s="2" t="s">
        <v>463</v>
      </c>
      <c r="B392" s="40">
        <v>1</v>
      </c>
      <c r="C392" s="40" t="s">
        <v>8</v>
      </c>
      <c r="D392" s="40">
        <v>10</v>
      </c>
      <c r="E392" s="30" t="s">
        <v>109</v>
      </c>
      <c r="F392" s="30" t="s">
        <v>108</v>
      </c>
      <c r="G392" s="30" t="s">
        <v>107</v>
      </c>
      <c r="H392" s="30" t="s">
        <v>111</v>
      </c>
      <c r="I392" s="30" t="s">
        <v>110</v>
      </c>
      <c r="J392" s="30"/>
      <c r="K392" s="30"/>
      <c r="L392" s="30"/>
      <c r="M392" s="30"/>
      <c r="N392" s="30" t="s">
        <v>19</v>
      </c>
      <c r="O392" s="30" t="s">
        <v>19</v>
      </c>
      <c r="P392" s="30" t="s">
        <v>19</v>
      </c>
      <c r="Q392" s="30" t="s">
        <v>19</v>
      </c>
      <c r="R392" s="30" t="s">
        <v>19</v>
      </c>
      <c r="S392" s="30" t="s">
        <v>19</v>
      </c>
      <c r="T392" s="30" t="s">
        <v>19</v>
      </c>
      <c r="U392" s="30"/>
      <c r="V392" s="30"/>
      <c r="W392" s="30"/>
      <c r="X392" s="30"/>
      <c r="Y392" s="30"/>
      <c r="Z392" s="30"/>
      <c r="AA392" s="30"/>
      <c r="AB392" s="30"/>
      <c r="AC392" s="30"/>
      <c r="AD392" s="35">
        <v>0</v>
      </c>
      <c r="AE392" s="35">
        <v>0</v>
      </c>
      <c r="AF392" s="35">
        <v>0</v>
      </c>
      <c r="AG392" s="35">
        <v>0</v>
      </c>
      <c r="AH392" s="35">
        <v>0</v>
      </c>
      <c r="AI392" s="35">
        <v>0</v>
      </c>
      <c r="AJ392" s="35">
        <v>0</v>
      </c>
      <c r="AK392" s="35">
        <v>1000</v>
      </c>
      <c r="AL392" s="35">
        <v>1000</v>
      </c>
      <c r="AM392" s="35">
        <v>1000</v>
      </c>
      <c r="AN392" s="35">
        <v>1000</v>
      </c>
      <c r="AO392" s="35">
        <v>500</v>
      </c>
      <c r="AP392" s="35">
        <v>500</v>
      </c>
      <c r="AQ392" s="35">
        <v>500</v>
      </c>
      <c r="AR392" s="35">
        <v>500</v>
      </c>
      <c r="AS392" s="35">
        <v>500</v>
      </c>
      <c r="AT392" s="35">
        <v>500</v>
      </c>
      <c r="AU392" s="35">
        <v>500</v>
      </c>
      <c r="AV392" s="35">
        <v>500</v>
      </c>
      <c r="AW392" s="35">
        <v>500</v>
      </c>
      <c r="AX392" s="35">
        <f>SUM(AD392:AW392)</f>
        <v>8500</v>
      </c>
      <c r="AY392" s="35">
        <v>0</v>
      </c>
      <c r="AZ392" s="35">
        <f>AX392</f>
        <v>8500</v>
      </c>
      <c r="BA392" s="35">
        <f t="shared" si="86"/>
        <v>0</v>
      </c>
      <c r="BB392" s="35">
        <f t="shared" si="87"/>
        <v>3000</v>
      </c>
      <c r="BC392" s="35">
        <f t="shared" si="88"/>
        <v>5500</v>
      </c>
      <c r="BD392" s="31"/>
    </row>
    <row r="393" spans="1:56" s="1" customFormat="1" ht="22.8" x14ac:dyDescent="0.3">
      <c r="A393" s="2" t="s">
        <v>464</v>
      </c>
      <c r="B393" s="40">
        <v>1</v>
      </c>
      <c r="C393" s="40" t="s">
        <v>8</v>
      </c>
      <c r="D393" s="40">
        <v>10</v>
      </c>
      <c r="E393" s="40" t="s">
        <v>10</v>
      </c>
      <c r="F393" s="40" t="s">
        <v>10</v>
      </c>
      <c r="G393" s="40" t="s">
        <v>10</v>
      </c>
      <c r="H393" s="40" t="s">
        <v>10</v>
      </c>
      <c r="I393" s="40" t="s">
        <v>10</v>
      </c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>
        <f t="shared" si="86"/>
        <v>0</v>
      </c>
      <c r="BB393" s="35">
        <f t="shared" si="87"/>
        <v>0</v>
      </c>
      <c r="BC393" s="35">
        <f t="shared" si="88"/>
        <v>0</v>
      </c>
      <c r="BD393" s="31"/>
    </row>
    <row r="394" spans="1:56" s="1" customFormat="1" ht="22.8" x14ac:dyDescent="0.3">
      <c r="A394" s="2" t="s">
        <v>465</v>
      </c>
      <c r="B394" s="40">
        <v>1</v>
      </c>
      <c r="C394" s="40" t="s">
        <v>8</v>
      </c>
      <c r="D394" s="40">
        <v>10</v>
      </c>
      <c r="E394" s="40" t="s">
        <v>10</v>
      </c>
      <c r="F394" s="40" t="s">
        <v>10</v>
      </c>
      <c r="G394" s="40" t="s">
        <v>10</v>
      </c>
      <c r="H394" s="40" t="s">
        <v>10</v>
      </c>
      <c r="I394" s="40" t="s">
        <v>10</v>
      </c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>
        <f t="shared" si="86"/>
        <v>0</v>
      </c>
      <c r="BB394" s="35">
        <f t="shared" si="87"/>
        <v>0</v>
      </c>
      <c r="BC394" s="35">
        <f t="shared" si="88"/>
        <v>0</v>
      </c>
      <c r="BD394" s="31"/>
    </row>
    <row r="395" spans="1:56" s="1" customFormat="1" ht="22.8" x14ac:dyDescent="0.3">
      <c r="A395" s="2" t="s">
        <v>466</v>
      </c>
      <c r="B395" s="40">
        <v>1</v>
      </c>
      <c r="C395" s="40" t="s">
        <v>8</v>
      </c>
      <c r="D395" s="40">
        <v>10</v>
      </c>
      <c r="E395" s="40" t="s">
        <v>10</v>
      </c>
      <c r="F395" s="40" t="s">
        <v>10</v>
      </c>
      <c r="G395" s="40" t="s">
        <v>10</v>
      </c>
      <c r="H395" s="40" t="s">
        <v>10</v>
      </c>
      <c r="I395" s="40" t="s">
        <v>10</v>
      </c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>
        <f t="shared" si="86"/>
        <v>0</v>
      </c>
      <c r="BB395" s="35">
        <f t="shared" si="87"/>
        <v>0</v>
      </c>
      <c r="BC395" s="35">
        <f t="shared" si="88"/>
        <v>0</v>
      </c>
      <c r="BD395" s="31"/>
    </row>
    <row r="396" spans="1:56" s="1" customFormat="1" ht="22.8" x14ac:dyDescent="0.3">
      <c r="A396" s="2" t="s">
        <v>467</v>
      </c>
      <c r="B396" s="40">
        <v>1</v>
      </c>
      <c r="C396" s="40" t="s">
        <v>8</v>
      </c>
      <c r="D396" s="40">
        <v>10</v>
      </c>
      <c r="E396" s="40" t="s">
        <v>10</v>
      </c>
      <c r="F396" s="40" t="s">
        <v>10</v>
      </c>
      <c r="G396" s="40" t="s">
        <v>10</v>
      </c>
      <c r="H396" s="40" t="s">
        <v>10</v>
      </c>
      <c r="I396" s="40" t="s">
        <v>10</v>
      </c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>
        <f t="shared" si="86"/>
        <v>0</v>
      </c>
      <c r="BB396" s="35">
        <f t="shared" si="87"/>
        <v>0</v>
      </c>
      <c r="BC396" s="35">
        <f t="shared" si="88"/>
        <v>0</v>
      </c>
      <c r="BD396" s="31"/>
    </row>
    <row r="397" spans="1:56" s="1" customFormat="1" ht="22.8" x14ac:dyDescent="0.3">
      <c r="A397" s="2" t="s">
        <v>468</v>
      </c>
      <c r="B397" s="40">
        <v>1</v>
      </c>
      <c r="C397" s="40" t="s">
        <v>8</v>
      </c>
      <c r="D397" s="40">
        <v>10</v>
      </c>
      <c r="E397" s="40" t="s">
        <v>10</v>
      </c>
      <c r="F397" s="40" t="s">
        <v>10</v>
      </c>
      <c r="G397" s="40" t="s">
        <v>10</v>
      </c>
      <c r="H397" s="40" t="s">
        <v>10</v>
      </c>
      <c r="I397" s="40" t="s">
        <v>10</v>
      </c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9">
        <f t="shared" si="86"/>
        <v>0</v>
      </c>
      <c r="BB397" s="39">
        <f t="shared" si="87"/>
        <v>0</v>
      </c>
      <c r="BC397" s="39">
        <f t="shared" si="88"/>
        <v>0</v>
      </c>
      <c r="BD397" s="31"/>
    </row>
    <row r="398" spans="1:56" s="1" customFormat="1" ht="22.8" x14ac:dyDescent="0.3">
      <c r="A398" s="2" t="s">
        <v>469</v>
      </c>
      <c r="B398" s="40">
        <v>1</v>
      </c>
      <c r="C398" s="40" t="s">
        <v>8</v>
      </c>
      <c r="D398" s="40">
        <v>10</v>
      </c>
      <c r="E398" s="40" t="s">
        <v>10</v>
      </c>
      <c r="F398" s="40" t="s">
        <v>10</v>
      </c>
      <c r="G398" s="40" t="s">
        <v>10</v>
      </c>
      <c r="H398" s="40" t="s">
        <v>10</v>
      </c>
      <c r="I398" s="40" t="s">
        <v>10</v>
      </c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9">
        <f t="shared" si="86"/>
        <v>0</v>
      </c>
      <c r="BB398" s="39">
        <f t="shared" si="87"/>
        <v>0</v>
      </c>
      <c r="BC398" s="39">
        <f t="shared" si="88"/>
        <v>0</v>
      </c>
      <c r="BD398" s="31"/>
    </row>
    <row r="399" spans="1:56" s="1" customFormat="1" ht="22.8" x14ac:dyDescent="0.3">
      <c r="A399" s="2" t="s">
        <v>470</v>
      </c>
      <c r="B399" s="40">
        <v>1</v>
      </c>
      <c r="C399" s="40" t="s">
        <v>8</v>
      </c>
      <c r="D399" s="40">
        <v>10</v>
      </c>
      <c r="E399" s="40" t="s">
        <v>10</v>
      </c>
      <c r="F399" s="40" t="s">
        <v>10</v>
      </c>
      <c r="G399" s="40" t="s">
        <v>10</v>
      </c>
      <c r="H399" s="40" t="s">
        <v>10</v>
      </c>
      <c r="I399" s="40" t="s">
        <v>10</v>
      </c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9">
        <f t="shared" si="86"/>
        <v>0</v>
      </c>
      <c r="BB399" s="39">
        <f t="shared" si="87"/>
        <v>0</v>
      </c>
      <c r="BC399" s="39">
        <f t="shared" si="88"/>
        <v>0</v>
      </c>
      <c r="BD399" s="31"/>
    </row>
    <row r="400" spans="1:56" s="1" customFormat="1" ht="30.6" x14ac:dyDescent="0.3">
      <c r="A400" s="11" t="s">
        <v>472</v>
      </c>
      <c r="B400" s="32">
        <v>1</v>
      </c>
      <c r="C400" s="32" t="s">
        <v>8</v>
      </c>
      <c r="D400" s="32">
        <v>10</v>
      </c>
      <c r="E400" s="33" t="s">
        <v>109</v>
      </c>
      <c r="F400" s="33" t="s">
        <v>113</v>
      </c>
      <c r="G400" s="33" t="s">
        <v>112</v>
      </c>
      <c r="H400" s="33" t="s">
        <v>114</v>
      </c>
      <c r="I400" s="33" t="s">
        <v>115</v>
      </c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 t="s">
        <v>19</v>
      </c>
      <c r="Z400" s="30" t="s">
        <v>19</v>
      </c>
      <c r="AA400" s="30" t="s">
        <v>19</v>
      </c>
      <c r="AB400" s="30" t="s">
        <v>19</v>
      </c>
      <c r="AC400" s="33"/>
      <c r="AD400" s="34">
        <f>SUM(AD401:AD410)</f>
        <v>0</v>
      </c>
      <c r="AE400" s="34">
        <f t="shared" ref="AE400:AW400" si="100">SUM(AE401:AE410)</f>
        <v>0</v>
      </c>
      <c r="AF400" s="34">
        <f t="shared" si="100"/>
        <v>0</v>
      </c>
      <c r="AG400" s="34">
        <f t="shared" si="100"/>
        <v>0</v>
      </c>
      <c r="AH400" s="34">
        <f t="shared" si="100"/>
        <v>0</v>
      </c>
      <c r="AI400" s="34">
        <f t="shared" si="100"/>
        <v>0</v>
      </c>
      <c r="AJ400" s="34">
        <f t="shared" si="100"/>
        <v>0</v>
      </c>
      <c r="AK400" s="34">
        <f t="shared" si="100"/>
        <v>0</v>
      </c>
      <c r="AL400" s="34">
        <f t="shared" si="100"/>
        <v>0</v>
      </c>
      <c r="AM400" s="34">
        <f t="shared" si="100"/>
        <v>0</v>
      </c>
      <c r="AN400" s="34">
        <f t="shared" si="100"/>
        <v>0</v>
      </c>
      <c r="AO400" s="34">
        <f t="shared" si="100"/>
        <v>0</v>
      </c>
      <c r="AP400" s="34">
        <f t="shared" si="100"/>
        <v>0</v>
      </c>
      <c r="AQ400" s="34">
        <f t="shared" si="100"/>
        <v>0</v>
      </c>
      <c r="AR400" s="34">
        <f t="shared" si="100"/>
        <v>0</v>
      </c>
      <c r="AS400" s="34">
        <f t="shared" si="100"/>
        <v>0</v>
      </c>
      <c r="AT400" s="34">
        <f t="shared" si="100"/>
        <v>1034.3999999999999</v>
      </c>
      <c r="AU400" s="34">
        <f t="shared" si="100"/>
        <v>1034.3999999999999</v>
      </c>
      <c r="AV400" s="34">
        <f t="shared" si="100"/>
        <v>1034.3999999999999</v>
      </c>
      <c r="AW400" s="34">
        <f t="shared" si="100"/>
        <v>0</v>
      </c>
      <c r="AX400" s="35">
        <f>SUM(AD400:AW400)</f>
        <v>3103.2</v>
      </c>
      <c r="AY400" s="35">
        <v>0</v>
      </c>
      <c r="AZ400" s="35">
        <f>AX400</f>
        <v>3103.2</v>
      </c>
      <c r="BA400" s="36">
        <f t="shared" ref="BA400:BA463" si="101">SUM(AD400:AH400)</f>
        <v>0</v>
      </c>
      <c r="BB400" s="36">
        <f t="shared" ref="BB400:BB463" si="102">SUM(AI400:AM400)</f>
        <v>0</v>
      </c>
      <c r="BC400" s="36">
        <f t="shared" ref="BC400:BC463" si="103">SUM(AN400:AW400)</f>
        <v>3103.2</v>
      </c>
      <c r="BD400" s="31"/>
    </row>
    <row r="401" spans="1:56" ht="24" x14ac:dyDescent="0.3">
      <c r="A401" s="14" t="s">
        <v>461</v>
      </c>
      <c r="B401" s="37">
        <v>1</v>
      </c>
      <c r="C401" s="37" t="s">
        <v>8</v>
      </c>
      <c r="D401" s="37">
        <v>10</v>
      </c>
      <c r="E401" s="38" t="s">
        <v>109</v>
      </c>
      <c r="F401" s="38" t="s">
        <v>113</v>
      </c>
      <c r="G401" s="38" t="s">
        <v>112</v>
      </c>
      <c r="H401" s="38" t="s">
        <v>114</v>
      </c>
      <c r="I401" s="38" t="s">
        <v>115</v>
      </c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 t="s">
        <v>19</v>
      </c>
      <c r="Z401" s="38" t="s">
        <v>19</v>
      </c>
      <c r="AA401" s="38" t="s">
        <v>19</v>
      </c>
      <c r="AB401" s="38" t="s">
        <v>19</v>
      </c>
      <c r="AC401" s="38"/>
      <c r="AD401" s="39">
        <v>0</v>
      </c>
      <c r="AE401" s="39">
        <v>0</v>
      </c>
      <c r="AF401" s="39">
        <v>0</v>
      </c>
      <c r="AG401" s="39">
        <v>0</v>
      </c>
      <c r="AH401" s="39">
        <v>0</v>
      </c>
      <c r="AI401" s="39">
        <v>0</v>
      </c>
      <c r="AJ401" s="39">
        <v>0</v>
      </c>
      <c r="AK401" s="39">
        <v>0</v>
      </c>
      <c r="AL401" s="39">
        <v>0</v>
      </c>
      <c r="AM401" s="39">
        <v>0</v>
      </c>
      <c r="AN401" s="39">
        <v>0</v>
      </c>
      <c r="AO401" s="39">
        <v>0</v>
      </c>
      <c r="AP401" s="39">
        <v>0</v>
      </c>
      <c r="AQ401" s="39">
        <v>0</v>
      </c>
      <c r="AR401" s="39">
        <v>0</v>
      </c>
      <c r="AS401" s="39">
        <v>0</v>
      </c>
      <c r="AT401" s="47">
        <v>1034.3999999999999</v>
      </c>
      <c r="AU401" s="47">
        <v>1034.3999999999999</v>
      </c>
      <c r="AV401" s="47">
        <v>1034.3999999999999</v>
      </c>
      <c r="AW401" s="39">
        <v>0</v>
      </c>
      <c r="AX401" s="39">
        <f>SUM(AD401:AW401)</f>
        <v>3103.2</v>
      </c>
      <c r="AY401" s="39">
        <v>0</v>
      </c>
      <c r="AZ401" s="39">
        <f>AX401</f>
        <v>3103.2</v>
      </c>
      <c r="BA401" s="39">
        <f t="shared" si="101"/>
        <v>0</v>
      </c>
      <c r="BB401" s="39">
        <f t="shared" si="102"/>
        <v>0</v>
      </c>
      <c r="BC401" s="39">
        <f t="shared" si="103"/>
        <v>3103.2</v>
      </c>
    </row>
    <row r="402" spans="1:56" ht="24" x14ac:dyDescent="0.3">
      <c r="A402" s="14" t="s">
        <v>462</v>
      </c>
      <c r="B402" s="37">
        <v>1</v>
      </c>
      <c r="C402" s="37" t="s">
        <v>8</v>
      </c>
      <c r="D402" s="37">
        <v>10</v>
      </c>
      <c r="E402" s="37" t="s">
        <v>10</v>
      </c>
      <c r="F402" s="37" t="s">
        <v>10</v>
      </c>
      <c r="G402" s="37" t="s">
        <v>10</v>
      </c>
      <c r="H402" s="37" t="s">
        <v>10</v>
      </c>
      <c r="I402" s="37" t="s">
        <v>10</v>
      </c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47"/>
      <c r="AU402" s="47"/>
      <c r="AV402" s="47"/>
      <c r="AW402" s="39"/>
      <c r="AX402" s="39"/>
      <c r="AY402" s="39"/>
      <c r="AZ402" s="39"/>
      <c r="BA402" s="39">
        <f t="shared" si="101"/>
        <v>0</v>
      </c>
      <c r="BB402" s="39">
        <f t="shared" si="102"/>
        <v>0</v>
      </c>
      <c r="BC402" s="39">
        <f t="shared" si="103"/>
        <v>0</v>
      </c>
    </row>
    <row r="403" spans="1:56" s="1" customFormat="1" ht="22.8" x14ac:dyDescent="0.3">
      <c r="A403" s="2" t="s">
        <v>463</v>
      </c>
      <c r="B403" s="40">
        <v>1</v>
      </c>
      <c r="C403" s="40" t="s">
        <v>8</v>
      </c>
      <c r="D403" s="40">
        <v>10</v>
      </c>
      <c r="E403" s="40" t="s">
        <v>10</v>
      </c>
      <c r="F403" s="40" t="s">
        <v>10</v>
      </c>
      <c r="G403" s="40" t="s">
        <v>10</v>
      </c>
      <c r="H403" s="40" t="s">
        <v>10</v>
      </c>
      <c r="I403" s="40" t="s">
        <v>10</v>
      </c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48"/>
      <c r="AU403" s="48"/>
      <c r="AV403" s="48"/>
      <c r="AW403" s="35"/>
      <c r="AX403" s="35"/>
      <c r="AY403" s="35"/>
      <c r="AZ403" s="35"/>
      <c r="BA403" s="35">
        <f t="shared" si="101"/>
        <v>0</v>
      </c>
      <c r="BB403" s="35">
        <f t="shared" si="102"/>
        <v>0</v>
      </c>
      <c r="BC403" s="35">
        <f t="shared" si="103"/>
        <v>0</v>
      </c>
      <c r="BD403" s="31"/>
    </row>
    <row r="404" spans="1:56" s="1" customFormat="1" ht="22.8" x14ac:dyDescent="0.3">
      <c r="A404" s="2" t="s">
        <v>464</v>
      </c>
      <c r="B404" s="40">
        <v>1</v>
      </c>
      <c r="C404" s="40" t="s">
        <v>8</v>
      </c>
      <c r="D404" s="40">
        <v>10</v>
      </c>
      <c r="E404" s="40" t="s">
        <v>10</v>
      </c>
      <c r="F404" s="40" t="s">
        <v>10</v>
      </c>
      <c r="G404" s="40" t="s">
        <v>10</v>
      </c>
      <c r="H404" s="40" t="s">
        <v>10</v>
      </c>
      <c r="I404" s="40" t="s">
        <v>10</v>
      </c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48"/>
      <c r="AU404" s="48"/>
      <c r="AV404" s="48"/>
      <c r="AW404" s="35"/>
      <c r="AX404" s="35"/>
      <c r="AY404" s="35"/>
      <c r="AZ404" s="35"/>
      <c r="BA404" s="35">
        <f t="shared" si="101"/>
        <v>0</v>
      </c>
      <c r="BB404" s="35">
        <f t="shared" si="102"/>
        <v>0</v>
      </c>
      <c r="BC404" s="35">
        <f t="shared" si="103"/>
        <v>0</v>
      </c>
      <c r="BD404" s="31"/>
    </row>
    <row r="405" spans="1:56" s="1" customFormat="1" ht="22.8" x14ac:dyDescent="0.3">
      <c r="A405" s="2" t="s">
        <v>465</v>
      </c>
      <c r="B405" s="40">
        <v>1</v>
      </c>
      <c r="C405" s="40" t="s">
        <v>8</v>
      </c>
      <c r="D405" s="40">
        <v>10</v>
      </c>
      <c r="E405" s="40" t="s">
        <v>10</v>
      </c>
      <c r="F405" s="40" t="s">
        <v>10</v>
      </c>
      <c r="G405" s="40" t="s">
        <v>10</v>
      </c>
      <c r="H405" s="40" t="s">
        <v>10</v>
      </c>
      <c r="I405" s="40" t="s">
        <v>10</v>
      </c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48"/>
      <c r="AU405" s="48"/>
      <c r="AV405" s="48"/>
      <c r="AW405" s="35"/>
      <c r="AX405" s="35"/>
      <c r="AY405" s="35"/>
      <c r="AZ405" s="35"/>
      <c r="BA405" s="35">
        <f t="shared" si="101"/>
        <v>0</v>
      </c>
      <c r="BB405" s="35">
        <f t="shared" si="102"/>
        <v>0</v>
      </c>
      <c r="BC405" s="35">
        <f t="shared" si="103"/>
        <v>0</v>
      </c>
      <c r="BD405" s="31"/>
    </row>
    <row r="406" spans="1:56" s="1" customFormat="1" ht="22.8" x14ac:dyDescent="0.3">
      <c r="A406" s="2" t="s">
        <v>466</v>
      </c>
      <c r="B406" s="40">
        <v>1</v>
      </c>
      <c r="C406" s="40" t="s">
        <v>8</v>
      </c>
      <c r="D406" s="40">
        <v>10</v>
      </c>
      <c r="E406" s="40" t="s">
        <v>10</v>
      </c>
      <c r="F406" s="40" t="s">
        <v>10</v>
      </c>
      <c r="G406" s="40" t="s">
        <v>10</v>
      </c>
      <c r="H406" s="40" t="s">
        <v>10</v>
      </c>
      <c r="I406" s="40" t="s">
        <v>10</v>
      </c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48"/>
      <c r="AU406" s="48"/>
      <c r="AV406" s="48"/>
      <c r="AW406" s="35"/>
      <c r="AX406" s="35"/>
      <c r="AY406" s="35"/>
      <c r="AZ406" s="35"/>
      <c r="BA406" s="35">
        <f t="shared" si="101"/>
        <v>0</v>
      </c>
      <c r="BB406" s="35">
        <f t="shared" si="102"/>
        <v>0</v>
      </c>
      <c r="BC406" s="35">
        <f t="shared" si="103"/>
        <v>0</v>
      </c>
      <c r="BD406" s="31"/>
    </row>
    <row r="407" spans="1:56" s="1" customFormat="1" ht="22.8" x14ac:dyDescent="0.3">
      <c r="A407" s="2" t="s">
        <v>467</v>
      </c>
      <c r="B407" s="40">
        <v>1</v>
      </c>
      <c r="C407" s="40" t="s">
        <v>8</v>
      </c>
      <c r="D407" s="40">
        <v>10</v>
      </c>
      <c r="E407" s="40" t="s">
        <v>10</v>
      </c>
      <c r="F407" s="40" t="s">
        <v>10</v>
      </c>
      <c r="G407" s="40" t="s">
        <v>10</v>
      </c>
      <c r="H407" s="40" t="s">
        <v>10</v>
      </c>
      <c r="I407" s="40" t="s">
        <v>10</v>
      </c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48"/>
      <c r="AU407" s="48"/>
      <c r="AV407" s="48"/>
      <c r="AW407" s="35"/>
      <c r="AX407" s="35"/>
      <c r="AY407" s="35"/>
      <c r="AZ407" s="35"/>
      <c r="BA407" s="35">
        <f t="shared" si="101"/>
        <v>0</v>
      </c>
      <c r="BB407" s="35">
        <f t="shared" si="102"/>
        <v>0</v>
      </c>
      <c r="BC407" s="35">
        <f t="shared" si="103"/>
        <v>0</v>
      </c>
      <c r="BD407" s="31"/>
    </row>
    <row r="408" spans="1:56" s="1" customFormat="1" ht="22.8" x14ac:dyDescent="0.3">
      <c r="A408" s="2" t="s">
        <v>468</v>
      </c>
      <c r="B408" s="40">
        <v>1</v>
      </c>
      <c r="C408" s="40" t="s">
        <v>8</v>
      </c>
      <c r="D408" s="40">
        <v>10</v>
      </c>
      <c r="E408" s="40" t="s">
        <v>10</v>
      </c>
      <c r="F408" s="40" t="s">
        <v>10</v>
      </c>
      <c r="G408" s="40" t="s">
        <v>10</v>
      </c>
      <c r="H408" s="40" t="s">
        <v>10</v>
      </c>
      <c r="I408" s="40" t="s">
        <v>10</v>
      </c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48"/>
      <c r="AU408" s="48"/>
      <c r="AV408" s="48"/>
      <c r="AW408" s="35"/>
      <c r="AX408" s="35"/>
      <c r="AY408" s="35"/>
      <c r="AZ408" s="35"/>
      <c r="BA408" s="39">
        <f t="shared" si="101"/>
        <v>0</v>
      </c>
      <c r="BB408" s="39">
        <f t="shared" si="102"/>
        <v>0</v>
      </c>
      <c r="BC408" s="39">
        <f t="shared" si="103"/>
        <v>0</v>
      </c>
      <c r="BD408" s="31"/>
    </row>
    <row r="409" spans="1:56" s="1" customFormat="1" ht="22.8" x14ac:dyDescent="0.3">
      <c r="A409" s="2" t="s">
        <v>469</v>
      </c>
      <c r="B409" s="40">
        <v>1</v>
      </c>
      <c r="C409" s="40" t="s">
        <v>8</v>
      </c>
      <c r="D409" s="40">
        <v>10</v>
      </c>
      <c r="E409" s="40" t="s">
        <v>10</v>
      </c>
      <c r="F409" s="40" t="s">
        <v>10</v>
      </c>
      <c r="G409" s="40" t="s">
        <v>10</v>
      </c>
      <c r="H409" s="40" t="s">
        <v>10</v>
      </c>
      <c r="I409" s="40" t="s">
        <v>10</v>
      </c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48"/>
      <c r="AU409" s="48"/>
      <c r="AV409" s="48"/>
      <c r="AW409" s="35"/>
      <c r="AX409" s="35"/>
      <c r="AY409" s="35"/>
      <c r="AZ409" s="35"/>
      <c r="BA409" s="39">
        <f t="shared" si="101"/>
        <v>0</v>
      </c>
      <c r="BB409" s="39">
        <f t="shared" si="102"/>
        <v>0</v>
      </c>
      <c r="BC409" s="39">
        <f t="shared" si="103"/>
        <v>0</v>
      </c>
      <c r="BD409" s="31"/>
    </row>
    <row r="410" spans="1:56" s="1" customFormat="1" ht="22.8" x14ac:dyDescent="0.3">
      <c r="A410" s="2" t="s">
        <v>470</v>
      </c>
      <c r="B410" s="40">
        <v>1</v>
      </c>
      <c r="C410" s="40" t="s">
        <v>8</v>
      </c>
      <c r="D410" s="40">
        <v>10</v>
      </c>
      <c r="E410" s="40" t="s">
        <v>10</v>
      </c>
      <c r="F410" s="40" t="s">
        <v>10</v>
      </c>
      <c r="G410" s="40" t="s">
        <v>10</v>
      </c>
      <c r="H410" s="40" t="s">
        <v>10</v>
      </c>
      <c r="I410" s="40" t="s">
        <v>10</v>
      </c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48"/>
      <c r="AU410" s="48"/>
      <c r="AV410" s="48"/>
      <c r="AW410" s="35"/>
      <c r="AX410" s="35"/>
      <c r="AY410" s="35"/>
      <c r="AZ410" s="35"/>
      <c r="BA410" s="39">
        <f t="shared" si="101"/>
        <v>0</v>
      </c>
      <c r="BB410" s="39">
        <f t="shared" si="102"/>
        <v>0</v>
      </c>
      <c r="BC410" s="39">
        <f t="shared" si="103"/>
        <v>0</v>
      </c>
      <c r="BD410" s="31"/>
    </row>
    <row r="411" spans="1:56" s="1" customFormat="1" ht="51" x14ac:dyDescent="0.3">
      <c r="A411" s="11" t="s">
        <v>472</v>
      </c>
      <c r="B411" s="32">
        <v>1</v>
      </c>
      <c r="C411" s="32" t="s">
        <v>8</v>
      </c>
      <c r="D411" s="32">
        <v>11</v>
      </c>
      <c r="E411" s="33" t="s">
        <v>116</v>
      </c>
      <c r="F411" s="33" t="s">
        <v>118</v>
      </c>
      <c r="G411" s="33" t="s">
        <v>117</v>
      </c>
      <c r="H411" s="33" t="s">
        <v>120</v>
      </c>
      <c r="I411" s="33" t="s">
        <v>119</v>
      </c>
      <c r="J411" s="30" t="s">
        <v>19</v>
      </c>
      <c r="K411" s="30" t="s">
        <v>19</v>
      </c>
      <c r="L411" s="30" t="s">
        <v>19</v>
      </c>
      <c r="M411" s="30" t="s">
        <v>19</v>
      </c>
      <c r="N411" s="30" t="s">
        <v>19</v>
      </c>
      <c r="O411" s="30" t="s">
        <v>19</v>
      </c>
      <c r="P411" s="30" t="s">
        <v>19</v>
      </c>
      <c r="Q411" s="30" t="s">
        <v>19</v>
      </c>
      <c r="R411" s="30" t="s">
        <v>19</v>
      </c>
      <c r="S411" s="30" t="s">
        <v>19</v>
      </c>
      <c r="T411" s="30" t="s">
        <v>19</v>
      </c>
      <c r="U411" s="30" t="s">
        <v>19</v>
      </c>
      <c r="V411" s="30" t="s">
        <v>19</v>
      </c>
      <c r="W411" s="30" t="s">
        <v>19</v>
      </c>
      <c r="X411" s="30" t="s">
        <v>19</v>
      </c>
      <c r="Y411" s="30" t="s">
        <v>19</v>
      </c>
      <c r="Z411" s="30" t="s">
        <v>19</v>
      </c>
      <c r="AA411" s="30" t="s">
        <v>19</v>
      </c>
      <c r="AB411" s="30" t="s">
        <v>19</v>
      </c>
      <c r="AC411" s="30" t="s">
        <v>19</v>
      </c>
      <c r="AD411" s="34">
        <f>SUM(AD412:AD421)</f>
        <v>620</v>
      </c>
      <c r="AE411" s="34">
        <f t="shared" ref="AE411:AW411" si="104">SUM(AE412:AE421)</f>
        <v>670</v>
      </c>
      <c r="AF411" s="34">
        <f t="shared" si="104"/>
        <v>670</v>
      </c>
      <c r="AG411" s="34">
        <f t="shared" si="104"/>
        <v>50</v>
      </c>
      <c r="AH411" s="34">
        <f t="shared" si="104"/>
        <v>50</v>
      </c>
      <c r="AI411" s="34">
        <f t="shared" si="104"/>
        <v>50</v>
      </c>
      <c r="AJ411" s="34">
        <f t="shared" si="104"/>
        <v>50</v>
      </c>
      <c r="AK411" s="34">
        <f t="shared" si="104"/>
        <v>50</v>
      </c>
      <c r="AL411" s="34">
        <f t="shared" si="104"/>
        <v>50</v>
      </c>
      <c r="AM411" s="34">
        <f t="shared" si="104"/>
        <v>50</v>
      </c>
      <c r="AN411" s="34">
        <f t="shared" si="104"/>
        <v>50</v>
      </c>
      <c r="AO411" s="34">
        <f t="shared" si="104"/>
        <v>50</v>
      </c>
      <c r="AP411" s="34">
        <f t="shared" si="104"/>
        <v>50</v>
      </c>
      <c r="AQ411" s="34">
        <f t="shared" si="104"/>
        <v>50</v>
      </c>
      <c r="AR411" s="34">
        <f t="shared" si="104"/>
        <v>50</v>
      </c>
      <c r="AS411" s="34">
        <f t="shared" si="104"/>
        <v>50</v>
      </c>
      <c r="AT411" s="34">
        <f t="shared" si="104"/>
        <v>50</v>
      </c>
      <c r="AU411" s="34">
        <f t="shared" si="104"/>
        <v>50</v>
      </c>
      <c r="AV411" s="34">
        <f t="shared" si="104"/>
        <v>50</v>
      </c>
      <c r="AW411" s="34">
        <f t="shared" si="104"/>
        <v>50</v>
      </c>
      <c r="AX411" s="35">
        <f>SUM(AD411:AW411)</f>
        <v>2810</v>
      </c>
      <c r="AY411" s="35">
        <v>0</v>
      </c>
      <c r="AZ411" s="35">
        <f>AX411</f>
        <v>2810</v>
      </c>
      <c r="BA411" s="36">
        <f t="shared" si="101"/>
        <v>2060</v>
      </c>
      <c r="BB411" s="36">
        <f t="shared" si="102"/>
        <v>250</v>
      </c>
      <c r="BC411" s="36">
        <f t="shared" si="103"/>
        <v>500</v>
      </c>
      <c r="BD411" s="31"/>
    </row>
    <row r="412" spans="1:56" ht="43.2" x14ac:dyDescent="0.3">
      <c r="A412" s="14" t="s">
        <v>461</v>
      </c>
      <c r="B412" s="37">
        <v>1</v>
      </c>
      <c r="C412" s="37" t="s">
        <v>8</v>
      </c>
      <c r="D412" s="37">
        <v>11</v>
      </c>
      <c r="E412" s="38" t="s">
        <v>116</v>
      </c>
      <c r="F412" s="38" t="s">
        <v>118</v>
      </c>
      <c r="G412" s="38" t="s">
        <v>117</v>
      </c>
      <c r="H412" s="38" t="s">
        <v>120</v>
      </c>
      <c r="I412" s="38" t="s">
        <v>119</v>
      </c>
      <c r="J412" s="38" t="s">
        <v>19</v>
      </c>
      <c r="K412" s="38" t="s">
        <v>19</v>
      </c>
      <c r="L412" s="38" t="s">
        <v>19</v>
      </c>
      <c r="M412" s="38" t="s">
        <v>19</v>
      </c>
      <c r="N412" s="38" t="s">
        <v>19</v>
      </c>
      <c r="O412" s="38" t="s">
        <v>19</v>
      </c>
      <c r="P412" s="38" t="s">
        <v>19</v>
      </c>
      <c r="Q412" s="38" t="s">
        <v>19</v>
      </c>
      <c r="R412" s="38" t="s">
        <v>19</v>
      </c>
      <c r="S412" s="38" t="s">
        <v>19</v>
      </c>
      <c r="T412" s="38" t="s">
        <v>19</v>
      </c>
      <c r="U412" s="38" t="s">
        <v>19</v>
      </c>
      <c r="V412" s="38" t="s">
        <v>19</v>
      </c>
      <c r="W412" s="38" t="s">
        <v>19</v>
      </c>
      <c r="X412" s="38" t="s">
        <v>19</v>
      </c>
      <c r="Y412" s="38" t="s">
        <v>19</v>
      </c>
      <c r="Z412" s="38" t="s">
        <v>19</v>
      </c>
      <c r="AA412" s="38" t="s">
        <v>19</v>
      </c>
      <c r="AB412" s="38" t="s">
        <v>19</v>
      </c>
      <c r="AC412" s="38" t="s">
        <v>19</v>
      </c>
      <c r="AD412" s="39">
        <v>0</v>
      </c>
      <c r="AE412" s="39">
        <v>50</v>
      </c>
      <c r="AF412" s="39">
        <v>50</v>
      </c>
      <c r="AG412" s="39">
        <v>50</v>
      </c>
      <c r="AH412" s="39">
        <v>50</v>
      </c>
      <c r="AI412" s="39">
        <v>50</v>
      </c>
      <c r="AJ412" s="39">
        <v>50</v>
      </c>
      <c r="AK412" s="39">
        <v>50</v>
      </c>
      <c r="AL412" s="39">
        <v>50</v>
      </c>
      <c r="AM412" s="39">
        <v>50</v>
      </c>
      <c r="AN412" s="39">
        <v>50</v>
      </c>
      <c r="AO412" s="39">
        <v>50</v>
      </c>
      <c r="AP412" s="39">
        <v>50</v>
      </c>
      <c r="AQ412" s="39">
        <v>50</v>
      </c>
      <c r="AR412" s="39">
        <v>50</v>
      </c>
      <c r="AS412" s="39">
        <v>50</v>
      </c>
      <c r="AT412" s="39">
        <v>50</v>
      </c>
      <c r="AU412" s="39">
        <v>50</v>
      </c>
      <c r="AV412" s="39">
        <v>50</v>
      </c>
      <c r="AW412" s="39">
        <v>50</v>
      </c>
      <c r="AX412" s="39">
        <f>SUM(AD412:AW412)</f>
        <v>950</v>
      </c>
      <c r="AY412" s="39">
        <v>0</v>
      </c>
      <c r="AZ412" s="39">
        <f>AX412</f>
        <v>950</v>
      </c>
      <c r="BA412" s="39">
        <f t="shared" si="101"/>
        <v>200</v>
      </c>
      <c r="BB412" s="39">
        <f t="shared" si="102"/>
        <v>250</v>
      </c>
      <c r="BC412" s="39">
        <f t="shared" si="103"/>
        <v>500</v>
      </c>
    </row>
    <row r="413" spans="1:56" ht="43.2" x14ac:dyDescent="0.3">
      <c r="A413" s="14" t="s">
        <v>462</v>
      </c>
      <c r="B413" s="37">
        <v>1</v>
      </c>
      <c r="C413" s="37" t="s">
        <v>8</v>
      </c>
      <c r="D413" s="37">
        <v>11</v>
      </c>
      <c r="E413" s="38" t="s">
        <v>116</v>
      </c>
      <c r="F413" s="38" t="s">
        <v>118</v>
      </c>
      <c r="G413" s="38" t="s">
        <v>117</v>
      </c>
      <c r="H413" s="38" t="s">
        <v>120</v>
      </c>
      <c r="I413" s="38" t="s">
        <v>119</v>
      </c>
      <c r="J413" s="38" t="s">
        <v>19</v>
      </c>
      <c r="K413" s="38" t="s">
        <v>19</v>
      </c>
      <c r="L413" s="38" t="s">
        <v>19</v>
      </c>
      <c r="M413" s="38" t="s">
        <v>19</v>
      </c>
      <c r="N413" s="38" t="s">
        <v>19</v>
      </c>
      <c r="O413" s="38" t="s">
        <v>19</v>
      </c>
      <c r="P413" s="38" t="s">
        <v>19</v>
      </c>
      <c r="Q413" s="38" t="s">
        <v>19</v>
      </c>
      <c r="R413" s="38" t="s">
        <v>19</v>
      </c>
      <c r="S413" s="38" t="s">
        <v>19</v>
      </c>
      <c r="T413" s="38" t="s">
        <v>19</v>
      </c>
      <c r="U413" s="38" t="s">
        <v>19</v>
      </c>
      <c r="V413" s="38" t="s">
        <v>19</v>
      </c>
      <c r="W413" s="38" t="s">
        <v>19</v>
      </c>
      <c r="X413" s="38" t="s">
        <v>19</v>
      </c>
      <c r="Y413" s="38" t="s">
        <v>19</v>
      </c>
      <c r="Z413" s="38" t="s">
        <v>19</v>
      </c>
      <c r="AA413" s="38" t="s">
        <v>19</v>
      </c>
      <c r="AB413" s="38" t="s">
        <v>19</v>
      </c>
      <c r="AC413" s="38" t="s">
        <v>19</v>
      </c>
      <c r="AD413" s="39">
        <v>270</v>
      </c>
      <c r="AE413" s="39">
        <v>270</v>
      </c>
      <c r="AF413" s="39">
        <v>270</v>
      </c>
      <c r="AG413" s="39">
        <v>0</v>
      </c>
      <c r="AH413" s="39">
        <v>0</v>
      </c>
      <c r="AI413" s="39">
        <v>0</v>
      </c>
      <c r="AJ413" s="39">
        <v>0</v>
      </c>
      <c r="AK413" s="39">
        <v>0</v>
      </c>
      <c r="AL413" s="39">
        <v>0</v>
      </c>
      <c r="AM413" s="39">
        <v>0</v>
      </c>
      <c r="AN413" s="39">
        <v>0</v>
      </c>
      <c r="AO413" s="39">
        <v>0</v>
      </c>
      <c r="AP413" s="39">
        <v>0</v>
      </c>
      <c r="AQ413" s="39">
        <v>0</v>
      </c>
      <c r="AR413" s="39">
        <v>0</v>
      </c>
      <c r="AS413" s="39">
        <v>0</v>
      </c>
      <c r="AT413" s="39">
        <v>0</v>
      </c>
      <c r="AU413" s="39">
        <v>0</v>
      </c>
      <c r="AV413" s="39">
        <v>0</v>
      </c>
      <c r="AW413" s="39">
        <v>0</v>
      </c>
      <c r="AX413" s="39">
        <f t="shared" ref="AX413:AX421" si="105">SUM(AD413:AW413)</f>
        <v>810</v>
      </c>
      <c r="AY413" s="39">
        <v>0</v>
      </c>
      <c r="AZ413" s="39">
        <f t="shared" ref="AZ413:AZ421" si="106">AX413</f>
        <v>810</v>
      </c>
      <c r="BA413" s="39">
        <f t="shared" si="101"/>
        <v>810</v>
      </c>
      <c r="BB413" s="39">
        <f t="shared" si="102"/>
        <v>0</v>
      </c>
      <c r="BC413" s="39">
        <f t="shared" si="103"/>
        <v>0</v>
      </c>
    </row>
    <row r="414" spans="1:56" s="1" customFormat="1" ht="51" x14ac:dyDescent="0.3">
      <c r="A414" s="2" t="s">
        <v>463</v>
      </c>
      <c r="B414" s="40">
        <v>1</v>
      </c>
      <c r="C414" s="40" t="s">
        <v>8</v>
      </c>
      <c r="D414" s="40">
        <v>11</v>
      </c>
      <c r="E414" s="30" t="s">
        <v>116</v>
      </c>
      <c r="F414" s="30" t="s">
        <v>118</v>
      </c>
      <c r="G414" s="30" t="s">
        <v>117</v>
      </c>
      <c r="H414" s="30" t="s">
        <v>120</v>
      </c>
      <c r="I414" s="30" t="s">
        <v>119</v>
      </c>
      <c r="J414" s="30" t="s">
        <v>19</v>
      </c>
      <c r="K414" s="30" t="s">
        <v>19</v>
      </c>
      <c r="L414" s="30" t="s">
        <v>19</v>
      </c>
      <c r="M414" s="30" t="s">
        <v>19</v>
      </c>
      <c r="N414" s="30" t="s">
        <v>19</v>
      </c>
      <c r="O414" s="30" t="s">
        <v>19</v>
      </c>
      <c r="P414" s="30" t="s">
        <v>19</v>
      </c>
      <c r="Q414" s="30" t="s">
        <v>19</v>
      </c>
      <c r="R414" s="30" t="s">
        <v>19</v>
      </c>
      <c r="S414" s="30" t="s">
        <v>19</v>
      </c>
      <c r="T414" s="30" t="s">
        <v>19</v>
      </c>
      <c r="U414" s="30" t="s">
        <v>19</v>
      </c>
      <c r="V414" s="30" t="s">
        <v>19</v>
      </c>
      <c r="W414" s="30" t="s">
        <v>19</v>
      </c>
      <c r="X414" s="30" t="s">
        <v>19</v>
      </c>
      <c r="Y414" s="30" t="s">
        <v>19</v>
      </c>
      <c r="Z414" s="30" t="s">
        <v>19</v>
      </c>
      <c r="AA414" s="30" t="s">
        <v>19</v>
      </c>
      <c r="AB414" s="30" t="s">
        <v>19</v>
      </c>
      <c r="AC414" s="30" t="s">
        <v>19</v>
      </c>
      <c r="AD414" s="35">
        <f>250+20</f>
        <v>270</v>
      </c>
      <c r="AE414" s="35">
        <f>250+20</f>
        <v>270</v>
      </c>
      <c r="AF414" s="35">
        <f>250+20</f>
        <v>270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  <c r="AV414" s="35">
        <v>0</v>
      </c>
      <c r="AW414" s="35">
        <v>0</v>
      </c>
      <c r="AX414" s="35">
        <f t="shared" si="105"/>
        <v>810</v>
      </c>
      <c r="AY414" s="35">
        <v>0</v>
      </c>
      <c r="AZ414" s="35">
        <f t="shared" si="106"/>
        <v>810</v>
      </c>
      <c r="BA414" s="35">
        <f t="shared" si="101"/>
        <v>810</v>
      </c>
      <c r="BB414" s="35">
        <f t="shared" si="102"/>
        <v>0</v>
      </c>
      <c r="BC414" s="35">
        <f t="shared" si="103"/>
        <v>0</v>
      </c>
      <c r="BD414" s="31"/>
    </row>
    <row r="415" spans="1:56" s="1" customFormat="1" ht="51" x14ac:dyDescent="0.3">
      <c r="A415" s="2" t="s">
        <v>464</v>
      </c>
      <c r="B415" s="40">
        <v>1</v>
      </c>
      <c r="C415" s="40" t="s">
        <v>8</v>
      </c>
      <c r="D415" s="40">
        <v>11</v>
      </c>
      <c r="E415" s="30" t="s">
        <v>116</v>
      </c>
      <c r="F415" s="30" t="s">
        <v>118</v>
      </c>
      <c r="G415" s="30" t="s">
        <v>117</v>
      </c>
      <c r="H415" s="30" t="s">
        <v>120</v>
      </c>
      <c r="I415" s="30" t="s">
        <v>119</v>
      </c>
      <c r="J415" s="30" t="s">
        <v>19</v>
      </c>
      <c r="K415" s="30" t="s">
        <v>19</v>
      </c>
      <c r="L415" s="30" t="s">
        <v>19</v>
      </c>
      <c r="M415" s="30" t="s">
        <v>19</v>
      </c>
      <c r="N415" s="30" t="s">
        <v>19</v>
      </c>
      <c r="O415" s="30" t="s">
        <v>19</v>
      </c>
      <c r="P415" s="30" t="s">
        <v>19</v>
      </c>
      <c r="Q415" s="30" t="s">
        <v>19</v>
      </c>
      <c r="R415" s="30" t="s">
        <v>19</v>
      </c>
      <c r="S415" s="30" t="s">
        <v>19</v>
      </c>
      <c r="T415" s="30" t="s">
        <v>19</v>
      </c>
      <c r="U415" s="30" t="s">
        <v>19</v>
      </c>
      <c r="V415" s="30" t="s">
        <v>19</v>
      </c>
      <c r="W415" s="30" t="s">
        <v>19</v>
      </c>
      <c r="X415" s="30" t="s">
        <v>19</v>
      </c>
      <c r="Y415" s="30" t="s">
        <v>19</v>
      </c>
      <c r="Z415" s="30" t="s">
        <v>19</v>
      </c>
      <c r="AA415" s="30" t="s">
        <v>19</v>
      </c>
      <c r="AB415" s="30" t="s">
        <v>19</v>
      </c>
      <c r="AC415" s="30" t="s">
        <v>19</v>
      </c>
      <c r="AD415" s="35">
        <v>20</v>
      </c>
      <c r="AE415" s="35">
        <v>20</v>
      </c>
      <c r="AF415" s="35">
        <v>20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0</v>
      </c>
      <c r="AO415" s="35">
        <v>0</v>
      </c>
      <c r="AP415" s="35">
        <v>0</v>
      </c>
      <c r="AQ415" s="35">
        <v>0</v>
      </c>
      <c r="AR415" s="35">
        <v>0</v>
      </c>
      <c r="AS415" s="35">
        <v>0</v>
      </c>
      <c r="AT415" s="35">
        <v>0</v>
      </c>
      <c r="AU415" s="35">
        <v>0</v>
      </c>
      <c r="AV415" s="35">
        <v>0</v>
      </c>
      <c r="AW415" s="35">
        <v>0</v>
      </c>
      <c r="AX415" s="35">
        <f t="shared" si="105"/>
        <v>60</v>
      </c>
      <c r="AY415" s="35">
        <v>0</v>
      </c>
      <c r="AZ415" s="35">
        <f t="shared" si="106"/>
        <v>60</v>
      </c>
      <c r="BA415" s="35">
        <f t="shared" si="101"/>
        <v>60</v>
      </c>
      <c r="BB415" s="35">
        <f t="shared" si="102"/>
        <v>0</v>
      </c>
      <c r="BC415" s="35">
        <f t="shared" si="103"/>
        <v>0</v>
      </c>
      <c r="BD415" s="31"/>
    </row>
    <row r="416" spans="1:56" s="1" customFormat="1" ht="51" x14ac:dyDescent="0.3">
      <c r="A416" s="2" t="s">
        <v>465</v>
      </c>
      <c r="B416" s="40">
        <v>1</v>
      </c>
      <c r="C416" s="40" t="s">
        <v>8</v>
      </c>
      <c r="D416" s="40">
        <v>11</v>
      </c>
      <c r="E416" s="30" t="s">
        <v>116</v>
      </c>
      <c r="F416" s="30" t="s">
        <v>118</v>
      </c>
      <c r="G416" s="30" t="s">
        <v>117</v>
      </c>
      <c r="H416" s="30" t="s">
        <v>120</v>
      </c>
      <c r="I416" s="30" t="s">
        <v>119</v>
      </c>
      <c r="J416" s="30" t="s">
        <v>19</v>
      </c>
      <c r="K416" s="30" t="s">
        <v>19</v>
      </c>
      <c r="L416" s="30" t="s">
        <v>19</v>
      </c>
      <c r="M416" s="30" t="s">
        <v>19</v>
      </c>
      <c r="N416" s="30" t="s">
        <v>19</v>
      </c>
      <c r="O416" s="30" t="s">
        <v>19</v>
      </c>
      <c r="P416" s="30" t="s">
        <v>19</v>
      </c>
      <c r="Q416" s="30" t="s">
        <v>19</v>
      </c>
      <c r="R416" s="30" t="s">
        <v>19</v>
      </c>
      <c r="S416" s="30" t="s">
        <v>19</v>
      </c>
      <c r="T416" s="30" t="s">
        <v>19</v>
      </c>
      <c r="U416" s="30" t="s">
        <v>19</v>
      </c>
      <c r="V416" s="30" t="s">
        <v>19</v>
      </c>
      <c r="W416" s="30" t="s">
        <v>19</v>
      </c>
      <c r="X416" s="30" t="s">
        <v>19</v>
      </c>
      <c r="Y416" s="30" t="s">
        <v>19</v>
      </c>
      <c r="Z416" s="30" t="s">
        <v>19</v>
      </c>
      <c r="AA416" s="30" t="s">
        <v>19</v>
      </c>
      <c r="AB416" s="30" t="s">
        <v>19</v>
      </c>
      <c r="AC416" s="30" t="s">
        <v>19</v>
      </c>
      <c r="AD416" s="35">
        <v>20</v>
      </c>
      <c r="AE416" s="35">
        <v>20</v>
      </c>
      <c r="AF416" s="35">
        <v>20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  <c r="AV416" s="35">
        <v>0</v>
      </c>
      <c r="AW416" s="35">
        <v>0</v>
      </c>
      <c r="AX416" s="35">
        <f t="shared" si="105"/>
        <v>60</v>
      </c>
      <c r="AY416" s="35">
        <v>0</v>
      </c>
      <c r="AZ416" s="35">
        <f t="shared" si="106"/>
        <v>60</v>
      </c>
      <c r="BA416" s="35">
        <f t="shared" si="101"/>
        <v>60</v>
      </c>
      <c r="BB416" s="35">
        <f t="shared" si="102"/>
        <v>0</v>
      </c>
      <c r="BC416" s="35">
        <f t="shared" si="103"/>
        <v>0</v>
      </c>
      <c r="BD416" s="31"/>
    </row>
    <row r="417" spans="1:56" s="1" customFormat="1" ht="51" x14ac:dyDescent="0.3">
      <c r="A417" s="2" t="s">
        <v>466</v>
      </c>
      <c r="B417" s="40">
        <v>1</v>
      </c>
      <c r="C417" s="40" t="s">
        <v>8</v>
      </c>
      <c r="D417" s="40">
        <v>11</v>
      </c>
      <c r="E417" s="30" t="s">
        <v>116</v>
      </c>
      <c r="F417" s="30" t="s">
        <v>118</v>
      </c>
      <c r="G417" s="30" t="s">
        <v>117</v>
      </c>
      <c r="H417" s="30" t="s">
        <v>120</v>
      </c>
      <c r="I417" s="30" t="s">
        <v>119</v>
      </c>
      <c r="J417" s="30" t="s">
        <v>19</v>
      </c>
      <c r="K417" s="30" t="s">
        <v>19</v>
      </c>
      <c r="L417" s="30" t="s">
        <v>19</v>
      </c>
      <c r="M417" s="30" t="s">
        <v>19</v>
      </c>
      <c r="N417" s="30" t="s">
        <v>19</v>
      </c>
      <c r="O417" s="30" t="s">
        <v>19</v>
      </c>
      <c r="P417" s="30" t="s">
        <v>19</v>
      </c>
      <c r="Q417" s="30" t="s">
        <v>19</v>
      </c>
      <c r="R417" s="30" t="s">
        <v>19</v>
      </c>
      <c r="S417" s="30" t="s">
        <v>19</v>
      </c>
      <c r="T417" s="30" t="s">
        <v>19</v>
      </c>
      <c r="U417" s="30" t="s">
        <v>19</v>
      </c>
      <c r="V417" s="30" t="s">
        <v>19</v>
      </c>
      <c r="W417" s="30" t="s">
        <v>19</v>
      </c>
      <c r="X417" s="30" t="s">
        <v>19</v>
      </c>
      <c r="Y417" s="30" t="s">
        <v>19</v>
      </c>
      <c r="Z417" s="30" t="s">
        <v>19</v>
      </c>
      <c r="AA417" s="30" t="s">
        <v>19</v>
      </c>
      <c r="AB417" s="30" t="s">
        <v>19</v>
      </c>
      <c r="AC417" s="30" t="s">
        <v>19</v>
      </c>
      <c r="AD417" s="35">
        <v>20</v>
      </c>
      <c r="AE417" s="35">
        <v>20</v>
      </c>
      <c r="AF417" s="35">
        <v>20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  <c r="AV417" s="35">
        <v>0</v>
      </c>
      <c r="AW417" s="35">
        <v>0</v>
      </c>
      <c r="AX417" s="35">
        <f t="shared" si="105"/>
        <v>60</v>
      </c>
      <c r="AY417" s="35">
        <v>0</v>
      </c>
      <c r="AZ417" s="35">
        <f t="shared" si="106"/>
        <v>60</v>
      </c>
      <c r="BA417" s="35">
        <f t="shared" si="101"/>
        <v>60</v>
      </c>
      <c r="BB417" s="35">
        <f t="shared" si="102"/>
        <v>0</v>
      </c>
      <c r="BC417" s="35">
        <f t="shared" si="103"/>
        <v>0</v>
      </c>
      <c r="BD417" s="31"/>
    </row>
    <row r="418" spans="1:56" s="1" customFormat="1" ht="51" x14ac:dyDescent="0.3">
      <c r="A418" s="2" t="s">
        <v>467</v>
      </c>
      <c r="B418" s="40">
        <v>1</v>
      </c>
      <c r="C418" s="40" t="s">
        <v>8</v>
      </c>
      <c r="D418" s="40">
        <v>11</v>
      </c>
      <c r="E418" s="30" t="s">
        <v>116</v>
      </c>
      <c r="F418" s="30" t="s">
        <v>118</v>
      </c>
      <c r="G418" s="30" t="s">
        <v>117</v>
      </c>
      <c r="H418" s="30" t="s">
        <v>120</v>
      </c>
      <c r="I418" s="30" t="s">
        <v>119</v>
      </c>
      <c r="J418" s="30" t="s">
        <v>19</v>
      </c>
      <c r="K418" s="30" t="s">
        <v>19</v>
      </c>
      <c r="L418" s="30" t="s">
        <v>19</v>
      </c>
      <c r="M418" s="30" t="s">
        <v>19</v>
      </c>
      <c r="N418" s="30" t="s">
        <v>19</v>
      </c>
      <c r="O418" s="30" t="s">
        <v>19</v>
      </c>
      <c r="P418" s="30" t="s">
        <v>19</v>
      </c>
      <c r="Q418" s="30" t="s">
        <v>19</v>
      </c>
      <c r="R418" s="30" t="s">
        <v>19</v>
      </c>
      <c r="S418" s="30" t="s">
        <v>19</v>
      </c>
      <c r="T418" s="30" t="s">
        <v>19</v>
      </c>
      <c r="U418" s="30" t="s">
        <v>19</v>
      </c>
      <c r="V418" s="30" t="s">
        <v>19</v>
      </c>
      <c r="W418" s="30" t="s">
        <v>19</v>
      </c>
      <c r="X418" s="30" t="s">
        <v>19</v>
      </c>
      <c r="Y418" s="30" t="s">
        <v>19</v>
      </c>
      <c r="Z418" s="30" t="s">
        <v>19</v>
      </c>
      <c r="AA418" s="30" t="s">
        <v>19</v>
      </c>
      <c r="AB418" s="30" t="s">
        <v>19</v>
      </c>
      <c r="AC418" s="30" t="s">
        <v>19</v>
      </c>
      <c r="AD418" s="35">
        <v>20</v>
      </c>
      <c r="AE418" s="35">
        <v>20</v>
      </c>
      <c r="AF418" s="35">
        <v>20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  <c r="AV418" s="35">
        <v>0</v>
      </c>
      <c r="AW418" s="35">
        <v>0</v>
      </c>
      <c r="AX418" s="35">
        <f t="shared" si="105"/>
        <v>60</v>
      </c>
      <c r="AY418" s="35">
        <v>0</v>
      </c>
      <c r="AZ418" s="35">
        <f t="shared" si="106"/>
        <v>60</v>
      </c>
      <c r="BA418" s="35">
        <f t="shared" si="101"/>
        <v>60</v>
      </c>
      <c r="BB418" s="35">
        <f t="shared" si="102"/>
        <v>0</v>
      </c>
      <c r="BC418" s="35">
        <f t="shared" si="103"/>
        <v>0</v>
      </c>
      <c r="BD418" s="31"/>
    </row>
    <row r="419" spans="1:56" s="1" customFormat="1" ht="51" x14ac:dyDescent="0.3">
      <c r="A419" s="2" t="s">
        <v>468</v>
      </c>
      <c r="B419" s="40">
        <v>1</v>
      </c>
      <c r="C419" s="40" t="s">
        <v>8</v>
      </c>
      <c r="D419" s="40">
        <v>11</v>
      </c>
      <c r="E419" s="30" t="s">
        <v>116</v>
      </c>
      <c r="F419" s="30" t="s">
        <v>118</v>
      </c>
      <c r="G419" s="30" t="s">
        <v>117</v>
      </c>
      <c r="H419" s="30" t="s">
        <v>120</v>
      </c>
      <c r="I419" s="30" t="s">
        <v>119</v>
      </c>
      <c r="J419" s="30" t="s">
        <v>19</v>
      </c>
      <c r="K419" s="30" t="s">
        <v>19</v>
      </c>
      <c r="L419" s="30" t="s">
        <v>19</v>
      </c>
      <c r="M419" s="30" t="s">
        <v>19</v>
      </c>
      <c r="N419" s="30" t="s">
        <v>19</v>
      </c>
      <c r="O419" s="30" t="s">
        <v>19</v>
      </c>
      <c r="P419" s="30" t="s">
        <v>19</v>
      </c>
      <c r="Q419" s="30" t="s">
        <v>19</v>
      </c>
      <c r="R419" s="30" t="s">
        <v>19</v>
      </c>
      <c r="S419" s="30" t="s">
        <v>19</v>
      </c>
      <c r="T419" s="30" t="s">
        <v>19</v>
      </c>
      <c r="U419" s="30" t="s">
        <v>19</v>
      </c>
      <c r="V419" s="30" t="s">
        <v>19</v>
      </c>
      <c r="W419" s="30" t="s">
        <v>19</v>
      </c>
      <c r="X419" s="30" t="s">
        <v>19</v>
      </c>
      <c r="Y419" s="30" t="s">
        <v>19</v>
      </c>
      <c r="Z419" s="30" t="s">
        <v>19</v>
      </c>
      <c r="AA419" s="30" t="s">
        <v>19</v>
      </c>
      <c r="AB419" s="30" t="s">
        <v>19</v>
      </c>
      <c r="AC419" s="30" t="s">
        <v>19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  <c r="AV419" s="35">
        <v>0</v>
      </c>
      <c r="AW419" s="35">
        <v>0</v>
      </c>
      <c r="AX419" s="35">
        <f t="shared" si="105"/>
        <v>0</v>
      </c>
      <c r="AY419" s="35">
        <v>0</v>
      </c>
      <c r="AZ419" s="35">
        <f t="shared" si="106"/>
        <v>0</v>
      </c>
      <c r="BA419" s="39">
        <f t="shared" si="101"/>
        <v>0</v>
      </c>
      <c r="BB419" s="39">
        <f t="shared" si="102"/>
        <v>0</v>
      </c>
      <c r="BC419" s="39">
        <f t="shared" si="103"/>
        <v>0</v>
      </c>
      <c r="BD419" s="31"/>
    </row>
    <row r="420" spans="1:56" s="1" customFormat="1" ht="51" x14ac:dyDescent="0.3">
      <c r="A420" s="2" t="s">
        <v>469</v>
      </c>
      <c r="B420" s="40">
        <v>1</v>
      </c>
      <c r="C420" s="40" t="s">
        <v>8</v>
      </c>
      <c r="D420" s="40">
        <v>11</v>
      </c>
      <c r="E420" s="30" t="s">
        <v>116</v>
      </c>
      <c r="F420" s="30" t="s">
        <v>118</v>
      </c>
      <c r="G420" s="30" t="s">
        <v>117</v>
      </c>
      <c r="H420" s="30" t="s">
        <v>120</v>
      </c>
      <c r="I420" s="30" t="s">
        <v>119</v>
      </c>
      <c r="J420" s="30" t="s">
        <v>19</v>
      </c>
      <c r="K420" s="30" t="s">
        <v>19</v>
      </c>
      <c r="L420" s="30" t="s">
        <v>19</v>
      </c>
      <c r="M420" s="30" t="s">
        <v>19</v>
      </c>
      <c r="N420" s="30" t="s">
        <v>19</v>
      </c>
      <c r="O420" s="30" t="s">
        <v>19</v>
      </c>
      <c r="P420" s="30" t="s">
        <v>19</v>
      </c>
      <c r="Q420" s="30" t="s">
        <v>19</v>
      </c>
      <c r="R420" s="30" t="s">
        <v>19</v>
      </c>
      <c r="S420" s="30" t="s">
        <v>19</v>
      </c>
      <c r="T420" s="30" t="s">
        <v>19</v>
      </c>
      <c r="U420" s="30" t="s">
        <v>19</v>
      </c>
      <c r="V420" s="30" t="s">
        <v>19</v>
      </c>
      <c r="W420" s="30" t="s">
        <v>19</v>
      </c>
      <c r="X420" s="30" t="s">
        <v>19</v>
      </c>
      <c r="Y420" s="30" t="s">
        <v>19</v>
      </c>
      <c r="Z420" s="30" t="s">
        <v>19</v>
      </c>
      <c r="AA420" s="30" t="s">
        <v>19</v>
      </c>
      <c r="AB420" s="30" t="s">
        <v>19</v>
      </c>
      <c r="AC420" s="30" t="s">
        <v>19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  <c r="AV420" s="35">
        <v>0</v>
      </c>
      <c r="AW420" s="35">
        <v>0</v>
      </c>
      <c r="AX420" s="35">
        <f t="shared" si="105"/>
        <v>0</v>
      </c>
      <c r="AY420" s="35">
        <v>0</v>
      </c>
      <c r="AZ420" s="35">
        <f t="shared" si="106"/>
        <v>0</v>
      </c>
      <c r="BA420" s="39">
        <f t="shared" si="101"/>
        <v>0</v>
      </c>
      <c r="BB420" s="39">
        <f t="shared" si="102"/>
        <v>0</v>
      </c>
      <c r="BC420" s="39">
        <f t="shared" si="103"/>
        <v>0</v>
      </c>
      <c r="BD420" s="31"/>
    </row>
    <row r="421" spans="1:56" s="1" customFormat="1" ht="51" x14ac:dyDescent="0.3">
      <c r="A421" s="2" t="s">
        <v>470</v>
      </c>
      <c r="B421" s="40">
        <v>1</v>
      </c>
      <c r="C421" s="40" t="s">
        <v>8</v>
      </c>
      <c r="D421" s="40">
        <v>11</v>
      </c>
      <c r="E421" s="30" t="s">
        <v>116</v>
      </c>
      <c r="F421" s="30" t="s">
        <v>118</v>
      </c>
      <c r="G421" s="30" t="s">
        <v>117</v>
      </c>
      <c r="H421" s="30" t="s">
        <v>120</v>
      </c>
      <c r="I421" s="30" t="s">
        <v>119</v>
      </c>
      <c r="J421" s="30" t="s">
        <v>19</v>
      </c>
      <c r="K421" s="30" t="s">
        <v>19</v>
      </c>
      <c r="L421" s="30" t="s">
        <v>19</v>
      </c>
      <c r="M421" s="30" t="s">
        <v>19</v>
      </c>
      <c r="N421" s="30" t="s">
        <v>19</v>
      </c>
      <c r="O421" s="30" t="s">
        <v>19</v>
      </c>
      <c r="P421" s="30" t="s">
        <v>19</v>
      </c>
      <c r="Q421" s="30" t="s">
        <v>19</v>
      </c>
      <c r="R421" s="30" t="s">
        <v>19</v>
      </c>
      <c r="S421" s="30" t="s">
        <v>19</v>
      </c>
      <c r="T421" s="30" t="s">
        <v>19</v>
      </c>
      <c r="U421" s="30" t="s">
        <v>19</v>
      </c>
      <c r="V421" s="30" t="s">
        <v>19</v>
      </c>
      <c r="W421" s="30" t="s">
        <v>19</v>
      </c>
      <c r="X421" s="30" t="s">
        <v>19</v>
      </c>
      <c r="Y421" s="30" t="s">
        <v>19</v>
      </c>
      <c r="Z421" s="30" t="s">
        <v>19</v>
      </c>
      <c r="AA421" s="30" t="s">
        <v>19</v>
      </c>
      <c r="AB421" s="30" t="s">
        <v>19</v>
      </c>
      <c r="AC421" s="30" t="s">
        <v>19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  <c r="AV421" s="35">
        <v>0</v>
      </c>
      <c r="AW421" s="35">
        <v>0</v>
      </c>
      <c r="AX421" s="35">
        <f t="shared" si="105"/>
        <v>0</v>
      </c>
      <c r="AY421" s="35">
        <v>0</v>
      </c>
      <c r="AZ421" s="35">
        <f t="shared" si="106"/>
        <v>0</v>
      </c>
      <c r="BA421" s="39">
        <f t="shared" si="101"/>
        <v>0</v>
      </c>
      <c r="BB421" s="39">
        <f t="shared" si="102"/>
        <v>0</v>
      </c>
      <c r="BC421" s="39">
        <f t="shared" si="103"/>
        <v>0</v>
      </c>
      <c r="BD421" s="31"/>
    </row>
    <row r="422" spans="1:56" s="1" customFormat="1" ht="51" x14ac:dyDescent="0.3">
      <c r="A422" s="11" t="s">
        <v>472</v>
      </c>
      <c r="B422" s="32">
        <v>1</v>
      </c>
      <c r="C422" s="32" t="s">
        <v>8</v>
      </c>
      <c r="D422" s="32">
        <v>11</v>
      </c>
      <c r="E422" s="33" t="s">
        <v>116</v>
      </c>
      <c r="F422" s="33" t="s">
        <v>122</v>
      </c>
      <c r="G422" s="33" t="s">
        <v>121</v>
      </c>
      <c r="H422" s="33" t="s">
        <v>123</v>
      </c>
      <c r="I422" s="33" t="s">
        <v>124</v>
      </c>
      <c r="J422" s="30"/>
      <c r="K422" s="30" t="s">
        <v>19</v>
      </c>
      <c r="L422" s="30" t="s">
        <v>19</v>
      </c>
      <c r="M422" s="30" t="s">
        <v>19</v>
      </c>
      <c r="N422" s="30" t="s">
        <v>19</v>
      </c>
      <c r="O422" s="30" t="s">
        <v>19</v>
      </c>
      <c r="P422" s="30" t="s">
        <v>19</v>
      </c>
      <c r="Q422" s="30" t="s">
        <v>19</v>
      </c>
      <c r="R422" s="30" t="s">
        <v>19</v>
      </c>
      <c r="S422" s="30" t="s">
        <v>19</v>
      </c>
      <c r="T422" s="30" t="s">
        <v>19</v>
      </c>
      <c r="U422" s="30" t="s">
        <v>19</v>
      </c>
      <c r="V422" s="30" t="s">
        <v>19</v>
      </c>
      <c r="W422" s="30" t="s">
        <v>19</v>
      </c>
      <c r="X422" s="30" t="s">
        <v>19</v>
      </c>
      <c r="Y422" s="30" t="s">
        <v>19</v>
      </c>
      <c r="Z422" s="30" t="s">
        <v>19</v>
      </c>
      <c r="AA422" s="30" t="s">
        <v>19</v>
      </c>
      <c r="AB422" s="30" t="s">
        <v>19</v>
      </c>
      <c r="AC422" s="30" t="s">
        <v>19</v>
      </c>
      <c r="AD422" s="34">
        <f>SUM(AD423:AD432)</f>
        <v>445</v>
      </c>
      <c r="AE422" s="34">
        <f>SUM(AE423:AE432)</f>
        <v>955</v>
      </c>
      <c r="AF422" s="34">
        <f>SUM(AF423:AF432)</f>
        <v>980</v>
      </c>
      <c r="AG422" s="34">
        <f>SUM(AG423:AG432)</f>
        <v>802.8</v>
      </c>
      <c r="AH422" s="34">
        <f t="shared" ref="AH422:AW422" si="107">SUM(AH423:AH432)</f>
        <v>802.8</v>
      </c>
      <c r="AI422" s="34">
        <f t="shared" si="107"/>
        <v>802.8</v>
      </c>
      <c r="AJ422" s="34">
        <f t="shared" si="107"/>
        <v>802.8</v>
      </c>
      <c r="AK422" s="34">
        <f t="shared" si="107"/>
        <v>802.8</v>
      </c>
      <c r="AL422" s="34">
        <f t="shared" si="107"/>
        <v>802.8</v>
      </c>
      <c r="AM422" s="34">
        <f t="shared" si="107"/>
        <v>802.8</v>
      </c>
      <c r="AN422" s="34">
        <f t="shared" si="107"/>
        <v>802.8</v>
      </c>
      <c r="AO422" s="34">
        <f t="shared" si="107"/>
        <v>802.8</v>
      </c>
      <c r="AP422" s="34">
        <f t="shared" si="107"/>
        <v>802.8</v>
      </c>
      <c r="AQ422" s="34">
        <f t="shared" si="107"/>
        <v>802.8</v>
      </c>
      <c r="AR422" s="34">
        <f t="shared" si="107"/>
        <v>802.8</v>
      </c>
      <c r="AS422" s="34">
        <f t="shared" si="107"/>
        <v>802.8</v>
      </c>
      <c r="AT422" s="34">
        <f t="shared" si="107"/>
        <v>802.8</v>
      </c>
      <c r="AU422" s="34">
        <f t="shared" si="107"/>
        <v>802.8</v>
      </c>
      <c r="AV422" s="34">
        <f t="shared" si="107"/>
        <v>802.8</v>
      </c>
      <c r="AW422" s="34">
        <f t="shared" si="107"/>
        <v>802.8</v>
      </c>
      <c r="AX422" s="35">
        <f>SUM(AD422:AW422)</f>
        <v>16027.599999999995</v>
      </c>
      <c r="AY422" s="35">
        <v>0</v>
      </c>
      <c r="AZ422" s="35">
        <f>AX422</f>
        <v>16027.599999999995</v>
      </c>
      <c r="BA422" s="36">
        <f t="shared" si="101"/>
        <v>3985.6000000000004</v>
      </c>
      <c r="BB422" s="36">
        <f t="shared" si="102"/>
        <v>4014</v>
      </c>
      <c r="BC422" s="36">
        <f t="shared" si="103"/>
        <v>8028.0000000000009</v>
      </c>
      <c r="BD422" s="31"/>
    </row>
    <row r="423" spans="1:56" ht="43.2" x14ac:dyDescent="0.3">
      <c r="A423" s="14" t="s">
        <v>461</v>
      </c>
      <c r="B423" s="37">
        <v>1</v>
      </c>
      <c r="C423" s="37" t="s">
        <v>8</v>
      </c>
      <c r="D423" s="37">
        <v>11</v>
      </c>
      <c r="E423" s="38" t="s">
        <v>116</v>
      </c>
      <c r="F423" s="38" t="s">
        <v>122</v>
      </c>
      <c r="G423" s="38" t="s">
        <v>121</v>
      </c>
      <c r="H423" s="38" t="s">
        <v>123</v>
      </c>
      <c r="I423" s="38" t="s">
        <v>124</v>
      </c>
      <c r="J423" s="38"/>
      <c r="K423" s="38" t="s">
        <v>19</v>
      </c>
      <c r="L423" s="38" t="s">
        <v>19</v>
      </c>
      <c r="M423" s="38" t="s">
        <v>19</v>
      </c>
      <c r="N423" s="38" t="s">
        <v>19</v>
      </c>
      <c r="O423" s="38" t="s">
        <v>19</v>
      </c>
      <c r="P423" s="38" t="s">
        <v>19</v>
      </c>
      <c r="Q423" s="38" t="s">
        <v>19</v>
      </c>
      <c r="R423" s="38" t="s">
        <v>19</v>
      </c>
      <c r="S423" s="38" t="s">
        <v>19</v>
      </c>
      <c r="T423" s="38" t="s">
        <v>19</v>
      </c>
      <c r="U423" s="38" t="s">
        <v>19</v>
      </c>
      <c r="V423" s="38" t="s">
        <v>19</v>
      </c>
      <c r="W423" s="38" t="s">
        <v>19</v>
      </c>
      <c r="X423" s="38" t="s">
        <v>19</v>
      </c>
      <c r="Y423" s="38" t="s">
        <v>19</v>
      </c>
      <c r="Z423" s="38" t="s">
        <v>19</v>
      </c>
      <c r="AA423" s="38" t="s">
        <v>19</v>
      </c>
      <c r="AB423" s="38" t="s">
        <v>19</v>
      </c>
      <c r="AC423" s="38" t="s">
        <v>19</v>
      </c>
      <c r="AD423" s="39">
        <v>0</v>
      </c>
      <c r="AE423" s="39">
        <v>500</v>
      </c>
      <c r="AF423" s="39">
        <v>520</v>
      </c>
      <c r="AG423" s="39">
        <v>502.8</v>
      </c>
      <c r="AH423" s="39">
        <v>502.8</v>
      </c>
      <c r="AI423" s="39">
        <v>502.8</v>
      </c>
      <c r="AJ423" s="39">
        <v>502.8</v>
      </c>
      <c r="AK423" s="39">
        <v>502.8</v>
      </c>
      <c r="AL423" s="39">
        <v>502.8</v>
      </c>
      <c r="AM423" s="39">
        <v>502.8</v>
      </c>
      <c r="AN423" s="39">
        <v>502.8</v>
      </c>
      <c r="AO423" s="39">
        <v>502.8</v>
      </c>
      <c r="AP423" s="39">
        <v>502.8</v>
      </c>
      <c r="AQ423" s="39">
        <v>502.8</v>
      </c>
      <c r="AR423" s="39">
        <v>502.8</v>
      </c>
      <c r="AS423" s="39">
        <v>502.8</v>
      </c>
      <c r="AT423" s="39">
        <v>502.8</v>
      </c>
      <c r="AU423" s="39">
        <v>502.8</v>
      </c>
      <c r="AV423" s="39">
        <v>502.8</v>
      </c>
      <c r="AW423" s="39">
        <v>502.8</v>
      </c>
      <c r="AX423" s="39">
        <f t="shared" ref="AX423:AX432" si="108">SUM(AD423:AW423)</f>
        <v>9567.6</v>
      </c>
      <c r="AY423" s="39">
        <v>0</v>
      </c>
      <c r="AZ423" s="39">
        <f t="shared" ref="AZ423:AZ432" si="109">AX423</f>
        <v>9567.6</v>
      </c>
      <c r="BA423" s="39">
        <f t="shared" si="101"/>
        <v>2025.6</v>
      </c>
      <c r="BB423" s="39">
        <f t="shared" si="102"/>
        <v>2514</v>
      </c>
      <c r="BC423" s="39">
        <f t="shared" si="103"/>
        <v>5028.0000000000009</v>
      </c>
    </row>
    <row r="424" spans="1:56" ht="43.2" x14ac:dyDescent="0.3">
      <c r="A424" s="14" t="s">
        <v>462</v>
      </c>
      <c r="B424" s="37">
        <v>1</v>
      </c>
      <c r="C424" s="37" t="s">
        <v>8</v>
      </c>
      <c r="D424" s="37">
        <v>11</v>
      </c>
      <c r="E424" s="38" t="s">
        <v>116</v>
      </c>
      <c r="F424" s="38" t="s">
        <v>122</v>
      </c>
      <c r="G424" s="38" t="s">
        <v>121</v>
      </c>
      <c r="H424" s="38" t="s">
        <v>123</v>
      </c>
      <c r="I424" s="38" t="s">
        <v>124</v>
      </c>
      <c r="J424" s="38"/>
      <c r="K424" s="38" t="s">
        <v>19</v>
      </c>
      <c r="L424" s="38" t="s">
        <v>19</v>
      </c>
      <c r="M424" s="38" t="s">
        <v>19</v>
      </c>
      <c r="N424" s="38" t="s">
        <v>19</v>
      </c>
      <c r="O424" s="38" t="s">
        <v>19</v>
      </c>
      <c r="P424" s="38" t="s">
        <v>19</v>
      </c>
      <c r="Q424" s="38" t="s">
        <v>19</v>
      </c>
      <c r="R424" s="38" t="s">
        <v>19</v>
      </c>
      <c r="S424" s="38" t="s">
        <v>19</v>
      </c>
      <c r="T424" s="38" t="s">
        <v>19</v>
      </c>
      <c r="U424" s="38" t="s">
        <v>19</v>
      </c>
      <c r="V424" s="38" t="s">
        <v>19</v>
      </c>
      <c r="W424" s="38" t="s">
        <v>19</v>
      </c>
      <c r="X424" s="38" t="s">
        <v>19</v>
      </c>
      <c r="Y424" s="38" t="s">
        <v>19</v>
      </c>
      <c r="Z424" s="38" t="s">
        <v>19</v>
      </c>
      <c r="AA424" s="38" t="s">
        <v>19</v>
      </c>
      <c r="AB424" s="38" t="s">
        <v>19</v>
      </c>
      <c r="AC424" s="38" t="s">
        <v>19</v>
      </c>
      <c r="AD424" s="39">
        <v>80</v>
      </c>
      <c r="AE424" s="39">
        <v>80</v>
      </c>
      <c r="AF424" s="39">
        <v>80</v>
      </c>
      <c r="AG424" s="39">
        <v>50</v>
      </c>
      <c r="AH424" s="39">
        <v>50</v>
      </c>
      <c r="AI424" s="39">
        <v>50</v>
      </c>
      <c r="AJ424" s="39">
        <v>50</v>
      </c>
      <c r="AK424" s="39">
        <v>50</v>
      </c>
      <c r="AL424" s="39">
        <v>50</v>
      </c>
      <c r="AM424" s="39">
        <v>50</v>
      </c>
      <c r="AN424" s="39">
        <v>50</v>
      </c>
      <c r="AO424" s="39">
        <v>50</v>
      </c>
      <c r="AP424" s="39">
        <v>50</v>
      </c>
      <c r="AQ424" s="39">
        <v>50</v>
      </c>
      <c r="AR424" s="39">
        <v>50</v>
      </c>
      <c r="AS424" s="39">
        <v>50</v>
      </c>
      <c r="AT424" s="39">
        <v>50</v>
      </c>
      <c r="AU424" s="39">
        <v>50</v>
      </c>
      <c r="AV424" s="39">
        <v>50</v>
      </c>
      <c r="AW424" s="39">
        <v>50</v>
      </c>
      <c r="AX424" s="39">
        <f t="shared" si="108"/>
        <v>1090</v>
      </c>
      <c r="AY424" s="39">
        <v>0</v>
      </c>
      <c r="AZ424" s="39">
        <f t="shared" si="109"/>
        <v>1090</v>
      </c>
      <c r="BA424" s="39">
        <f t="shared" si="101"/>
        <v>340</v>
      </c>
      <c r="BB424" s="39">
        <f t="shared" si="102"/>
        <v>250</v>
      </c>
      <c r="BC424" s="39">
        <f t="shared" si="103"/>
        <v>500</v>
      </c>
    </row>
    <row r="425" spans="1:56" s="1" customFormat="1" ht="40.799999999999997" x14ac:dyDescent="0.3">
      <c r="A425" s="2" t="s">
        <v>463</v>
      </c>
      <c r="B425" s="40">
        <v>1</v>
      </c>
      <c r="C425" s="40" t="s">
        <v>8</v>
      </c>
      <c r="D425" s="40">
        <v>11</v>
      </c>
      <c r="E425" s="30" t="s">
        <v>116</v>
      </c>
      <c r="F425" s="30" t="s">
        <v>122</v>
      </c>
      <c r="G425" s="30" t="s">
        <v>121</v>
      </c>
      <c r="H425" s="30" t="s">
        <v>123</v>
      </c>
      <c r="I425" s="30" t="s">
        <v>124</v>
      </c>
      <c r="J425" s="30"/>
      <c r="K425" s="30" t="s">
        <v>19</v>
      </c>
      <c r="L425" s="30" t="s">
        <v>19</v>
      </c>
      <c r="M425" s="30" t="s">
        <v>19</v>
      </c>
      <c r="N425" s="30" t="s">
        <v>19</v>
      </c>
      <c r="O425" s="30" t="s">
        <v>19</v>
      </c>
      <c r="P425" s="30" t="s">
        <v>19</v>
      </c>
      <c r="Q425" s="30" t="s">
        <v>19</v>
      </c>
      <c r="R425" s="30" t="s">
        <v>19</v>
      </c>
      <c r="S425" s="30" t="s">
        <v>19</v>
      </c>
      <c r="T425" s="30" t="s">
        <v>19</v>
      </c>
      <c r="U425" s="30" t="s">
        <v>19</v>
      </c>
      <c r="V425" s="30" t="s">
        <v>19</v>
      </c>
      <c r="W425" s="30" t="s">
        <v>19</v>
      </c>
      <c r="X425" s="30" t="s">
        <v>19</v>
      </c>
      <c r="Y425" s="30" t="s">
        <v>19</v>
      </c>
      <c r="Z425" s="30" t="s">
        <v>19</v>
      </c>
      <c r="AA425" s="30" t="s">
        <v>19</v>
      </c>
      <c r="AB425" s="30" t="s">
        <v>19</v>
      </c>
      <c r="AC425" s="30" t="s">
        <v>19</v>
      </c>
      <c r="AD425" s="35">
        <v>220</v>
      </c>
      <c r="AE425" s="35">
        <v>220</v>
      </c>
      <c r="AF425" s="35">
        <v>220</v>
      </c>
      <c r="AG425" s="35">
        <v>150</v>
      </c>
      <c r="AH425" s="35">
        <v>150</v>
      </c>
      <c r="AI425" s="35">
        <v>150</v>
      </c>
      <c r="AJ425" s="35">
        <v>150</v>
      </c>
      <c r="AK425" s="35">
        <v>150</v>
      </c>
      <c r="AL425" s="35">
        <v>150</v>
      </c>
      <c r="AM425" s="35">
        <v>150</v>
      </c>
      <c r="AN425" s="35">
        <v>150</v>
      </c>
      <c r="AO425" s="35">
        <v>150</v>
      </c>
      <c r="AP425" s="35">
        <v>150</v>
      </c>
      <c r="AQ425" s="35">
        <v>150</v>
      </c>
      <c r="AR425" s="35">
        <v>150</v>
      </c>
      <c r="AS425" s="35">
        <v>150</v>
      </c>
      <c r="AT425" s="35">
        <v>150</v>
      </c>
      <c r="AU425" s="35">
        <v>150</v>
      </c>
      <c r="AV425" s="35">
        <v>150</v>
      </c>
      <c r="AW425" s="35">
        <v>150</v>
      </c>
      <c r="AX425" s="35">
        <f t="shared" si="108"/>
        <v>3210</v>
      </c>
      <c r="AY425" s="35">
        <v>0</v>
      </c>
      <c r="AZ425" s="35">
        <f t="shared" si="109"/>
        <v>3210</v>
      </c>
      <c r="BA425" s="35">
        <f t="shared" si="101"/>
        <v>960</v>
      </c>
      <c r="BB425" s="35">
        <f t="shared" si="102"/>
        <v>750</v>
      </c>
      <c r="BC425" s="35">
        <f t="shared" si="103"/>
        <v>1500</v>
      </c>
      <c r="BD425" s="31"/>
    </row>
    <row r="426" spans="1:56" s="1" customFormat="1" ht="40.799999999999997" x14ac:dyDescent="0.3">
      <c r="A426" s="2" t="s">
        <v>464</v>
      </c>
      <c r="B426" s="40">
        <v>1</v>
      </c>
      <c r="C426" s="40" t="s">
        <v>8</v>
      </c>
      <c r="D426" s="40">
        <v>11</v>
      </c>
      <c r="E426" s="30" t="s">
        <v>116</v>
      </c>
      <c r="F426" s="30" t="s">
        <v>122</v>
      </c>
      <c r="G426" s="30" t="s">
        <v>121</v>
      </c>
      <c r="H426" s="30" t="s">
        <v>123</v>
      </c>
      <c r="I426" s="30" t="s">
        <v>124</v>
      </c>
      <c r="J426" s="30"/>
      <c r="K426" s="30" t="s">
        <v>19</v>
      </c>
      <c r="L426" s="30" t="s">
        <v>19</v>
      </c>
      <c r="M426" s="30" t="s">
        <v>19</v>
      </c>
      <c r="N426" s="30" t="s">
        <v>19</v>
      </c>
      <c r="O426" s="30" t="s">
        <v>19</v>
      </c>
      <c r="P426" s="30" t="s">
        <v>19</v>
      </c>
      <c r="Q426" s="30" t="s">
        <v>19</v>
      </c>
      <c r="R426" s="30" t="s">
        <v>19</v>
      </c>
      <c r="S426" s="30" t="s">
        <v>19</v>
      </c>
      <c r="T426" s="30" t="s">
        <v>19</v>
      </c>
      <c r="U426" s="30" t="s">
        <v>19</v>
      </c>
      <c r="V426" s="30" t="s">
        <v>19</v>
      </c>
      <c r="W426" s="30" t="s">
        <v>19</v>
      </c>
      <c r="X426" s="30" t="s">
        <v>19</v>
      </c>
      <c r="Y426" s="30" t="s">
        <v>19</v>
      </c>
      <c r="Z426" s="30" t="s">
        <v>19</v>
      </c>
      <c r="AA426" s="30" t="s">
        <v>19</v>
      </c>
      <c r="AB426" s="30" t="s">
        <v>19</v>
      </c>
      <c r="AC426" s="30" t="s">
        <v>19</v>
      </c>
      <c r="AD426" s="35">
        <v>80</v>
      </c>
      <c r="AE426" s="35">
        <v>80</v>
      </c>
      <c r="AF426" s="35">
        <v>80</v>
      </c>
      <c r="AG426" s="35">
        <v>50</v>
      </c>
      <c r="AH426" s="35">
        <v>50</v>
      </c>
      <c r="AI426" s="35">
        <v>50</v>
      </c>
      <c r="AJ426" s="35">
        <v>50</v>
      </c>
      <c r="AK426" s="35">
        <v>50</v>
      </c>
      <c r="AL426" s="35">
        <v>50</v>
      </c>
      <c r="AM426" s="35">
        <v>50</v>
      </c>
      <c r="AN426" s="35">
        <v>50</v>
      </c>
      <c r="AO426" s="35">
        <v>50</v>
      </c>
      <c r="AP426" s="35">
        <v>50</v>
      </c>
      <c r="AQ426" s="35">
        <v>50</v>
      </c>
      <c r="AR426" s="35">
        <v>50</v>
      </c>
      <c r="AS426" s="35">
        <v>50</v>
      </c>
      <c r="AT426" s="35">
        <v>50</v>
      </c>
      <c r="AU426" s="35">
        <v>50</v>
      </c>
      <c r="AV426" s="35">
        <v>50</v>
      </c>
      <c r="AW426" s="35">
        <v>50</v>
      </c>
      <c r="AX426" s="35">
        <f t="shared" si="108"/>
        <v>1090</v>
      </c>
      <c r="AY426" s="35">
        <v>0</v>
      </c>
      <c r="AZ426" s="35">
        <f t="shared" si="109"/>
        <v>1090</v>
      </c>
      <c r="BA426" s="35">
        <f t="shared" si="101"/>
        <v>340</v>
      </c>
      <c r="BB426" s="35">
        <f t="shared" si="102"/>
        <v>250</v>
      </c>
      <c r="BC426" s="35">
        <f t="shared" si="103"/>
        <v>500</v>
      </c>
      <c r="BD426" s="31"/>
    </row>
    <row r="427" spans="1:56" s="1" customFormat="1" ht="40.799999999999997" x14ac:dyDescent="0.3">
      <c r="A427" s="2" t="s">
        <v>465</v>
      </c>
      <c r="B427" s="40">
        <v>1</v>
      </c>
      <c r="C427" s="40" t="s">
        <v>8</v>
      </c>
      <c r="D427" s="40">
        <v>11</v>
      </c>
      <c r="E427" s="30" t="s">
        <v>116</v>
      </c>
      <c r="F427" s="30" t="s">
        <v>122</v>
      </c>
      <c r="G427" s="30" t="s">
        <v>121</v>
      </c>
      <c r="H427" s="30" t="s">
        <v>123</v>
      </c>
      <c r="I427" s="30" t="s">
        <v>124</v>
      </c>
      <c r="J427" s="30"/>
      <c r="K427" s="30" t="s">
        <v>19</v>
      </c>
      <c r="L427" s="30" t="s">
        <v>19</v>
      </c>
      <c r="M427" s="30" t="s">
        <v>19</v>
      </c>
      <c r="N427" s="30" t="s">
        <v>19</v>
      </c>
      <c r="O427" s="30" t="s">
        <v>19</v>
      </c>
      <c r="P427" s="30" t="s">
        <v>19</v>
      </c>
      <c r="Q427" s="30" t="s">
        <v>19</v>
      </c>
      <c r="R427" s="30" t="s">
        <v>19</v>
      </c>
      <c r="S427" s="30" t="s">
        <v>19</v>
      </c>
      <c r="T427" s="30" t="s">
        <v>19</v>
      </c>
      <c r="U427" s="30" t="s">
        <v>19</v>
      </c>
      <c r="V427" s="30" t="s">
        <v>19</v>
      </c>
      <c r="W427" s="30" t="s">
        <v>19</v>
      </c>
      <c r="X427" s="30" t="s">
        <v>19</v>
      </c>
      <c r="Y427" s="30" t="s">
        <v>19</v>
      </c>
      <c r="Z427" s="30" t="s">
        <v>19</v>
      </c>
      <c r="AA427" s="30" t="s">
        <v>19</v>
      </c>
      <c r="AB427" s="30" t="s">
        <v>19</v>
      </c>
      <c r="AC427" s="30" t="s">
        <v>19</v>
      </c>
      <c r="AD427" s="35">
        <v>20</v>
      </c>
      <c r="AE427" s="35">
        <v>25</v>
      </c>
      <c r="AF427" s="35">
        <v>25</v>
      </c>
      <c r="AG427" s="35">
        <v>25</v>
      </c>
      <c r="AH427" s="35">
        <v>25</v>
      </c>
      <c r="AI427" s="35">
        <v>25</v>
      </c>
      <c r="AJ427" s="35">
        <v>25</v>
      </c>
      <c r="AK427" s="35">
        <v>25</v>
      </c>
      <c r="AL427" s="35">
        <v>25</v>
      </c>
      <c r="AM427" s="35">
        <v>25</v>
      </c>
      <c r="AN427" s="35">
        <v>25</v>
      </c>
      <c r="AO427" s="35">
        <v>25</v>
      </c>
      <c r="AP427" s="35">
        <v>25</v>
      </c>
      <c r="AQ427" s="35">
        <v>25</v>
      </c>
      <c r="AR427" s="35">
        <v>25</v>
      </c>
      <c r="AS427" s="35">
        <v>25</v>
      </c>
      <c r="AT427" s="35">
        <v>25</v>
      </c>
      <c r="AU427" s="35">
        <v>25</v>
      </c>
      <c r="AV427" s="35">
        <v>25</v>
      </c>
      <c r="AW427" s="35">
        <v>25</v>
      </c>
      <c r="AX427" s="35">
        <f t="shared" si="108"/>
        <v>495</v>
      </c>
      <c r="AY427" s="35">
        <v>0</v>
      </c>
      <c r="AZ427" s="35">
        <f t="shared" si="109"/>
        <v>495</v>
      </c>
      <c r="BA427" s="35">
        <f t="shared" si="101"/>
        <v>120</v>
      </c>
      <c r="BB427" s="35">
        <f t="shared" si="102"/>
        <v>125</v>
      </c>
      <c r="BC427" s="35">
        <f t="shared" si="103"/>
        <v>250</v>
      </c>
      <c r="BD427" s="31"/>
    </row>
    <row r="428" spans="1:56" s="1" customFormat="1" ht="40.799999999999997" x14ac:dyDescent="0.3">
      <c r="A428" s="2" t="s">
        <v>466</v>
      </c>
      <c r="B428" s="40">
        <v>1</v>
      </c>
      <c r="C428" s="40" t="s">
        <v>8</v>
      </c>
      <c r="D428" s="40">
        <v>11</v>
      </c>
      <c r="E428" s="30" t="s">
        <v>116</v>
      </c>
      <c r="F428" s="30" t="s">
        <v>122</v>
      </c>
      <c r="G428" s="30" t="s">
        <v>121</v>
      </c>
      <c r="H428" s="30" t="s">
        <v>123</v>
      </c>
      <c r="I428" s="30" t="s">
        <v>124</v>
      </c>
      <c r="J428" s="30"/>
      <c r="K428" s="30" t="s">
        <v>19</v>
      </c>
      <c r="L428" s="30" t="s">
        <v>19</v>
      </c>
      <c r="M428" s="30" t="s">
        <v>19</v>
      </c>
      <c r="N428" s="30" t="s">
        <v>19</v>
      </c>
      <c r="O428" s="30" t="s">
        <v>19</v>
      </c>
      <c r="P428" s="30" t="s">
        <v>19</v>
      </c>
      <c r="Q428" s="30" t="s">
        <v>19</v>
      </c>
      <c r="R428" s="30" t="s">
        <v>19</v>
      </c>
      <c r="S428" s="30" t="s">
        <v>19</v>
      </c>
      <c r="T428" s="30" t="s">
        <v>19</v>
      </c>
      <c r="U428" s="30" t="s">
        <v>19</v>
      </c>
      <c r="V428" s="30" t="s">
        <v>19</v>
      </c>
      <c r="W428" s="30" t="s">
        <v>19</v>
      </c>
      <c r="X428" s="30" t="s">
        <v>19</v>
      </c>
      <c r="Y428" s="30" t="s">
        <v>19</v>
      </c>
      <c r="Z428" s="30" t="s">
        <v>19</v>
      </c>
      <c r="AA428" s="30" t="s">
        <v>19</v>
      </c>
      <c r="AB428" s="30" t="s">
        <v>19</v>
      </c>
      <c r="AC428" s="30" t="s">
        <v>19</v>
      </c>
      <c r="AD428" s="35">
        <v>20</v>
      </c>
      <c r="AE428" s="35">
        <v>25</v>
      </c>
      <c r="AF428" s="35">
        <v>25</v>
      </c>
      <c r="AG428" s="35">
        <v>12.5</v>
      </c>
      <c r="AH428" s="35">
        <v>12.5</v>
      </c>
      <c r="AI428" s="35">
        <v>12.5</v>
      </c>
      <c r="AJ428" s="35">
        <v>12.5</v>
      </c>
      <c r="AK428" s="35">
        <v>12.5</v>
      </c>
      <c r="AL428" s="35">
        <v>12.5</v>
      </c>
      <c r="AM428" s="35">
        <v>12.5</v>
      </c>
      <c r="AN428" s="35">
        <v>12.5</v>
      </c>
      <c r="AO428" s="35">
        <v>12.5</v>
      </c>
      <c r="AP428" s="35">
        <v>12.5</v>
      </c>
      <c r="AQ428" s="35">
        <v>12.5</v>
      </c>
      <c r="AR428" s="35">
        <v>12.5</v>
      </c>
      <c r="AS428" s="35">
        <v>12.5</v>
      </c>
      <c r="AT428" s="35">
        <v>12.5</v>
      </c>
      <c r="AU428" s="35">
        <v>12.5</v>
      </c>
      <c r="AV428" s="35">
        <v>12.5</v>
      </c>
      <c r="AW428" s="35">
        <v>12.5</v>
      </c>
      <c r="AX428" s="35">
        <f t="shared" si="108"/>
        <v>282.5</v>
      </c>
      <c r="AY428" s="35">
        <v>0</v>
      </c>
      <c r="AZ428" s="35">
        <f t="shared" si="109"/>
        <v>282.5</v>
      </c>
      <c r="BA428" s="35">
        <f t="shared" si="101"/>
        <v>95</v>
      </c>
      <c r="BB428" s="35">
        <f t="shared" si="102"/>
        <v>62.5</v>
      </c>
      <c r="BC428" s="35">
        <f t="shared" si="103"/>
        <v>125</v>
      </c>
      <c r="BD428" s="31"/>
    </row>
    <row r="429" spans="1:56" s="1" customFormat="1" ht="40.799999999999997" x14ac:dyDescent="0.3">
      <c r="A429" s="2" t="s">
        <v>467</v>
      </c>
      <c r="B429" s="40">
        <v>1</v>
      </c>
      <c r="C429" s="40" t="s">
        <v>8</v>
      </c>
      <c r="D429" s="40">
        <v>11</v>
      </c>
      <c r="E429" s="30" t="s">
        <v>116</v>
      </c>
      <c r="F429" s="30" t="s">
        <v>122</v>
      </c>
      <c r="G429" s="30" t="s">
        <v>121</v>
      </c>
      <c r="H429" s="30" t="s">
        <v>123</v>
      </c>
      <c r="I429" s="30" t="s">
        <v>124</v>
      </c>
      <c r="J429" s="30"/>
      <c r="K429" s="30" t="s">
        <v>19</v>
      </c>
      <c r="L429" s="30" t="s">
        <v>19</v>
      </c>
      <c r="M429" s="30" t="s">
        <v>19</v>
      </c>
      <c r="N429" s="30" t="s">
        <v>19</v>
      </c>
      <c r="O429" s="30" t="s">
        <v>19</v>
      </c>
      <c r="P429" s="30" t="s">
        <v>19</v>
      </c>
      <c r="Q429" s="30" t="s">
        <v>19</v>
      </c>
      <c r="R429" s="30" t="s">
        <v>19</v>
      </c>
      <c r="S429" s="30" t="s">
        <v>19</v>
      </c>
      <c r="T429" s="30" t="s">
        <v>19</v>
      </c>
      <c r="U429" s="30" t="s">
        <v>19</v>
      </c>
      <c r="V429" s="30" t="s">
        <v>19</v>
      </c>
      <c r="W429" s="30" t="s">
        <v>19</v>
      </c>
      <c r="X429" s="30" t="s">
        <v>19</v>
      </c>
      <c r="Y429" s="30" t="s">
        <v>19</v>
      </c>
      <c r="Z429" s="30" t="s">
        <v>19</v>
      </c>
      <c r="AA429" s="30" t="s">
        <v>19</v>
      </c>
      <c r="AB429" s="30" t="s">
        <v>19</v>
      </c>
      <c r="AC429" s="30" t="s">
        <v>19</v>
      </c>
      <c r="AD429" s="35">
        <v>25</v>
      </c>
      <c r="AE429" s="35">
        <v>25</v>
      </c>
      <c r="AF429" s="35">
        <v>30</v>
      </c>
      <c r="AG429" s="35">
        <v>12.5</v>
      </c>
      <c r="AH429" s="35">
        <v>12.5</v>
      </c>
      <c r="AI429" s="35">
        <v>12.5</v>
      </c>
      <c r="AJ429" s="35">
        <v>12.5</v>
      </c>
      <c r="AK429" s="35">
        <v>12.5</v>
      </c>
      <c r="AL429" s="35">
        <v>12.5</v>
      </c>
      <c r="AM429" s="35">
        <v>12.5</v>
      </c>
      <c r="AN429" s="35">
        <v>12.5</v>
      </c>
      <c r="AO429" s="35">
        <v>12.5</v>
      </c>
      <c r="AP429" s="35">
        <v>12.5</v>
      </c>
      <c r="AQ429" s="35">
        <v>12.5</v>
      </c>
      <c r="AR429" s="35">
        <v>12.5</v>
      </c>
      <c r="AS429" s="35">
        <v>12.5</v>
      </c>
      <c r="AT429" s="35">
        <v>12.5</v>
      </c>
      <c r="AU429" s="35">
        <v>12.5</v>
      </c>
      <c r="AV429" s="35">
        <v>12.5</v>
      </c>
      <c r="AW429" s="35">
        <v>12.5</v>
      </c>
      <c r="AX429" s="35">
        <f t="shared" si="108"/>
        <v>292.5</v>
      </c>
      <c r="AY429" s="35">
        <v>0</v>
      </c>
      <c r="AZ429" s="35">
        <f t="shared" si="109"/>
        <v>292.5</v>
      </c>
      <c r="BA429" s="35">
        <f t="shared" si="101"/>
        <v>105</v>
      </c>
      <c r="BB429" s="35">
        <f t="shared" si="102"/>
        <v>62.5</v>
      </c>
      <c r="BC429" s="35">
        <f t="shared" si="103"/>
        <v>125</v>
      </c>
      <c r="BD429" s="31"/>
    </row>
    <row r="430" spans="1:56" s="1" customFormat="1" ht="40.799999999999997" x14ac:dyDescent="0.3">
      <c r="A430" s="2" t="s">
        <v>468</v>
      </c>
      <c r="B430" s="40">
        <v>1</v>
      </c>
      <c r="C430" s="40" t="s">
        <v>8</v>
      </c>
      <c r="D430" s="40">
        <v>11</v>
      </c>
      <c r="E430" s="30" t="s">
        <v>116</v>
      </c>
      <c r="F430" s="30" t="s">
        <v>122</v>
      </c>
      <c r="G430" s="30" t="s">
        <v>121</v>
      </c>
      <c r="H430" s="30" t="s">
        <v>123</v>
      </c>
      <c r="I430" s="30" t="s">
        <v>124</v>
      </c>
      <c r="J430" s="30"/>
      <c r="K430" s="30" t="s">
        <v>19</v>
      </c>
      <c r="L430" s="30" t="s">
        <v>19</v>
      </c>
      <c r="M430" s="30" t="s">
        <v>19</v>
      </c>
      <c r="N430" s="30" t="s">
        <v>19</v>
      </c>
      <c r="O430" s="30" t="s">
        <v>19</v>
      </c>
      <c r="P430" s="30" t="s">
        <v>19</v>
      </c>
      <c r="Q430" s="30" t="s">
        <v>19</v>
      </c>
      <c r="R430" s="30" t="s">
        <v>19</v>
      </c>
      <c r="S430" s="30" t="s">
        <v>19</v>
      </c>
      <c r="T430" s="30" t="s">
        <v>19</v>
      </c>
      <c r="U430" s="30" t="s">
        <v>19</v>
      </c>
      <c r="V430" s="30" t="s">
        <v>19</v>
      </c>
      <c r="W430" s="30" t="s">
        <v>19</v>
      </c>
      <c r="X430" s="30" t="s">
        <v>19</v>
      </c>
      <c r="Y430" s="30" t="s">
        <v>19</v>
      </c>
      <c r="Z430" s="30" t="s">
        <v>19</v>
      </c>
      <c r="AA430" s="30" t="s">
        <v>19</v>
      </c>
      <c r="AB430" s="30" t="s">
        <v>19</v>
      </c>
      <c r="AC430" s="30" t="s">
        <v>19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0</v>
      </c>
      <c r="AO430" s="35">
        <v>0</v>
      </c>
      <c r="AP430" s="35">
        <v>0</v>
      </c>
      <c r="AQ430" s="35">
        <v>0</v>
      </c>
      <c r="AR430" s="35">
        <v>0</v>
      </c>
      <c r="AS430" s="35">
        <v>0</v>
      </c>
      <c r="AT430" s="35">
        <v>0</v>
      </c>
      <c r="AU430" s="35">
        <v>0</v>
      </c>
      <c r="AV430" s="35">
        <v>0</v>
      </c>
      <c r="AW430" s="35">
        <v>0</v>
      </c>
      <c r="AX430" s="35">
        <f t="shared" si="108"/>
        <v>0</v>
      </c>
      <c r="AY430" s="35">
        <v>0</v>
      </c>
      <c r="AZ430" s="35">
        <f t="shared" si="109"/>
        <v>0</v>
      </c>
      <c r="BA430" s="39">
        <f t="shared" si="101"/>
        <v>0</v>
      </c>
      <c r="BB430" s="39">
        <f t="shared" si="102"/>
        <v>0</v>
      </c>
      <c r="BC430" s="39">
        <f t="shared" si="103"/>
        <v>0</v>
      </c>
      <c r="BD430" s="31"/>
    </row>
    <row r="431" spans="1:56" s="1" customFormat="1" ht="40.799999999999997" x14ac:dyDescent="0.3">
      <c r="A431" s="2" t="s">
        <v>469</v>
      </c>
      <c r="B431" s="40">
        <v>1</v>
      </c>
      <c r="C431" s="40" t="s">
        <v>8</v>
      </c>
      <c r="D431" s="40">
        <v>11</v>
      </c>
      <c r="E431" s="30" t="s">
        <v>116</v>
      </c>
      <c r="F431" s="30" t="s">
        <v>122</v>
      </c>
      <c r="G431" s="30" t="s">
        <v>121</v>
      </c>
      <c r="H431" s="30" t="s">
        <v>123</v>
      </c>
      <c r="I431" s="30" t="s">
        <v>124</v>
      </c>
      <c r="J431" s="30"/>
      <c r="K431" s="30" t="s">
        <v>19</v>
      </c>
      <c r="L431" s="30" t="s">
        <v>19</v>
      </c>
      <c r="M431" s="30" t="s">
        <v>19</v>
      </c>
      <c r="N431" s="30" t="s">
        <v>19</v>
      </c>
      <c r="O431" s="30" t="s">
        <v>19</v>
      </c>
      <c r="P431" s="30" t="s">
        <v>19</v>
      </c>
      <c r="Q431" s="30" t="s">
        <v>19</v>
      </c>
      <c r="R431" s="30" t="s">
        <v>19</v>
      </c>
      <c r="S431" s="30" t="s">
        <v>19</v>
      </c>
      <c r="T431" s="30" t="s">
        <v>19</v>
      </c>
      <c r="U431" s="30" t="s">
        <v>19</v>
      </c>
      <c r="V431" s="30" t="s">
        <v>19</v>
      </c>
      <c r="W431" s="30" t="s">
        <v>19</v>
      </c>
      <c r="X431" s="30" t="s">
        <v>19</v>
      </c>
      <c r="Y431" s="30" t="s">
        <v>19</v>
      </c>
      <c r="Z431" s="30" t="s">
        <v>19</v>
      </c>
      <c r="AA431" s="30" t="s">
        <v>19</v>
      </c>
      <c r="AB431" s="30" t="s">
        <v>19</v>
      </c>
      <c r="AC431" s="30" t="s">
        <v>19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  <c r="AV431" s="35">
        <v>0</v>
      </c>
      <c r="AW431" s="35">
        <v>0</v>
      </c>
      <c r="AX431" s="35">
        <f t="shared" si="108"/>
        <v>0</v>
      </c>
      <c r="AY431" s="35">
        <v>0</v>
      </c>
      <c r="AZ431" s="35">
        <f t="shared" si="109"/>
        <v>0</v>
      </c>
      <c r="BA431" s="39">
        <f t="shared" si="101"/>
        <v>0</v>
      </c>
      <c r="BB431" s="39">
        <f t="shared" si="102"/>
        <v>0</v>
      </c>
      <c r="BC431" s="39">
        <f t="shared" si="103"/>
        <v>0</v>
      </c>
      <c r="BD431" s="31"/>
    </row>
    <row r="432" spans="1:56" s="1" customFormat="1" ht="40.799999999999997" x14ac:dyDescent="0.3">
      <c r="A432" s="2" t="s">
        <v>470</v>
      </c>
      <c r="B432" s="40">
        <v>1</v>
      </c>
      <c r="C432" s="40" t="s">
        <v>8</v>
      </c>
      <c r="D432" s="40">
        <v>11</v>
      </c>
      <c r="E432" s="30" t="s">
        <v>116</v>
      </c>
      <c r="F432" s="30" t="s">
        <v>122</v>
      </c>
      <c r="G432" s="30" t="s">
        <v>121</v>
      </c>
      <c r="H432" s="30" t="s">
        <v>123</v>
      </c>
      <c r="I432" s="30" t="s">
        <v>124</v>
      </c>
      <c r="J432" s="30"/>
      <c r="K432" s="30" t="s">
        <v>19</v>
      </c>
      <c r="L432" s="30" t="s">
        <v>19</v>
      </c>
      <c r="M432" s="30" t="s">
        <v>19</v>
      </c>
      <c r="N432" s="30" t="s">
        <v>19</v>
      </c>
      <c r="O432" s="30" t="s">
        <v>19</v>
      </c>
      <c r="P432" s="30" t="s">
        <v>19</v>
      </c>
      <c r="Q432" s="30" t="s">
        <v>19</v>
      </c>
      <c r="R432" s="30" t="s">
        <v>19</v>
      </c>
      <c r="S432" s="30" t="s">
        <v>19</v>
      </c>
      <c r="T432" s="30" t="s">
        <v>19</v>
      </c>
      <c r="U432" s="30" t="s">
        <v>19</v>
      </c>
      <c r="V432" s="30" t="s">
        <v>19</v>
      </c>
      <c r="W432" s="30" t="s">
        <v>19</v>
      </c>
      <c r="X432" s="30" t="s">
        <v>19</v>
      </c>
      <c r="Y432" s="30" t="s">
        <v>19</v>
      </c>
      <c r="Z432" s="30" t="s">
        <v>19</v>
      </c>
      <c r="AA432" s="30" t="s">
        <v>19</v>
      </c>
      <c r="AB432" s="30" t="s">
        <v>19</v>
      </c>
      <c r="AC432" s="30" t="s">
        <v>19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  <c r="AV432" s="35">
        <v>0</v>
      </c>
      <c r="AW432" s="35">
        <v>0</v>
      </c>
      <c r="AX432" s="35">
        <f t="shared" si="108"/>
        <v>0</v>
      </c>
      <c r="AY432" s="35">
        <v>0</v>
      </c>
      <c r="AZ432" s="35">
        <f t="shared" si="109"/>
        <v>0</v>
      </c>
      <c r="BA432" s="39">
        <f t="shared" si="101"/>
        <v>0</v>
      </c>
      <c r="BB432" s="39">
        <f t="shared" si="102"/>
        <v>0</v>
      </c>
      <c r="BC432" s="39">
        <f t="shared" si="103"/>
        <v>0</v>
      </c>
      <c r="BD432" s="31"/>
    </row>
    <row r="433" spans="1:56" s="1" customFormat="1" ht="51" x14ac:dyDescent="0.3">
      <c r="A433" s="11" t="s">
        <v>472</v>
      </c>
      <c r="B433" s="32">
        <v>1</v>
      </c>
      <c r="C433" s="32" t="s">
        <v>8</v>
      </c>
      <c r="D433" s="32">
        <v>11</v>
      </c>
      <c r="E433" s="33" t="s">
        <v>116</v>
      </c>
      <c r="F433" s="33" t="s">
        <v>126</v>
      </c>
      <c r="G433" s="33" t="s">
        <v>125</v>
      </c>
      <c r="H433" s="33" t="s">
        <v>127</v>
      </c>
      <c r="I433" s="33" t="s">
        <v>128</v>
      </c>
      <c r="J433" s="30"/>
      <c r="K433" s="30"/>
      <c r="L433" s="30" t="s">
        <v>19</v>
      </c>
      <c r="M433" s="30" t="s">
        <v>19</v>
      </c>
      <c r="N433" s="30" t="s">
        <v>19</v>
      </c>
      <c r="O433" s="30" t="s">
        <v>19</v>
      </c>
      <c r="P433" s="30" t="s">
        <v>19</v>
      </c>
      <c r="Q433" s="30" t="s">
        <v>19</v>
      </c>
      <c r="R433" s="30" t="s">
        <v>19</v>
      </c>
      <c r="S433" s="30" t="s">
        <v>19</v>
      </c>
      <c r="T433" s="30" t="s">
        <v>19</v>
      </c>
      <c r="U433" s="30" t="s">
        <v>19</v>
      </c>
      <c r="V433" s="30" t="s">
        <v>19</v>
      </c>
      <c r="W433" s="30" t="s">
        <v>19</v>
      </c>
      <c r="X433" s="30" t="s">
        <v>19</v>
      </c>
      <c r="Y433" s="30" t="s">
        <v>19</v>
      </c>
      <c r="Z433" s="30" t="s">
        <v>19</v>
      </c>
      <c r="AA433" s="30" t="s">
        <v>19</v>
      </c>
      <c r="AB433" s="30" t="s">
        <v>19</v>
      </c>
      <c r="AC433" s="30" t="s">
        <v>19</v>
      </c>
      <c r="AD433" s="34">
        <f t="shared" ref="AD433:AW433" si="110">SUM(AD434:AD443)</f>
        <v>0</v>
      </c>
      <c r="AE433" s="34">
        <f t="shared" si="110"/>
        <v>0</v>
      </c>
      <c r="AF433" s="34">
        <f t="shared" si="110"/>
        <v>192</v>
      </c>
      <c r="AG433" s="34">
        <f t="shared" si="110"/>
        <v>0</v>
      </c>
      <c r="AH433" s="34">
        <f t="shared" si="110"/>
        <v>0</v>
      </c>
      <c r="AI433" s="34">
        <f t="shared" si="110"/>
        <v>0</v>
      </c>
      <c r="AJ433" s="34">
        <f t="shared" si="110"/>
        <v>0</v>
      </c>
      <c r="AK433" s="34">
        <f t="shared" si="110"/>
        <v>0</v>
      </c>
      <c r="AL433" s="34">
        <f t="shared" si="110"/>
        <v>0</v>
      </c>
      <c r="AM433" s="34">
        <f t="shared" si="110"/>
        <v>0</v>
      </c>
      <c r="AN433" s="34">
        <f t="shared" si="110"/>
        <v>0</v>
      </c>
      <c r="AO433" s="34">
        <f t="shared" si="110"/>
        <v>0</v>
      </c>
      <c r="AP433" s="34">
        <f t="shared" si="110"/>
        <v>0</v>
      </c>
      <c r="AQ433" s="34">
        <f t="shared" si="110"/>
        <v>0</v>
      </c>
      <c r="AR433" s="34">
        <f t="shared" si="110"/>
        <v>0</v>
      </c>
      <c r="AS433" s="34">
        <f t="shared" si="110"/>
        <v>0</v>
      </c>
      <c r="AT433" s="34">
        <f t="shared" si="110"/>
        <v>0</v>
      </c>
      <c r="AU433" s="34">
        <f t="shared" si="110"/>
        <v>0</v>
      </c>
      <c r="AV433" s="34">
        <f t="shared" si="110"/>
        <v>0</v>
      </c>
      <c r="AW433" s="34">
        <f t="shared" si="110"/>
        <v>0</v>
      </c>
      <c r="AX433" s="35">
        <f>SUM(AD433:AW433)</f>
        <v>192</v>
      </c>
      <c r="AY433" s="35">
        <v>0</v>
      </c>
      <c r="AZ433" s="35">
        <f>AX433</f>
        <v>192</v>
      </c>
      <c r="BA433" s="36">
        <f t="shared" si="101"/>
        <v>192</v>
      </c>
      <c r="BB433" s="36">
        <f t="shared" si="102"/>
        <v>0</v>
      </c>
      <c r="BC433" s="36">
        <f t="shared" si="103"/>
        <v>0</v>
      </c>
      <c r="BD433" s="31"/>
    </row>
    <row r="434" spans="1:56" ht="43.2" x14ac:dyDescent="0.3">
      <c r="A434" s="14" t="s">
        <v>461</v>
      </c>
      <c r="B434" s="37">
        <v>1</v>
      </c>
      <c r="C434" s="37" t="s">
        <v>8</v>
      </c>
      <c r="D434" s="37">
        <v>11</v>
      </c>
      <c r="E434" s="38" t="s">
        <v>116</v>
      </c>
      <c r="F434" s="38" t="s">
        <v>126</v>
      </c>
      <c r="G434" s="38" t="s">
        <v>125</v>
      </c>
      <c r="H434" s="38" t="s">
        <v>127</v>
      </c>
      <c r="I434" s="38" t="s">
        <v>128</v>
      </c>
      <c r="J434" s="38"/>
      <c r="K434" s="38"/>
      <c r="L434" s="38" t="s">
        <v>19</v>
      </c>
      <c r="M434" s="38" t="s">
        <v>19</v>
      </c>
      <c r="N434" s="38" t="s">
        <v>19</v>
      </c>
      <c r="O434" s="38" t="s">
        <v>19</v>
      </c>
      <c r="P434" s="38" t="s">
        <v>19</v>
      </c>
      <c r="Q434" s="38" t="s">
        <v>19</v>
      </c>
      <c r="R434" s="38" t="s">
        <v>19</v>
      </c>
      <c r="S434" s="38" t="s">
        <v>19</v>
      </c>
      <c r="T434" s="38" t="s">
        <v>19</v>
      </c>
      <c r="U434" s="38" t="s">
        <v>19</v>
      </c>
      <c r="V434" s="38" t="s">
        <v>19</v>
      </c>
      <c r="W434" s="38" t="s">
        <v>19</v>
      </c>
      <c r="X434" s="38" t="s">
        <v>19</v>
      </c>
      <c r="Y434" s="38" t="s">
        <v>19</v>
      </c>
      <c r="Z434" s="38" t="s">
        <v>19</v>
      </c>
      <c r="AA434" s="38" t="s">
        <v>19</v>
      </c>
      <c r="AB434" s="38" t="s">
        <v>19</v>
      </c>
      <c r="AC434" s="38" t="s">
        <v>19</v>
      </c>
      <c r="AD434" s="39">
        <v>0</v>
      </c>
      <c r="AE434" s="39">
        <v>0</v>
      </c>
      <c r="AF434" s="39">
        <v>192</v>
      </c>
      <c r="AG434" s="39">
        <v>0</v>
      </c>
      <c r="AH434" s="39">
        <v>0</v>
      </c>
      <c r="AI434" s="39">
        <v>0</v>
      </c>
      <c r="AJ434" s="39">
        <v>0</v>
      </c>
      <c r="AK434" s="39">
        <v>0</v>
      </c>
      <c r="AL434" s="39">
        <v>0</v>
      </c>
      <c r="AM434" s="39">
        <v>0</v>
      </c>
      <c r="AN434" s="39">
        <v>0</v>
      </c>
      <c r="AO434" s="39">
        <v>0</v>
      </c>
      <c r="AP434" s="39">
        <v>0</v>
      </c>
      <c r="AQ434" s="39">
        <v>0</v>
      </c>
      <c r="AR434" s="39">
        <v>0</v>
      </c>
      <c r="AS434" s="39">
        <v>0</v>
      </c>
      <c r="AT434" s="39">
        <v>0</v>
      </c>
      <c r="AU434" s="39">
        <v>0</v>
      </c>
      <c r="AV434" s="39">
        <v>0</v>
      </c>
      <c r="AW434" s="39">
        <v>0</v>
      </c>
      <c r="AX434" s="39">
        <f t="shared" ref="AX434:AX443" si="111">SUM(AD434:AW434)</f>
        <v>192</v>
      </c>
      <c r="AY434" s="39">
        <v>0</v>
      </c>
      <c r="AZ434" s="39">
        <f t="shared" ref="AZ434:AZ443" si="112">AX434</f>
        <v>192</v>
      </c>
      <c r="BA434" s="39">
        <f t="shared" si="101"/>
        <v>192</v>
      </c>
      <c r="BB434" s="39">
        <f t="shared" si="102"/>
        <v>0</v>
      </c>
      <c r="BC434" s="39">
        <f t="shared" si="103"/>
        <v>0</v>
      </c>
    </row>
    <row r="435" spans="1:56" ht="43.2" x14ac:dyDescent="0.3">
      <c r="A435" s="14" t="s">
        <v>462</v>
      </c>
      <c r="B435" s="37">
        <v>1</v>
      </c>
      <c r="C435" s="37" t="s">
        <v>8</v>
      </c>
      <c r="D435" s="37">
        <v>11</v>
      </c>
      <c r="E435" s="38" t="s">
        <v>116</v>
      </c>
      <c r="F435" s="38" t="s">
        <v>126</v>
      </c>
      <c r="G435" s="38" t="s">
        <v>125</v>
      </c>
      <c r="H435" s="38" t="s">
        <v>127</v>
      </c>
      <c r="I435" s="38" t="s">
        <v>578</v>
      </c>
      <c r="J435" s="38"/>
      <c r="K435" s="38"/>
      <c r="L435" s="38" t="s">
        <v>19</v>
      </c>
      <c r="M435" s="38" t="s">
        <v>19</v>
      </c>
      <c r="N435" s="38" t="s">
        <v>19</v>
      </c>
      <c r="O435" s="38" t="s">
        <v>19</v>
      </c>
      <c r="P435" s="38" t="s">
        <v>19</v>
      </c>
      <c r="Q435" s="38" t="s">
        <v>19</v>
      </c>
      <c r="R435" s="38" t="s">
        <v>19</v>
      </c>
      <c r="S435" s="38" t="s">
        <v>19</v>
      </c>
      <c r="T435" s="38" t="s">
        <v>19</v>
      </c>
      <c r="U435" s="38" t="s">
        <v>19</v>
      </c>
      <c r="V435" s="38" t="s">
        <v>19</v>
      </c>
      <c r="W435" s="38" t="s">
        <v>19</v>
      </c>
      <c r="X435" s="38" t="s">
        <v>19</v>
      </c>
      <c r="Y435" s="38" t="s">
        <v>19</v>
      </c>
      <c r="Z435" s="38" t="s">
        <v>19</v>
      </c>
      <c r="AA435" s="38" t="s">
        <v>19</v>
      </c>
      <c r="AB435" s="38" t="s">
        <v>19</v>
      </c>
      <c r="AC435" s="38" t="s">
        <v>19</v>
      </c>
      <c r="AD435" s="39">
        <v>0</v>
      </c>
      <c r="AE435" s="39">
        <v>0</v>
      </c>
      <c r="AF435" s="39">
        <v>0</v>
      </c>
      <c r="AG435" s="39">
        <v>0</v>
      </c>
      <c r="AH435" s="39">
        <v>0</v>
      </c>
      <c r="AI435" s="39">
        <v>0</v>
      </c>
      <c r="AJ435" s="39">
        <v>0</v>
      </c>
      <c r="AK435" s="39">
        <v>0</v>
      </c>
      <c r="AL435" s="39">
        <v>0</v>
      </c>
      <c r="AM435" s="39">
        <v>0</v>
      </c>
      <c r="AN435" s="39">
        <v>0</v>
      </c>
      <c r="AO435" s="39">
        <v>0</v>
      </c>
      <c r="AP435" s="39">
        <v>0</v>
      </c>
      <c r="AQ435" s="39">
        <v>0</v>
      </c>
      <c r="AR435" s="39">
        <v>0</v>
      </c>
      <c r="AS435" s="39">
        <v>0</v>
      </c>
      <c r="AT435" s="39">
        <v>0</v>
      </c>
      <c r="AU435" s="39">
        <v>0</v>
      </c>
      <c r="AV435" s="39">
        <v>0</v>
      </c>
      <c r="AW435" s="39">
        <v>0</v>
      </c>
      <c r="AX435" s="39">
        <f t="shared" si="111"/>
        <v>0</v>
      </c>
      <c r="AY435" s="39">
        <v>0</v>
      </c>
      <c r="AZ435" s="39">
        <f t="shared" si="112"/>
        <v>0</v>
      </c>
      <c r="BA435" s="39">
        <f t="shared" si="101"/>
        <v>0</v>
      </c>
      <c r="BB435" s="39">
        <f t="shared" si="102"/>
        <v>0</v>
      </c>
      <c r="BC435" s="39">
        <f t="shared" si="103"/>
        <v>0</v>
      </c>
    </row>
    <row r="436" spans="1:56" s="1" customFormat="1" ht="40.799999999999997" x14ac:dyDescent="0.3">
      <c r="A436" s="2" t="s">
        <v>463</v>
      </c>
      <c r="B436" s="40">
        <v>1</v>
      </c>
      <c r="C436" s="40" t="s">
        <v>8</v>
      </c>
      <c r="D436" s="40">
        <v>11</v>
      </c>
      <c r="E436" s="30" t="s">
        <v>116</v>
      </c>
      <c r="F436" s="30" t="s">
        <v>126</v>
      </c>
      <c r="G436" s="30" t="s">
        <v>125</v>
      </c>
      <c r="H436" s="30" t="s">
        <v>127</v>
      </c>
      <c r="I436" s="30" t="s">
        <v>578</v>
      </c>
      <c r="J436" s="30"/>
      <c r="K436" s="30"/>
      <c r="L436" s="30" t="s">
        <v>19</v>
      </c>
      <c r="M436" s="30" t="s">
        <v>19</v>
      </c>
      <c r="N436" s="30" t="s">
        <v>19</v>
      </c>
      <c r="O436" s="30" t="s">
        <v>19</v>
      </c>
      <c r="P436" s="30" t="s">
        <v>19</v>
      </c>
      <c r="Q436" s="30" t="s">
        <v>19</v>
      </c>
      <c r="R436" s="30" t="s">
        <v>19</v>
      </c>
      <c r="S436" s="30" t="s">
        <v>19</v>
      </c>
      <c r="T436" s="30" t="s">
        <v>19</v>
      </c>
      <c r="U436" s="30" t="s">
        <v>19</v>
      </c>
      <c r="V436" s="30" t="s">
        <v>19</v>
      </c>
      <c r="W436" s="30" t="s">
        <v>19</v>
      </c>
      <c r="X436" s="30" t="s">
        <v>19</v>
      </c>
      <c r="Y436" s="30" t="s">
        <v>19</v>
      </c>
      <c r="Z436" s="30" t="s">
        <v>19</v>
      </c>
      <c r="AA436" s="30" t="s">
        <v>19</v>
      </c>
      <c r="AB436" s="30" t="s">
        <v>19</v>
      </c>
      <c r="AC436" s="30" t="s">
        <v>19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  <c r="AV436" s="35">
        <v>0</v>
      </c>
      <c r="AW436" s="35">
        <v>0</v>
      </c>
      <c r="AX436" s="35">
        <f t="shared" si="111"/>
        <v>0</v>
      </c>
      <c r="AY436" s="35">
        <v>0</v>
      </c>
      <c r="AZ436" s="35">
        <f t="shared" si="112"/>
        <v>0</v>
      </c>
      <c r="BA436" s="35">
        <f t="shared" si="101"/>
        <v>0</v>
      </c>
      <c r="BB436" s="35">
        <f t="shared" si="102"/>
        <v>0</v>
      </c>
      <c r="BC436" s="35">
        <f t="shared" si="103"/>
        <v>0</v>
      </c>
      <c r="BD436" s="31"/>
    </row>
    <row r="437" spans="1:56" s="1" customFormat="1" ht="40.799999999999997" x14ac:dyDescent="0.3">
      <c r="A437" s="2" t="s">
        <v>464</v>
      </c>
      <c r="B437" s="40">
        <v>1</v>
      </c>
      <c r="C437" s="40" t="s">
        <v>8</v>
      </c>
      <c r="D437" s="40">
        <v>11</v>
      </c>
      <c r="E437" s="30" t="s">
        <v>116</v>
      </c>
      <c r="F437" s="30" t="s">
        <v>126</v>
      </c>
      <c r="G437" s="30" t="s">
        <v>125</v>
      </c>
      <c r="H437" s="30" t="s">
        <v>127</v>
      </c>
      <c r="I437" s="30" t="s">
        <v>578</v>
      </c>
      <c r="J437" s="30"/>
      <c r="K437" s="30"/>
      <c r="L437" s="30" t="s">
        <v>19</v>
      </c>
      <c r="M437" s="30" t="s">
        <v>19</v>
      </c>
      <c r="N437" s="30" t="s">
        <v>19</v>
      </c>
      <c r="O437" s="30" t="s">
        <v>19</v>
      </c>
      <c r="P437" s="30" t="s">
        <v>19</v>
      </c>
      <c r="Q437" s="30" t="s">
        <v>19</v>
      </c>
      <c r="R437" s="30" t="s">
        <v>19</v>
      </c>
      <c r="S437" s="30" t="s">
        <v>19</v>
      </c>
      <c r="T437" s="30" t="s">
        <v>19</v>
      </c>
      <c r="U437" s="30" t="s">
        <v>19</v>
      </c>
      <c r="V437" s="30" t="s">
        <v>19</v>
      </c>
      <c r="W437" s="30" t="s">
        <v>19</v>
      </c>
      <c r="X437" s="30" t="s">
        <v>19</v>
      </c>
      <c r="Y437" s="30" t="s">
        <v>19</v>
      </c>
      <c r="Z437" s="30" t="s">
        <v>19</v>
      </c>
      <c r="AA437" s="30" t="s">
        <v>19</v>
      </c>
      <c r="AB437" s="30" t="s">
        <v>19</v>
      </c>
      <c r="AC437" s="30" t="s">
        <v>19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0</v>
      </c>
      <c r="AO437" s="35">
        <v>0</v>
      </c>
      <c r="AP437" s="35">
        <v>0</v>
      </c>
      <c r="AQ437" s="35">
        <v>0</v>
      </c>
      <c r="AR437" s="35">
        <v>0</v>
      </c>
      <c r="AS437" s="35">
        <v>0</v>
      </c>
      <c r="AT437" s="35">
        <v>0</v>
      </c>
      <c r="AU437" s="35">
        <v>0</v>
      </c>
      <c r="AV437" s="35">
        <v>0</v>
      </c>
      <c r="AW437" s="35">
        <v>0</v>
      </c>
      <c r="AX437" s="35">
        <f t="shared" si="111"/>
        <v>0</v>
      </c>
      <c r="AY437" s="35">
        <v>0</v>
      </c>
      <c r="AZ437" s="35">
        <f t="shared" si="112"/>
        <v>0</v>
      </c>
      <c r="BA437" s="35">
        <f t="shared" si="101"/>
        <v>0</v>
      </c>
      <c r="BB437" s="35">
        <f t="shared" si="102"/>
        <v>0</v>
      </c>
      <c r="BC437" s="35">
        <f t="shared" si="103"/>
        <v>0</v>
      </c>
      <c r="BD437" s="31"/>
    </row>
    <row r="438" spans="1:56" s="1" customFormat="1" ht="40.799999999999997" x14ac:dyDescent="0.3">
      <c r="A438" s="2" t="s">
        <v>465</v>
      </c>
      <c r="B438" s="40">
        <v>1</v>
      </c>
      <c r="C438" s="40" t="s">
        <v>8</v>
      </c>
      <c r="D438" s="40">
        <v>11</v>
      </c>
      <c r="E438" s="30" t="s">
        <v>116</v>
      </c>
      <c r="F438" s="30" t="s">
        <v>126</v>
      </c>
      <c r="G438" s="30" t="s">
        <v>125</v>
      </c>
      <c r="H438" s="30" t="s">
        <v>127</v>
      </c>
      <c r="I438" s="30" t="s">
        <v>578</v>
      </c>
      <c r="J438" s="30"/>
      <c r="K438" s="30"/>
      <c r="L438" s="30" t="s">
        <v>19</v>
      </c>
      <c r="M438" s="30" t="s">
        <v>19</v>
      </c>
      <c r="N438" s="30" t="s">
        <v>19</v>
      </c>
      <c r="O438" s="30" t="s">
        <v>19</v>
      </c>
      <c r="P438" s="30" t="s">
        <v>19</v>
      </c>
      <c r="Q438" s="30" t="s">
        <v>19</v>
      </c>
      <c r="R438" s="30" t="s">
        <v>19</v>
      </c>
      <c r="S438" s="30" t="s">
        <v>19</v>
      </c>
      <c r="T438" s="30" t="s">
        <v>19</v>
      </c>
      <c r="U438" s="30" t="s">
        <v>19</v>
      </c>
      <c r="V438" s="30" t="s">
        <v>19</v>
      </c>
      <c r="W438" s="30" t="s">
        <v>19</v>
      </c>
      <c r="X438" s="30" t="s">
        <v>19</v>
      </c>
      <c r="Y438" s="30" t="s">
        <v>19</v>
      </c>
      <c r="Z438" s="30" t="s">
        <v>19</v>
      </c>
      <c r="AA438" s="30" t="s">
        <v>19</v>
      </c>
      <c r="AB438" s="30" t="s">
        <v>19</v>
      </c>
      <c r="AC438" s="30" t="s">
        <v>19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  <c r="AV438" s="35">
        <v>0</v>
      </c>
      <c r="AW438" s="35">
        <v>0</v>
      </c>
      <c r="AX438" s="35">
        <f t="shared" si="111"/>
        <v>0</v>
      </c>
      <c r="AY438" s="35">
        <v>0</v>
      </c>
      <c r="AZ438" s="35">
        <f t="shared" si="112"/>
        <v>0</v>
      </c>
      <c r="BA438" s="35">
        <f t="shared" si="101"/>
        <v>0</v>
      </c>
      <c r="BB438" s="35">
        <f t="shared" si="102"/>
        <v>0</v>
      </c>
      <c r="BC438" s="35">
        <f t="shared" si="103"/>
        <v>0</v>
      </c>
      <c r="BD438" s="31"/>
    </row>
    <row r="439" spans="1:56" s="1" customFormat="1" ht="40.799999999999997" x14ac:dyDescent="0.3">
      <c r="A439" s="2" t="s">
        <v>466</v>
      </c>
      <c r="B439" s="40">
        <v>1</v>
      </c>
      <c r="C439" s="40" t="s">
        <v>8</v>
      </c>
      <c r="D439" s="40">
        <v>11</v>
      </c>
      <c r="E439" s="30" t="s">
        <v>116</v>
      </c>
      <c r="F439" s="30" t="s">
        <v>126</v>
      </c>
      <c r="G439" s="30" t="s">
        <v>125</v>
      </c>
      <c r="H439" s="30" t="s">
        <v>127</v>
      </c>
      <c r="I439" s="30" t="s">
        <v>578</v>
      </c>
      <c r="J439" s="30"/>
      <c r="K439" s="30"/>
      <c r="L439" s="30" t="s">
        <v>19</v>
      </c>
      <c r="M439" s="30" t="s">
        <v>19</v>
      </c>
      <c r="N439" s="30" t="s">
        <v>19</v>
      </c>
      <c r="O439" s="30" t="s">
        <v>19</v>
      </c>
      <c r="P439" s="30" t="s">
        <v>19</v>
      </c>
      <c r="Q439" s="30" t="s">
        <v>19</v>
      </c>
      <c r="R439" s="30" t="s">
        <v>19</v>
      </c>
      <c r="S439" s="30" t="s">
        <v>19</v>
      </c>
      <c r="T439" s="30" t="s">
        <v>19</v>
      </c>
      <c r="U439" s="30" t="s">
        <v>19</v>
      </c>
      <c r="V439" s="30" t="s">
        <v>19</v>
      </c>
      <c r="W439" s="30" t="s">
        <v>19</v>
      </c>
      <c r="X439" s="30" t="s">
        <v>19</v>
      </c>
      <c r="Y439" s="30" t="s">
        <v>19</v>
      </c>
      <c r="Z439" s="30" t="s">
        <v>19</v>
      </c>
      <c r="AA439" s="30" t="s">
        <v>19</v>
      </c>
      <c r="AB439" s="30" t="s">
        <v>19</v>
      </c>
      <c r="AC439" s="30" t="s">
        <v>19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  <c r="AV439" s="35">
        <v>0</v>
      </c>
      <c r="AW439" s="35">
        <v>0</v>
      </c>
      <c r="AX439" s="35">
        <f t="shared" si="111"/>
        <v>0</v>
      </c>
      <c r="AY439" s="35">
        <v>0</v>
      </c>
      <c r="AZ439" s="35">
        <f t="shared" si="112"/>
        <v>0</v>
      </c>
      <c r="BA439" s="35">
        <f t="shared" si="101"/>
        <v>0</v>
      </c>
      <c r="BB439" s="35">
        <f t="shared" si="102"/>
        <v>0</v>
      </c>
      <c r="BC439" s="35">
        <f t="shared" si="103"/>
        <v>0</v>
      </c>
      <c r="BD439" s="31"/>
    </row>
    <row r="440" spans="1:56" s="1" customFormat="1" ht="40.799999999999997" x14ac:dyDescent="0.3">
      <c r="A440" s="2" t="s">
        <v>467</v>
      </c>
      <c r="B440" s="40">
        <v>1</v>
      </c>
      <c r="C440" s="40" t="s">
        <v>8</v>
      </c>
      <c r="D440" s="40">
        <v>11</v>
      </c>
      <c r="E440" s="30" t="s">
        <v>116</v>
      </c>
      <c r="F440" s="30" t="s">
        <v>126</v>
      </c>
      <c r="G440" s="30" t="s">
        <v>125</v>
      </c>
      <c r="H440" s="30" t="s">
        <v>127</v>
      </c>
      <c r="I440" s="30" t="s">
        <v>578</v>
      </c>
      <c r="J440" s="30"/>
      <c r="K440" s="30"/>
      <c r="L440" s="30" t="s">
        <v>19</v>
      </c>
      <c r="M440" s="30" t="s">
        <v>19</v>
      </c>
      <c r="N440" s="30" t="s">
        <v>19</v>
      </c>
      <c r="O440" s="30" t="s">
        <v>19</v>
      </c>
      <c r="P440" s="30" t="s">
        <v>19</v>
      </c>
      <c r="Q440" s="30" t="s">
        <v>19</v>
      </c>
      <c r="R440" s="30" t="s">
        <v>19</v>
      </c>
      <c r="S440" s="30" t="s">
        <v>19</v>
      </c>
      <c r="T440" s="30" t="s">
        <v>19</v>
      </c>
      <c r="U440" s="30" t="s">
        <v>19</v>
      </c>
      <c r="V440" s="30" t="s">
        <v>19</v>
      </c>
      <c r="W440" s="30" t="s">
        <v>19</v>
      </c>
      <c r="X440" s="30" t="s">
        <v>19</v>
      </c>
      <c r="Y440" s="30" t="s">
        <v>19</v>
      </c>
      <c r="Z440" s="30" t="s">
        <v>19</v>
      </c>
      <c r="AA440" s="30" t="s">
        <v>19</v>
      </c>
      <c r="AB440" s="30" t="s">
        <v>19</v>
      </c>
      <c r="AC440" s="30" t="s">
        <v>19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  <c r="AV440" s="35">
        <v>0</v>
      </c>
      <c r="AW440" s="35">
        <v>0</v>
      </c>
      <c r="AX440" s="35">
        <f t="shared" si="111"/>
        <v>0</v>
      </c>
      <c r="AY440" s="35">
        <v>0</v>
      </c>
      <c r="AZ440" s="35">
        <f t="shared" si="112"/>
        <v>0</v>
      </c>
      <c r="BA440" s="35">
        <f t="shared" si="101"/>
        <v>0</v>
      </c>
      <c r="BB440" s="35">
        <f t="shared" si="102"/>
        <v>0</v>
      </c>
      <c r="BC440" s="35">
        <f t="shared" si="103"/>
        <v>0</v>
      </c>
      <c r="BD440" s="31"/>
    </row>
    <row r="441" spans="1:56" s="1" customFormat="1" ht="40.799999999999997" x14ac:dyDescent="0.3">
      <c r="A441" s="2" t="s">
        <v>468</v>
      </c>
      <c r="B441" s="40">
        <v>1</v>
      </c>
      <c r="C441" s="40" t="s">
        <v>8</v>
      </c>
      <c r="D441" s="40">
        <v>11</v>
      </c>
      <c r="E441" s="30" t="s">
        <v>116</v>
      </c>
      <c r="F441" s="30" t="s">
        <v>126</v>
      </c>
      <c r="G441" s="30" t="s">
        <v>125</v>
      </c>
      <c r="H441" s="30" t="s">
        <v>127</v>
      </c>
      <c r="I441" s="30" t="s">
        <v>578</v>
      </c>
      <c r="J441" s="30"/>
      <c r="K441" s="30"/>
      <c r="L441" s="30" t="s">
        <v>19</v>
      </c>
      <c r="M441" s="30" t="s">
        <v>19</v>
      </c>
      <c r="N441" s="30" t="s">
        <v>19</v>
      </c>
      <c r="O441" s="30" t="s">
        <v>19</v>
      </c>
      <c r="P441" s="30" t="s">
        <v>19</v>
      </c>
      <c r="Q441" s="30" t="s">
        <v>19</v>
      </c>
      <c r="R441" s="30" t="s">
        <v>19</v>
      </c>
      <c r="S441" s="30" t="s">
        <v>19</v>
      </c>
      <c r="T441" s="30" t="s">
        <v>19</v>
      </c>
      <c r="U441" s="30" t="s">
        <v>19</v>
      </c>
      <c r="V441" s="30" t="s">
        <v>19</v>
      </c>
      <c r="W441" s="30" t="s">
        <v>19</v>
      </c>
      <c r="X441" s="30" t="s">
        <v>19</v>
      </c>
      <c r="Y441" s="30" t="s">
        <v>19</v>
      </c>
      <c r="Z441" s="30" t="s">
        <v>19</v>
      </c>
      <c r="AA441" s="30" t="s">
        <v>19</v>
      </c>
      <c r="AB441" s="30" t="s">
        <v>19</v>
      </c>
      <c r="AC441" s="30" t="s">
        <v>19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  <c r="AV441" s="35">
        <v>0</v>
      </c>
      <c r="AW441" s="35">
        <v>0</v>
      </c>
      <c r="AX441" s="35">
        <f t="shared" si="111"/>
        <v>0</v>
      </c>
      <c r="AY441" s="35">
        <v>0</v>
      </c>
      <c r="AZ441" s="35">
        <f t="shared" si="112"/>
        <v>0</v>
      </c>
      <c r="BA441" s="39">
        <f t="shared" si="101"/>
        <v>0</v>
      </c>
      <c r="BB441" s="39">
        <f t="shared" si="102"/>
        <v>0</v>
      </c>
      <c r="BC441" s="39">
        <f t="shared" si="103"/>
        <v>0</v>
      </c>
      <c r="BD441" s="31"/>
    </row>
    <row r="442" spans="1:56" s="1" customFormat="1" ht="40.799999999999997" x14ac:dyDescent="0.3">
      <c r="A442" s="2" t="s">
        <v>469</v>
      </c>
      <c r="B442" s="40">
        <v>1</v>
      </c>
      <c r="C442" s="40" t="s">
        <v>8</v>
      </c>
      <c r="D442" s="40">
        <v>11</v>
      </c>
      <c r="E442" s="30" t="s">
        <v>116</v>
      </c>
      <c r="F442" s="30" t="s">
        <v>126</v>
      </c>
      <c r="G442" s="30" t="s">
        <v>125</v>
      </c>
      <c r="H442" s="30" t="s">
        <v>127</v>
      </c>
      <c r="I442" s="30" t="s">
        <v>578</v>
      </c>
      <c r="J442" s="30"/>
      <c r="K442" s="30"/>
      <c r="L442" s="30" t="s">
        <v>19</v>
      </c>
      <c r="M442" s="30" t="s">
        <v>19</v>
      </c>
      <c r="N442" s="30" t="s">
        <v>19</v>
      </c>
      <c r="O442" s="30" t="s">
        <v>19</v>
      </c>
      <c r="P442" s="30" t="s">
        <v>19</v>
      </c>
      <c r="Q442" s="30" t="s">
        <v>19</v>
      </c>
      <c r="R442" s="30" t="s">
        <v>19</v>
      </c>
      <c r="S442" s="30" t="s">
        <v>19</v>
      </c>
      <c r="T442" s="30" t="s">
        <v>19</v>
      </c>
      <c r="U442" s="30" t="s">
        <v>19</v>
      </c>
      <c r="V442" s="30" t="s">
        <v>19</v>
      </c>
      <c r="W442" s="30" t="s">
        <v>19</v>
      </c>
      <c r="X442" s="30" t="s">
        <v>19</v>
      </c>
      <c r="Y442" s="30" t="s">
        <v>19</v>
      </c>
      <c r="Z442" s="30" t="s">
        <v>19</v>
      </c>
      <c r="AA442" s="30" t="s">
        <v>19</v>
      </c>
      <c r="AB442" s="30" t="s">
        <v>19</v>
      </c>
      <c r="AC442" s="30" t="s">
        <v>19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  <c r="AV442" s="35">
        <v>0</v>
      </c>
      <c r="AW442" s="35">
        <v>0</v>
      </c>
      <c r="AX442" s="35">
        <f t="shared" si="111"/>
        <v>0</v>
      </c>
      <c r="AY442" s="35">
        <v>0</v>
      </c>
      <c r="AZ442" s="35">
        <f t="shared" si="112"/>
        <v>0</v>
      </c>
      <c r="BA442" s="39">
        <f t="shared" si="101"/>
        <v>0</v>
      </c>
      <c r="BB442" s="39">
        <f t="shared" si="102"/>
        <v>0</v>
      </c>
      <c r="BC442" s="39">
        <f t="shared" si="103"/>
        <v>0</v>
      </c>
      <c r="BD442" s="31"/>
    </row>
    <row r="443" spans="1:56" s="1" customFormat="1" ht="40.799999999999997" x14ac:dyDescent="0.3">
      <c r="A443" s="2" t="s">
        <v>470</v>
      </c>
      <c r="B443" s="40">
        <v>1</v>
      </c>
      <c r="C443" s="40" t="s">
        <v>8</v>
      </c>
      <c r="D443" s="40">
        <v>11</v>
      </c>
      <c r="E443" s="30" t="s">
        <v>116</v>
      </c>
      <c r="F443" s="30" t="s">
        <v>126</v>
      </c>
      <c r="G443" s="30" t="s">
        <v>125</v>
      </c>
      <c r="H443" s="30" t="s">
        <v>127</v>
      </c>
      <c r="I443" s="30" t="s">
        <v>578</v>
      </c>
      <c r="J443" s="30"/>
      <c r="K443" s="30"/>
      <c r="L443" s="30" t="s">
        <v>19</v>
      </c>
      <c r="M443" s="30" t="s">
        <v>19</v>
      </c>
      <c r="N443" s="30" t="s">
        <v>19</v>
      </c>
      <c r="O443" s="30" t="s">
        <v>19</v>
      </c>
      <c r="P443" s="30" t="s">
        <v>19</v>
      </c>
      <c r="Q443" s="30" t="s">
        <v>19</v>
      </c>
      <c r="R443" s="30" t="s">
        <v>19</v>
      </c>
      <c r="S443" s="30" t="s">
        <v>19</v>
      </c>
      <c r="T443" s="30" t="s">
        <v>19</v>
      </c>
      <c r="U443" s="30" t="s">
        <v>19</v>
      </c>
      <c r="V443" s="30" t="s">
        <v>19</v>
      </c>
      <c r="W443" s="30" t="s">
        <v>19</v>
      </c>
      <c r="X443" s="30" t="s">
        <v>19</v>
      </c>
      <c r="Y443" s="30" t="s">
        <v>19</v>
      </c>
      <c r="Z443" s="30" t="s">
        <v>19</v>
      </c>
      <c r="AA443" s="30" t="s">
        <v>19</v>
      </c>
      <c r="AB443" s="30" t="s">
        <v>19</v>
      </c>
      <c r="AC443" s="30" t="s">
        <v>19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  <c r="AV443" s="35">
        <v>0</v>
      </c>
      <c r="AW443" s="35">
        <v>0</v>
      </c>
      <c r="AX443" s="35">
        <f t="shared" si="111"/>
        <v>0</v>
      </c>
      <c r="AY443" s="35">
        <v>0</v>
      </c>
      <c r="AZ443" s="35">
        <f t="shared" si="112"/>
        <v>0</v>
      </c>
      <c r="BA443" s="39">
        <f t="shared" si="101"/>
        <v>0</v>
      </c>
      <c r="BB443" s="39">
        <f t="shared" si="102"/>
        <v>0</v>
      </c>
      <c r="BC443" s="39">
        <f t="shared" si="103"/>
        <v>0</v>
      </c>
      <c r="BD443" s="31"/>
    </row>
    <row r="444" spans="1:56" s="1" customFormat="1" ht="61.2" x14ac:dyDescent="0.3">
      <c r="A444" s="11" t="s">
        <v>472</v>
      </c>
      <c r="B444" s="32">
        <v>1</v>
      </c>
      <c r="C444" s="32" t="s">
        <v>8</v>
      </c>
      <c r="D444" s="32">
        <v>12</v>
      </c>
      <c r="E444" s="33" t="s">
        <v>129</v>
      </c>
      <c r="F444" s="33" t="s">
        <v>130</v>
      </c>
      <c r="G444" s="33" t="s">
        <v>131</v>
      </c>
      <c r="H444" s="33" t="s">
        <v>132</v>
      </c>
      <c r="I444" s="33" t="s">
        <v>133</v>
      </c>
      <c r="J444" s="30" t="s">
        <v>19</v>
      </c>
      <c r="K444" s="30" t="s">
        <v>19</v>
      </c>
      <c r="L444" s="30" t="s">
        <v>19</v>
      </c>
      <c r="M444" s="30" t="s">
        <v>19</v>
      </c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4">
        <f>SUM(AD445:AD454)</f>
        <v>0</v>
      </c>
      <c r="AE444" s="34">
        <f t="shared" ref="AE444:AW444" si="113">SUM(AE445:AE454)</f>
        <v>0</v>
      </c>
      <c r="AF444" s="34">
        <f t="shared" si="113"/>
        <v>0</v>
      </c>
      <c r="AG444" s="34">
        <f t="shared" si="113"/>
        <v>0</v>
      </c>
      <c r="AH444" s="34">
        <f t="shared" si="113"/>
        <v>0</v>
      </c>
      <c r="AI444" s="34">
        <f t="shared" si="113"/>
        <v>0</v>
      </c>
      <c r="AJ444" s="34">
        <f t="shared" si="113"/>
        <v>0</v>
      </c>
      <c r="AK444" s="34">
        <f t="shared" si="113"/>
        <v>0</v>
      </c>
      <c r="AL444" s="34">
        <f t="shared" si="113"/>
        <v>0</v>
      </c>
      <c r="AM444" s="34">
        <f t="shared" si="113"/>
        <v>0</v>
      </c>
      <c r="AN444" s="34">
        <f t="shared" si="113"/>
        <v>0</v>
      </c>
      <c r="AO444" s="34">
        <f t="shared" si="113"/>
        <v>0</v>
      </c>
      <c r="AP444" s="34">
        <f t="shared" si="113"/>
        <v>0</v>
      </c>
      <c r="AQ444" s="34">
        <f t="shared" si="113"/>
        <v>0</v>
      </c>
      <c r="AR444" s="34">
        <f t="shared" si="113"/>
        <v>0</v>
      </c>
      <c r="AS444" s="34">
        <f t="shared" si="113"/>
        <v>0</v>
      </c>
      <c r="AT444" s="34">
        <f t="shared" si="113"/>
        <v>0</v>
      </c>
      <c r="AU444" s="34">
        <f t="shared" si="113"/>
        <v>0</v>
      </c>
      <c r="AV444" s="34">
        <f t="shared" si="113"/>
        <v>0</v>
      </c>
      <c r="AW444" s="34">
        <f t="shared" si="113"/>
        <v>0</v>
      </c>
      <c r="AX444" s="35">
        <f>SUM(AD444:AW444)</f>
        <v>0</v>
      </c>
      <c r="AY444" s="35">
        <v>0</v>
      </c>
      <c r="AZ444" s="35">
        <f>AX444</f>
        <v>0</v>
      </c>
      <c r="BA444" s="36">
        <f t="shared" si="101"/>
        <v>0</v>
      </c>
      <c r="BB444" s="36">
        <f t="shared" si="102"/>
        <v>0</v>
      </c>
      <c r="BC444" s="36">
        <f t="shared" si="103"/>
        <v>0</v>
      </c>
      <c r="BD444" s="31"/>
    </row>
    <row r="445" spans="1:56" ht="54" x14ac:dyDescent="0.3">
      <c r="A445" s="14" t="s">
        <v>461</v>
      </c>
      <c r="B445" s="37">
        <v>1</v>
      </c>
      <c r="C445" s="37" t="s">
        <v>8</v>
      </c>
      <c r="D445" s="37">
        <v>12</v>
      </c>
      <c r="E445" s="38" t="s">
        <v>129</v>
      </c>
      <c r="F445" s="38" t="s">
        <v>130</v>
      </c>
      <c r="G445" s="38" t="s">
        <v>131</v>
      </c>
      <c r="H445" s="38" t="s">
        <v>132</v>
      </c>
      <c r="I445" s="38" t="s">
        <v>133</v>
      </c>
      <c r="J445" s="38" t="s">
        <v>19</v>
      </c>
      <c r="K445" s="38" t="s">
        <v>19</v>
      </c>
      <c r="L445" s="38" t="s">
        <v>19</v>
      </c>
      <c r="M445" s="38" t="s">
        <v>19</v>
      </c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9">
        <v>0</v>
      </c>
      <c r="AE445" s="39">
        <v>0</v>
      </c>
      <c r="AF445" s="39">
        <v>0</v>
      </c>
      <c r="AG445" s="39">
        <v>0</v>
      </c>
      <c r="AH445" s="39">
        <v>0</v>
      </c>
      <c r="AI445" s="39">
        <v>0</v>
      </c>
      <c r="AJ445" s="39">
        <v>0</v>
      </c>
      <c r="AK445" s="39">
        <v>0</v>
      </c>
      <c r="AL445" s="39">
        <v>0</v>
      </c>
      <c r="AM445" s="39">
        <v>0</v>
      </c>
      <c r="AN445" s="39">
        <v>0</v>
      </c>
      <c r="AO445" s="39">
        <v>0</v>
      </c>
      <c r="AP445" s="39">
        <v>0</v>
      </c>
      <c r="AQ445" s="39">
        <v>0</v>
      </c>
      <c r="AR445" s="39">
        <v>0</v>
      </c>
      <c r="AS445" s="39">
        <v>0</v>
      </c>
      <c r="AT445" s="39">
        <v>0</v>
      </c>
      <c r="AU445" s="39">
        <v>0</v>
      </c>
      <c r="AV445" s="39">
        <v>0</v>
      </c>
      <c r="AW445" s="39">
        <v>0</v>
      </c>
      <c r="AX445" s="39">
        <f>SUM(AD445:AW445)</f>
        <v>0</v>
      </c>
      <c r="AY445" s="39">
        <v>0</v>
      </c>
      <c r="AZ445" s="39">
        <f>AX445</f>
        <v>0</v>
      </c>
      <c r="BA445" s="39">
        <f t="shared" si="101"/>
        <v>0</v>
      </c>
      <c r="BB445" s="39">
        <f t="shared" si="102"/>
        <v>0</v>
      </c>
      <c r="BC445" s="39">
        <f t="shared" si="103"/>
        <v>0</v>
      </c>
    </row>
    <row r="446" spans="1:56" ht="24" x14ac:dyDescent="0.3">
      <c r="A446" s="14" t="s">
        <v>462</v>
      </c>
      <c r="B446" s="37">
        <v>1</v>
      </c>
      <c r="C446" s="37" t="s">
        <v>8</v>
      </c>
      <c r="D446" s="37">
        <v>12</v>
      </c>
      <c r="E446" s="37" t="s">
        <v>10</v>
      </c>
      <c r="F446" s="37" t="s">
        <v>10</v>
      </c>
      <c r="G446" s="37" t="s">
        <v>10</v>
      </c>
      <c r="H446" s="37" t="s">
        <v>10</v>
      </c>
      <c r="I446" s="37" t="s">
        <v>10</v>
      </c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>
        <f t="shared" si="101"/>
        <v>0</v>
      </c>
      <c r="BB446" s="39">
        <f t="shared" si="102"/>
        <v>0</v>
      </c>
      <c r="BC446" s="39">
        <f t="shared" si="103"/>
        <v>0</v>
      </c>
    </row>
    <row r="447" spans="1:56" s="1" customFormat="1" ht="22.8" x14ac:dyDescent="0.3">
      <c r="A447" s="2" t="s">
        <v>463</v>
      </c>
      <c r="B447" s="40">
        <v>1</v>
      </c>
      <c r="C447" s="40" t="s">
        <v>8</v>
      </c>
      <c r="D447" s="40">
        <v>12</v>
      </c>
      <c r="E447" s="40" t="s">
        <v>10</v>
      </c>
      <c r="F447" s="40" t="s">
        <v>10</v>
      </c>
      <c r="G447" s="40" t="s">
        <v>10</v>
      </c>
      <c r="H447" s="40" t="s">
        <v>10</v>
      </c>
      <c r="I447" s="40" t="s">
        <v>10</v>
      </c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>
        <f t="shared" si="101"/>
        <v>0</v>
      </c>
      <c r="BB447" s="35">
        <f t="shared" si="102"/>
        <v>0</v>
      </c>
      <c r="BC447" s="35">
        <f t="shared" si="103"/>
        <v>0</v>
      </c>
      <c r="BD447" s="31"/>
    </row>
    <row r="448" spans="1:56" s="1" customFormat="1" ht="22.8" x14ac:dyDescent="0.3">
      <c r="A448" s="2" t="s">
        <v>464</v>
      </c>
      <c r="B448" s="40">
        <v>1</v>
      </c>
      <c r="C448" s="40" t="s">
        <v>8</v>
      </c>
      <c r="D448" s="40">
        <v>12</v>
      </c>
      <c r="E448" s="40" t="s">
        <v>10</v>
      </c>
      <c r="F448" s="40" t="s">
        <v>10</v>
      </c>
      <c r="G448" s="40" t="s">
        <v>10</v>
      </c>
      <c r="H448" s="40" t="s">
        <v>10</v>
      </c>
      <c r="I448" s="40" t="s">
        <v>10</v>
      </c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>
        <f t="shared" si="101"/>
        <v>0</v>
      </c>
      <c r="BB448" s="35">
        <f t="shared" si="102"/>
        <v>0</v>
      </c>
      <c r="BC448" s="35">
        <f t="shared" si="103"/>
        <v>0</v>
      </c>
      <c r="BD448" s="31"/>
    </row>
    <row r="449" spans="1:56" s="1" customFormat="1" ht="22.8" x14ac:dyDescent="0.3">
      <c r="A449" s="2" t="s">
        <v>465</v>
      </c>
      <c r="B449" s="40">
        <v>1</v>
      </c>
      <c r="C449" s="40" t="s">
        <v>8</v>
      </c>
      <c r="D449" s="40">
        <v>12</v>
      </c>
      <c r="E449" s="40" t="s">
        <v>10</v>
      </c>
      <c r="F449" s="40" t="s">
        <v>10</v>
      </c>
      <c r="G449" s="40" t="s">
        <v>10</v>
      </c>
      <c r="H449" s="40" t="s">
        <v>10</v>
      </c>
      <c r="I449" s="40" t="s">
        <v>10</v>
      </c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>
        <f t="shared" si="101"/>
        <v>0</v>
      </c>
      <c r="BB449" s="35">
        <f t="shared" si="102"/>
        <v>0</v>
      </c>
      <c r="BC449" s="35">
        <f t="shared" si="103"/>
        <v>0</v>
      </c>
      <c r="BD449" s="31"/>
    </row>
    <row r="450" spans="1:56" s="1" customFormat="1" ht="22.8" x14ac:dyDescent="0.3">
      <c r="A450" s="2" t="s">
        <v>466</v>
      </c>
      <c r="B450" s="40">
        <v>1</v>
      </c>
      <c r="C450" s="40" t="s">
        <v>8</v>
      </c>
      <c r="D450" s="40">
        <v>12</v>
      </c>
      <c r="E450" s="40" t="s">
        <v>10</v>
      </c>
      <c r="F450" s="40" t="s">
        <v>10</v>
      </c>
      <c r="G450" s="40" t="s">
        <v>10</v>
      </c>
      <c r="H450" s="40" t="s">
        <v>10</v>
      </c>
      <c r="I450" s="40" t="s">
        <v>10</v>
      </c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>
        <f t="shared" si="101"/>
        <v>0</v>
      </c>
      <c r="BB450" s="35">
        <f t="shared" si="102"/>
        <v>0</v>
      </c>
      <c r="BC450" s="35">
        <f t="shared" si="103"/>
        <v>0</v>
      </c>
      <c r="BD450" s="31"/>
    </row>
    <row r="451" spans="1:56" s="1" customFormat="1" ht="22.8" x14ac:dyDescent="0.3">
      <c r="A451" s="2" t="s">
        <v>467</v>
      </c>
      <c r="B451" s="40">
        <v>1</v>
      </c>
      <c r="C451" s="40" t="s">
        <v>8</v>
      </c>
      <c r="D451" s="40">
        <v>12</v>
      </c>
      <c r="E451" s="40" t="s">
        <v>10</v>
      </c>
      <c r="F451" s="40" t="s">
        <v>10</v>
      </c>
      <c r="G451" s="40" t="s">
        <v>10</v>
      </c>
      <c r="H451" s="40" t="s">
        <v>10</v>
      </c>
      <c r="I451" s="40" t="s">
        <v>10</v>
      </c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>
        <f t="shared" si="101"/>
        <v>0</v>
      </c>
      <c r="BB451" s="35">
        <f t="shared" si="102"/>
        <v>0</v>
      </c>
      <c r="BC451" s="35">
        <f t="shared" si="103"/>
        <v>0</v>
      </c>
      <c r="BD451" s="31"/>
    </row>
    <row r="452" spans="1:56" s="1" customFormat="1" ht="51" x14ac:dyDescent="0.3">
      <c r="A452" s="2" t="s">
        <v>468</v>
      </c>
      <c r="B452" s="40">
        <v>1</v>
      </c>
      <c r="C452" s="40" t="s">
        <v>8</v>
      </c>
      <c r="D452" s="40">
        <v>12</v>
      </c>
      <c r="E452" s="30" t="s">
        <v>129</v>
      </c>
      <c r="F452" s="30" t="s">
        <v>130</v>
      </c>
      <c r="G452" s="30" t="s">
        <v>131</v>
      </c>
      <c r="H452" s="30" t="s">
        <v>132</v>
      </c>
      <c r="I452" s="30" t="s">
        <v>133</v>
      </c>
      <c r="J452" s="30" t="s">
        <v>19</v>
      </c>
      <c r="K452" s="30" t="s">
        <v>19</v>
      </c>
      <c r="L452" s="30" t="s">
        <v>19</v>
      </c>
      <c r="M452" s="30" t="s">
        <v>19</v>
      </c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0</v>
      </c>
      <c r="AJ452" s="35">
        <v>0</v>
      </c>
      <c r="AK452" s="35">
        <v>0</v>
      </c>
      <c r="AL452" s="35">
        <v>0</v>
      </c>
      <c r="AM452" s="35">
        <v>0</v>
      </c>
      <c r="AN452" s="35">
        <v>0</v>
      </c>
      <c r="AO452" s="35">
        <v>0</v>
      </c>
      <c r="AP452" s="35">
        <v>0</v>
      </c>
      <c r="AQ452" s="35">
        <v>0</v>
      </c>
      <c r="AR452" s="35">
        <v>0</v>
      </c>
      <c r="AS452" s="35">
        <v>0</v>
      </c>
      <c r="AT452" s="35">
        <v>0</v>
      </c>
      <c r="AU452" s="35">
        <v>0</v>
      </c>
      <c r="AV452" s="35">
        <v>0</v>
      </c>
      <c r="AW452" s="35">
        <v>0</v>
      </c>
      <c r="AX452" s="35">
        <f>SUM(AD452:AW452)</f>
        <v>0</v>
      </c>
      <c r="AY452" s="35">
        <v>0</v>
      </c>
      <c r="AZ452" s="35">
        <f>AX452</f>
        <v>0</v>
      </c>
      <c r="BA452" s="39">
        <f t="shared" si="101"/>
        <v>0</v>
      </c>
      <c r="BB452" s="39">
        <f t="shared" si="102"/>
        <v>0</v>
      </c>
      <c r="BC452" s="39">
        <f t="shared" si="103"/>
        <v>0</v>
      </c>
      <c r="BD452" s="31"/>
    </row>
    <row r="453" spans="1:56" s="1" customFormat="1" ht="51" x14ac:dyDescent="0.3">
      <c r="A453" s="2" t="s">
        <v>469</v>
      </c>
      <c r="B453" s="40">
        <v>1</v>
      </c>
      <c r="C453" s="40" t="s">
        <v>8</v>
      </c>
      <c r="D453" s="40">
        <v>12</v>
      </c>
      <c r="E453" s="30" t="s">
        <v>129</v>
      </c>
      <c r="F453" s="30" t="s">
        <v>130</v>
      </c>
      <c r="G453" s="30" t="s">
        <v>131</v>
      </c>
      <c r="H453" s="30" t="s">
        <v>132</v>
      </c>
      <c r="I453" s="30" t="s">
        <v>133</v>
      </c>
      <c r="J453" s="30" t="s">
        <v>19</v>
      </c>
      <c r="K453" s="30" t="s">
        <v>19</v>
      </c>
      <c r="L453" s="30" t="s">
        <v>19</v>
      </c>
      <c r="M453" s="30" t="s">
        <v>19</v>
      </c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0</v>
      </c>
      <c r="AJ453" s="35">
        <v>0</v>
      </c>
      <c r="AK453" s="35">
        <v>0</v>
      </c>
      <c r="AL453" s="35">
        <v>0</v>
      </c>
      <c r="AM453" s="35">
        <v>0</v>
      </c>
      <c r="AN453" s="35">
        <v>0</v>
      </c>
      <c r="AO453" s="35">
        <v>0</v>
      </c>
      <c r="AP453" s="35">
        <v>0</v>
      </c>
      <c r="AQ453" s="35">
        <v>0</v>
      </c>
      <c r="AR453" s="35">
        <v>0</v>
      </c>
      <c r="AS453" s="35">
        <v>0</v>
      </c>
      <c r="AT453" s="35">
        <v>0</v>
      </c>
      <c r="AU453" s="35">
        <v>0</v>
      </c>
      <c r="AV453" s="35">
        <v>0</v>
      </c>
      <c r="AW453" s="35">
        <v>0</v>
      </c>
      <c r="AX453" s="35">
        <f>SUM(AD453:AW453)</f>
        <v>0</v>
      </c>
      <c r="AY453" s="35">
        <v>0</v>
      </c>
      <c r="AZ453" s="35">
        <f>AX453</f>
        <v>0</v>
      </c>
      <c r="BA453" s="39">
        <f t="shared" si="101"/>
        <v>0</v>
      </c>
      <c r="BB453" s="39">
        <f t="shared" si="102"/>
        <v>0</v>
      </c>
      <c r="BC453" s="39">
        <f t="shared" si="103"/>
        <v>0</v>
      </c>
      <c r="BD453" s="31"/>
    </row>
    <row r="454" spans="1:56" s="1" customFormat="1" ht="51" x14ac:dyDescent="0.3">
      <c r="A454" s="2" t="s">
        <v>470</v>
      </c>
      <c r="B454" s="40">
        <v>1</v>
      </c>
      <c r="C454" s="40" t="s">
        <v>8</v>
      </c>
      <c r="D454" s="40">
        <v>12</v>
      </c>
      <c r="E454" s="30" t="s">
        <v>129</v>
      </c>
      <c r="F454" s="30" t="s">
        <v>130</v>
      </c>
      <c r="G454" s="30" t="s">
        <v>131</v>
      </c>
      <c r="H454" s="30" t="s">
        <v>132</v>
      </c>
      <c r="I454" s="30" t="s">
        <v>133</v>
      </c>
      <c r="J454" s="30" t="s">
        <v>19</v>
      </c>
      <c r="K454" s="30" t="s">
        <v>19</v>
      </c>
      <c r="L454" s="30" t="s">
        <v>19</v>
      </c>
      <c r="M454" s="30" t="s">
        <v>19</v>
      </c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35">
        <v>0</v>
      </c>
      <c r="AO454" s="35">
        <v>0</v>
      </c>
      <c r="AP454" s="35">
        <v>0</v>
      </c>
      <c r="AQ454" s="35">
        <v>0</v>
      </c>
      <c r="AR454" s="35">
        <v>0</v>
      </c>
      <c r="AS454" s="35">
        <v>0</v>
      </c>
      <c r="AT454" s="35">
        <v>0</v>
      </c>
      <c r="AU454" s="35">
        <v>0</v>
      </c>
      <c r="AV454" s="35">
        <v>0</v>
      </c>
      <c r="AW454" s="35">
        <v>0</v>
      </c>
      <c r="AX454" s="35">
        <f>SUM(AD454:AW454)</f>
        <v>0</v>
      </c>
      <c r="AY454" s="35">
        <v>0</v>
      </c>
      <c r="AZ454" s="35">
        <f>AX454</f>
        <v>0</v>
      </c>
      <c r="BA454" s="39">
        <f t="shared" si="101"/>
        <v>0</v>
      </c>
      <c r="BB454" s="39">
        <f t="shared" si="102"/>
        <v>0</v>
      </c>
      <c r="BC454" s="39">
        <f t="shared" si="103"/>
        <v>0</v>
      </c>
      <c r="BD454" s="31"/>
    </row>
    <row r="455" spans="1:56" s="1" customFormat="1" ht="40.799999999999997" x14ac:dyDescent="0.3">
      <c r="A455" s="11" t="s">
        <v>472</v>
      </c>
      <c r="B455" s="32">
        <v>1</v>
      </c>
      <c r="C455" s="32" t="s">
        <v>8</v>
      </c>
      <c r="D455" s="32">
        <v>12</v>
      </c>
      <c r="E455" s="33" t="s">
        <v>129</v>
      </c>
      <c r="F455" s="33" t="s">
        <v>135</v>
      </c>
      <c r="G455" s="33" t="s">
        <v>134</v>
      </c>
      <c r="H455" s="33" t="s">
        <v>137</v>
      </c>
      <c r="I455" s="33" t="s">
        <v>136</v>
      </c>
      <c r="J455" s="30" t="s">
        <v>19</v>
      </c>
      <c r="K455" s="30" t="s">
        <v>19</v>
      </c>
      <c r="L455" s="30" t="s">
        <v>19</v>
      </c>
      <c r="M455" s="30" t="s">
        <v>19</v>
      </c>
      <c r="N455" s="30" t="s">
        <v>19</v>
      </c>
      <c r="O455" s="30" t="s">
        <v>19</v>
      </c>
      <c r="P455" s="30" t="s">
        <v>19</v>
      </c>
      <c r="Q455" s="30" t="s">
        <v>19</v>
      </c>
      <c r="R455" s="30" t="s">
        <v>19</v>
      </c>
      <c r="S455" s="30" t="s">
        <v>19</v>
      </c>
      <c r="T455" s="30" t="s">
        <v>19</v>
      </c>
      <c r="U455" s="30" t="s">
        <v>19</v>
      </c>
      <c r="V455" s="30" t="s">
        <v>19</v>
      </c>
      <c r="W455" s="30" t="s">
        <v>19</v>
      </c>
      <c r="X455" s="30" t="s">
        <v>19</v>
      </c>
      <c r="Y455" s="30" t="s">
        <v>19</v>
      </c>
      <c r="Z455" s="30" t="s">
        <v>19</v>
      </c>
      <c r="AA455" s="30" t="s">
        <v>19</v>
      </c>
      <c r="AB455" s="30" t="s">
        <v>19</v>
      </c>
      <c r="AC455" s="30" t="s">
        <v>19</v>
      </c>
      <c r="AD455" s="34">
        <f>SUM(AD456:AD465)</f>
        <v>1800</v>
      </c>
      <c r="AE455" s="34">
        <f t="shared" ref="AE455:AW455" si="114">SUM(AE456:AE465)</f>
        <v>1945.62</v>
      </c>
      <c r="AF455" s="34">
        <f t="shared" si="114"/>
        <v>2103.0206579999999</v>
      </c>
      <c r="AG455" s="34">
        <f t="shared" si="114"/>
        <v>2273.1550292321999</v>
      </c>
      <c r="AH455" s="34">
        <f t="shared" si="114"/>
        <v>2457.0532710970847</v>
      </c>
      <c r="AI455" s="34">
        <f t="shared" si="114"/>
        <v>2457.0532710970847</v>
      </c>
      <c r="AJ455" s="34">
        <f t="shared" si="114"/>
        <v>2457.0532710970847</v>
      </c>
      <c r="AK455" s="34">
        <f t="shared" si="114"/>
        <v>2457.0532710970847</v>
      </c>
      <c r="AL455" s="34">
        <f t="shared" si="114"/>
        <v>2457.0532710970847</v>
      </c>
      <c r="AM455" s="34">
        <f t="shared" si="114"/>
        <v>2457.0532710970847</v>
      </c>
      <c r="AN455" s="34">
        <f t="shared" si="114"/>
        <v>2457.0532710970847</v>
      </c>
      <c r="AO455" s="34">
        <f t="shared" si="114"/>
        <v>2457.0532710970847</v>
      </c>
      <c r="AP455" s="34">
        <f t="shared" si="114"/>
        <v>2457.0532710970847</v>
      </c>
      <c r="AQ455" s="34">
        <f t="shared" si="114"/>
        <v>2457.0532710970847</v>
      </c>
      <c r="AR455" s="34">
        <f t="shared" si="114"/>
        <v>2457.0532710970847</v>
      </c>
      <c r="AS455" s="34">
        <f t="shared" si="114"/>
        <v>2457.0532710970847</v>
      </c>
      <c r="AT455" s="34">
        <f t="shared" si="114"/>
        <v>2457.0532710970847</v>
      </c>
      <c r="AU455" s="34">
        <f t="shared" si="114"/>
        <v>2457.0532710970847</v>
      </c>
      <c r="AV455" s="34">
        <f t="shared" si="114"/>
        <v>2457.0532710970847</v>
      </c>
      <c r="AW455" s="34">
        <f t="shared" si="114"/>
        <v>2457.0532710970847</v>
      </c>
      <c r="AX455" s="35">
        <f>SUM(AD455:AW455)</f>
        <v>47434.648024785565</v>
      </c>
      <c r="AY455" s="35">
        <v>0</v>
      </c>
      <c r="AZ455" s="35">
        <f>AX455</f>
        <v>47434.648024785565</v>
      </c>
      <c r="BA455" s="36">
        <f t="shared" si="101"/>
        <v>10578.848958329285</v>
      </c>
      <c r="BB455" s="36">
        <f t="shared" si="102"/>
        <v>12285.266355485423</v>
      </c>
      <c r="BC455" s="36">
        <f t="shared" si="103"/>
        <v>24570.532710970841</v>
      </c>
      <c r="BD455" s="31"/>
    </row>
    <row r="456" spans="1:56" ht="32.4" x14ac:dyDescent="0.3">
      <c r="A456" s="14" t="s">
        <v>461</v>
      </c>
      <c r="B456" s="37">
        <v>1</v>
      </c>
      <c r="C456" s="37" t="s">
        <v>8</v>
      </c>
      <c r="D456" s="37">
        <v>12</v>
      </c>
      <c r="E456" s="38" t="s">
        <v>129</v>
      </c>
      <c r="F456" s="38" t="s">
        <v>135</v>
      </c>
      <c r="G456" s="38" t="s">
        <v>134</v>
      </c>
      <c r="H456" s="38" t="s">
        <v>137</v>
      </c>
      <c r="I456" s="38" t="s">
        <v>136</v>
      </c>
      <c r="J456" s="38" t="s">
        <v>19</v>
      </c>
      <c r="K456" s="38" t="s">
        <v>19</v>
      </c>
      <c r="L456" s="38" t="s">
        <v>19</v>
      </c>
      <c r="M456" s="38" t="s">
        <v>19</v>
      </c>
      <c r="N456" s="38" t="s">
        <v>19</v>
      </c>
      <c r="O456" s="38" t="s">
        <v>19</v>
      </c>
      <c r="P456" s="38" t="s">
        <v>19</v>
      </c>
      <c r="Q456" s="38" t="s">
        <v>19</v>
      </c>
      <c r="R456" s="38" t="s">
        <v>19</v>
      </c>
      <c r="S456" s="38" t="s">
        <v>19</v>
      </c>
      <c r="T456" s="38" t="s">
        <v>19</v>
      </c>
      <c r="U456" s="38" t="s">
        <v>19</v>
      </c>
      <c r="V456" s="38" t="s">
        <v>19</v>
      </c>
      <c r="W456" s="38" t="s">
        <v>19</v>
      </c>
      <c r="X456" s="38" t="s">
        <v>19</v>
      </c>
      <c r="Y456" s="38" t="s">
        <v>19</v>
      </c>
      <c r="Z456" s="38" t="s">
        <v>19</v>
      </c>
      <c r="AA456" s="38" t="s">
        <v>19</v>
      </c>
      <c r="AB456" s="38" t="s">
        <v>19</v>
      </c>
      <c r="AC456" s="38" t="s">
        <v>19</v>
      </c>
      <c r="AD456" s="39">
        <v>1800</v>
      </c>
      <c r="AE456" s="39">
        <v>1945.62</v>
      </c>
      <c r="AF456" s="39">
        <v>2103.0206579999999</v>
      </c>
      <c r="AG456" s="39">
        <v>2273.1550292321999</v>
      </c>
      <c r="AH456" s="39">
        <v>2457.0532710970847</v>
      </c>
      <c r="AI456" s="39">
        <f>AH456</f>
        <v>2457.0532710970847</v>
      </c>
      <c r="AJ456" s="39">
        <f t="shared" ref="AJ456:AW456" si="115">AI456</f>
        <v>2457.0532710970847</v>
      </c>
      <c r="AK456" s="39">
        <f t="shared" si="115"/>
        <v>2457.0532710970847</v>
      </c>
      <c r="AL456" s="39">
        <f t="shared" si="115"/>
        <v>2457.0532710970847</v>
      </c>
      <c r="AM456" s="39">
        <f t="shared" si="115"/>
        <v>2457.0532710970847</v>
      </c>
      <c r="AN456" s="39">
        <f t="shared" si="115"/>
        <v>2457.0532710970847</v>
      </c>
      <c r="AO456" s="39">
        <f t="shared" si="115"/>
        <v>2457.0532710970847</v>
      </c>
      <c r="AP456" s="39">
        <f t="shared" si="115"/>
        <v>2457.0532710970847</v>
      </c>
      <c r="AQ456" s="39">
        <f t="shared" si="115"/>
        <v>2457.0532710970847</v>
      </c>
      <c r="AR456" s="39">
        <f t="shared" si="115"/>
        <v>2457.0532710970847</v>
      </c>
      <c r="AS456" s="39">
        <f t="shared" si="115"/>
        <v>2457.0532710970847</v>
      </c>
      <c r="AT456" s="39">
        <f t="shared" si="115"/>
        <v>2457.0532710970847</v>
      </c>
      <c r="AU456" s="39">
        <f t="shared" si="115"/>
        <v>2457.0532710970847</v>
      </c>
      <c r="AV456" s="39">
        <f t="shared" si="115"/>
        <v>2457.0532710970847</v>
      </c>
      <c r="AW456" s="39">
        <f t="shared" si="115"/>
        <v>2457.0532710970847</v>
      </c>
      <c r="AX456" s="39">
        <f t="shared" ref="AX456" si="116">SUM(AD456:AW456)</f>
        <v>47434.648024785565</v>
      </c>
      <c r="AY456" s="39">
        <v>0</v>
      </c>
      <c r="AZ456" s="39">
        <f t="shared" ref="AZ456" si="117">AX456</f>
        <v>47434.648024785565</v>
      </c>
      <c r="BA456" s="39">
        <f t="shared" si="101"/>
        <v>10578.848958329285</v>
      </c>
      <c r="BB456" s="39">
        <f t="shared" si="102"/>
        <v>12285.266355485423</v>
      </c>
      <c r="BC456" s="39">
        <f t="shared" si="103"/>
        <v>24570.532710970841</v>
      </c>
    </row>
    <row r="457" spans="1:56" ht="24" x14ac:dyDescent="0.3">
      <c r="A457" s="14" t="s">
        <v>462</v>
      </c>
      <c r="B457" s="37">
        <v>1</v>
      </c>
      <c r="C457" s="37" t="s">
        <v>8</v>
      </c>
      <c r="D457" s="37">
        <v>12</v>
      </c>
      <c r="E457" s="37" t="s">
        <v>10</v>
      </c>
      <c r="F457" s="37" t="s">
        <v>10</v>
      </c>
      <c r="G457" s="37" t="s">
        <v>10</v>
      </c>
      <c r="H457" s="37" t="s">
        <v>10</v>
      </c>
      <c r="I457" s="37" t="s">
        <v>10</v>
      </c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>
        <f t="shared" si="101"/>
        <v>0</v>
      </c>
      <c r="BB457" s="39">
        <f t="shared" si="102"/>
        <v>0</v>
      </c>
      <c r="BC457" s="39">
        <f t="shared" si="103"/>
        <v>0</v>
      </c>
    </row>
    <row r="458" spans="1:56" s="1" customFormat="1" ht="22.8" x14ac:dyDescent="0.3">
      <c r="A458" s="2" t="s">
        <v>463</v>
      </c>
      <c r="B458" s="40">
        <v>1</v>
      </c>
      <c r="C458" s="40" t="s">
        <v>8</v>
      </c>
      <c r="D458" s="40">
        <v>12</v>
      </c>
      <c r="E458" s="40" t="s">
        <v>10</v>
      </c>
      <c r="F458" s="40" t="s">
        <v>10</v>
      </c>
      <c r="G458" s="40" t="s">
        <v>10</v>
      </c>
      <c r="H458" s="40" t="s">
        <v>10</v>
      </c>
      <c r="I458" s="40" t="s">
        <v>10</v>
      </c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>
        <f t="shared" si="101"/>
        <v>0</v>
      </c>
      <c r="BB458" s="35">
        <f t="shared" si="102"/>
        <v>0</v>
      </c>
      <c r="BC458" s="35">
        <f t="shared" si="103"/>
        <v>0</v>
      </c>
      <c r="BD458" s="31"/>
    </row>
    <row r="459" spans="1:56" s="1" customFormat="1" ht="22.8" x14ac:dyDescent="0.3">
      <c r="A459" s="2" t="s">
        <v>464</v>
      </c>
      <c r="B459" s="40">
        <v>1</v>
      </c>
      <c r="C459" s="40" t="s">
        <v>8</v>
      </c>
      <c r="D459" s="40">
        <v>12</v>
      </c>
      <c r="E459" s="40" t="s">
        <v>10</v>
      </c>
      <c r="F459" s="40" t="s">
        <v>10</v>
      </c>
      <c r="G459" s="40" t="s">
        <v>10</v>
      </c>
      <c r="H459" s="40" t="s">
        <v>10</v>
      </c>
      <c r="I459" s="40" t="s">
        <v>10</v>
      </c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>
        <f t="shared" si="101"/>
        <v>0</v>
      </c>
      <c r="BB459" s="35">
        <f t="shared" si="102"/>
        <v>0</v>
      </c>
      <c r="BC459" s="35">
        <f t="shared" si="103"/>
        <v>0</v>
      </c>
      <c r="BD459" s="31"/>
    </row>
    <row r="460" spans="1:56" s="1" customFormat="1" ht="22.8" x14ac:dyDescent="0.3">
      <c r="A460" s="2" t="s">
        <v>465</v>
      </c>
      <c r="B460" s="40">
        <v>1</v>
      </c>
      <c r="C460" s="40" t="s">
        <v>8</v>
      </c>
      <c r="D460" s="40">
        <v>12</v>
      </c>
      <c r="E460" s="40" t="s">
        <v>10</v>
      </c>
      <c r="F460" s="40" t="s">
        <v>10</v>
      </c>
      <c r="G460" s="40" t="s">
        <v>10</v>
      </c>
      <c r="H460" s="40" t="s">
        <v>10</v>
      </c>
      <c r="I460" s="40" t="s">
        <v>10</v>
      </c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>
        <f t="shared" si="101"/>
        <v>0</v>
      </c>
      <c r="BB460" s="35">
        <f t="shared" si="102"/>
        <v>0</v>
      </c>
      <c r="BC460" s="35">
        <f t="shared" si="103"/>
        <v>0</v>
      </c>
      <c r="BD460" s="31"/>
    </row>
    <row r="461" spans="1:56" s="1" customFormat="1" ht="22.8" x14ac:dyDescent="0.3">
      <c r="A461" s="2" t="s">
        <v>466</v>
      </c>
      <c r="B461" s="40">
        <v>1</v>
      </c>
      <c r="C461" s="40" t="s">
        <v>8</v>
      </c>
      <c r="D461" s="40">
        <v>12</v>
      </c>
      <c r="E461" s="40" t="s">
        <v>10</v>
      </c>
      <c r="F461" s="40" t="s">
        <v>10</v>
      </c>
      <c r="G461" s="40" t="s">
        <v>10</v>
      </c>
      <c r="H461" s="40" t="s">
        <v>10</v>
      </c>
      <c r="I461" s="40" t="s">
        <v>10</v>
      </c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>
        <f t="shared" si="101"/>
        <v>0</v>
      </c>
      <c r="BB461" s="35">
        <f t="shared" si="102"/>
        <v>0</v>
      </c>
      <c r="BC461" s="35">
        <f t="shared" si="103"/>
        <v>0</v>
      </c>
      <c r="BD461" s="31"/>
    </row>
    <row r="462" spans="1:56" s="1" customFormat="1" ht="22.8" x14ac:dyDescent="0.3">
      <c r="A462" s="2" t="s">
        <v>467</v>
      </c>
      <c r="B462" s="40">
        <v>1</v>
      </c>
      <c r="C462" s="40" t="s">
        <v>8</v>
      </c>
      <c r="D462" s="40">
        <v>12</v>
      </c>
      <c r="E462" s="40" t="s">
        <v>10</v>
      </c>
      <c r="F462" s="40" t="s">
        <v>10</v>
      </c>
      <c r="G462" s="40" t="s">
        <v>10</v>
      </c>
      <c r="H462" s="40" t="s">
        <v>10</v>
      </c>
      <c r="I462" s="40" t="s">
        <v>10</v>
      </c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>
        <f t="shared" si="101"/>
        <v>0</v>
      </c>
      <c r="BB462" s="35">
        <f t="shared" si="102"/>
        <v>0</v>
      </c>
      <c r="BC462" s="35">
        <f t="shared" si="103"/>
        <v>0</v>
      </c>
      <c r="BD462" s="31"/>
    </row>
    <row r="463" spans="1:56" s="1" customFormat="1" ht="11.4" x14ac:dyDescent="0.3">
      <c r="A463" s="2" t="s">
        <v>468</v>
      </c>
      <c r="B463" s="40" t="s">
        <v>10</v>
      </c>
      <c r="C463" s="40" t="s">
        <v>10</v>
      </c>
      <c r="D463" s="40" t="s">
        <v>10</v>
      </c>
      <c r="E463" s="40" t="s">
        <v>10</v>
      </c>
      <c r="F463" s="40" t="s">
        <v>10</v>
      </c>
      <c r="G463" s="40" t="s">
        <v>10</v>
      </c>
      <c r="H463" s="40" t="s">
        <v>10</v>
      </c>
      <c r="I463" s="40" t="s">
        <v>10</v>
      </c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5"/>
      <c r="AE463" s="35"/>
      <c r="AF463" s="35"/>
      <c r="AG463" s="35"/>
      <c r="AH463" s="35"/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0</v>
      </c>
      <c r="AO463" s="35">
        <v>0</v>
      </c>
      <c r="AP463" s="35">
        <v>0</v>
      </c>
      <c r="AQ463" s="35">
        <v>0</v>
      </c>
      <c r="AR463" s="35">
        <v>0</v>
      </c>
      <c r="AS463" s="35">
        <v>0</v>
      </c>
      <c r="AT463" s="35">
        <v>0</v>
      </c>
      <c r="AU463" s="35">
        <v>0</v>
      </c>
      <c r="AV463" s="35">
        <v>0</v>
      </c>
      <c r="AW463" s="35">
        <v>0</v>
      </c>
      <c r="AX463" s="35"/>
      <c r="AY463" s="35"/>
      <c r="AZ463" s="35"/>
      <c r="BA463" s="39">
        <f t="shared" si="101"/>
        <v>0</v>
      </c>
      <c r="BB463" s="39">
        <f t="shared" si="102"/>
        <v>0</v>
      </c>
      <c r="BC463" s="39">
        <f t="shared" si="103"/>
        <v>0</v>
      </c>
      <c r="BD463" s="31"/>
    </row>
    <row r="464" spans="1:56" s="1" customFormat="1" ht="11.4" x14ac:dyDescent="0.3">
      <c r="A464" s="2" t="s">
        <v>469</v>
      </c>
      <c r="B464" s="40" t="s">
        <v>10</v>
      </c>
      <c r="C464" s="40" t="s">
        <v>10</v>
      </c>
      <c r="D464" s="40" t="s">
        <v>10</v>
      </c>
      <c r="E464" s="40" t="s">
        <v>10</v>
      </c>
      <c r="F464" s="40" t="s">
        <v>10</v>
      </c>
      <c r="G464" s="40" t="s">
        <v>10</v>
      </c>
      <c r="H464" s="40" t="s">
        <v>10</v>
      </c>
      <c r="I464" s="40" t="s">
        <v>10</v>
      </c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5"/>
      <c r="AE464" s="35"/>
      <c r="AF464" s="35"/>
      <c r="AG464" s="35"/>
      <c r="AH464" s="35"/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0</v>
      </c>
      <c r="AO464" s="35">
        <v>0</v>
      </c>
      <c r="AP464" s="35">
        <v>0</v>
      </c>
      <c r="AQ464" s="35">
        <v>0</v>
      </c>
      <c r="AR464" s="35">
        <v>0</v>
      </c>
      <c r="AS464" s="35">
        <v>0</v>
      </c>
      <c r="AT464" s="35">
        <v>0</v>
      </c>
      <c r="AU464" s="35">
        <v>0</v>
      </c>
      <c r="AV464" s="35">
        <v>0</v>
      </c>
      <c r="AW464" s="35">
        <v>0</v>
      </c>
      <c r="AX464" s="35"/>
      <c r="AY464" s="35"/>
      <c r="AZ464" s="35"/>
      <c r="BA464" s="39">
        <f t="shared" ref="BA464:BA538" si="118">SUM(AD464:AH464)</f>
        <v>0</v>
      </c>
      <c r="BB464" s="39">
        <f t="shared" ref="BB464:BB538" si="119">SUM(AI464:AM464)</f>
        <v>0</v>
      </c>
      <c r="BC464" s="39">
        <f t="shared" ref="BC464:BC538" si="120">SUM(AN464:AW464)</f>
        <v>0</v>
      </c>
      <c r="BD464" s="31"/>
    </row>
    <row r="465" spans="1:56" s="1" customFormat="1" ht="11.4" x14ac:dyDescent="0.3">
      <c r="A465" s="2" t="s">
        <v>470</v>
      </c>
      <c r="B465" s="40" t="s">
        <v>10</v>
      </c>
      <c r="C465" s="40" t="s">
        <v>10</v>
      </c>
      <c r="D465" s="40" t="s">
        <v>10</v>
      </c>
      <c r="E465" s="40" t="s">
        <v>10</v>
      </c>
      <c r="F465" s="40" t="s">
        <v>10</v>
      </c>
      <c r="G465" s="40" t="s">
        <v>10</v>
      </c>
      <c r="H465" s="40" t="s">
        <v>10</v>
      </c>
      <c r="I465" s="40" t="s">
        <v>10</v>
      </c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5"/>
      <c r="AE465" s="35"/>
      <c r="AF465" s="35"/>
      <c r="AG465" s="35"/>
      <c r="AH465" s="35"/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0</v>
      </c>
      <c r="AO465" s="35">
        <v>0</v>
      </c>
      <c r="AP465" s="35">
        <v>0</v>
      </c>
      <c r="AQ465" s="35">
        <v>0</v>
      </c>
      <c r="AR465" s="35">
        <v>0</v>
      </c>
      <c r="AS465" s="35">
        <v>0</v>
      </c>
      <c r="AT465" s="35">
        <v>0</v>
      </c>
      <c r="AU465" s="35">
        <v>0</v>
      </c>
      <c r="AV465" s="35">
        <v>0</v>
      </c>
      <c r="AW465" s="35">
        <v>0</v>
      </c>
      <c r="AX465" s="35"/>
      <c r="AY465" s="35"/>
      <c r="AZ465" s="35"/>
      <c r="BA465" s="39">
        <f t="shared" si="118"/>
        <v>0</v>
      </c>
      <c r="BB465" s="39">
        <f t="shared" si="119"/>
        <v>0</v>
      </c>
      <c r="BC465" s="39">
        <f t="shared" si="120"/>
        <v>0</v>
      </c>
      <c r="BD465" s="31"/>
    </row>
    <row r="466" spans="1:56" s="1" customFormat="1" ht="30.6" x14ac:dyDescent="0.3">
      <c r="A466" s="11" t="s">
        <v>472</v>
      </c>
      <c r="B466" s="32">
        <v>1</v>
      </c>
      <c r="C466" s="32" t="s">
        <v>8</v>
      </c>
      <c r="D466" s="32">
        <v>12</v>
      </c>
      <c r="E466" s="33" t="s">
        <v>129</v>
      </c>
      <c r="F466" s="33" t="s">
        <v>135</v>
      </c>
      <c r="G466" s="33" t="s">
        <v>134</v>
      </c>
      <c r="H466" s="33" t="s">
        <v>139</v>
      </c>
      <c r="I466" s="33" t="s">
        <v>138</v>
      </c>
      <c r="J466" s="30" t="s">
        <v>19</v>
      </c>
      <c r="K466" s="30" t="s">
        <v>19</v>
      </c>
      <c r="L466" s="30" t="s">
        <v>19</v>
      </c>
      <c r="M466" s="30" t="s">
        <v>19</v>
      </c>
      <c r="N466" s="30" t="s">
        <v>19</v>
      </c>
      <c r="O466" s="30" t="s">
        <v>19</v>
      </c>
      <c r="P466" s="30" t="s">
        <v>19</v>
      </c>
      <c r="Q466" s="30" t="s">
        <v>19</v>
      </c>
      <c r="R466" s="30" t="s">
        <v>19</v>
      </c>
      <c r="S466" s="30" t="s">
        <v>19</v>
      </c>
      <c r="T466" s="30" t="s">
        <v>19</v>
      </c>
      <c r="U466" s="30" t="s">
        <v>19</v>
      </c>
      <c r="V466" s="30" t="s">
        <v>19</v>
      </c>
      <c r="W466" s="30" t="s">
        <v>19</v>
      </c>
      <c r="X466" s="30" t="s">
        <v>19</v>
      </c>
      <c r="Y466" s="30" t="s">
        <v>19</v>
      </c>
      <c r="Z466" s="30" t="s">
        <v>19</v>
      </c>
      <c r="AA466" s="30" t="s">
        <v>19</v>
      </c>
      <c r="AB466" s="30" t="s">
        <v>19</v>
      </c>
      <c r="AC466" s="30" t="s">
        <v>19</v>
      </c>
      <c r="AD466" s="34">
        <f>SUM(AD467:AD476)</f>
        <v>2500</v>
      </c>
      <c r="AE466" s="34">
        <f t="shared" ref="AE466:AW466" si="121">SUM(AE467:AE476)</f>
        <v>3500</v>
      </c>
      <c r="AF466" s="34">
        <f t="shared" si="121"/>
        <v>4000</v>
      </c>
      <c r="AG466" s="34">
        <f t="shared" si="121"/>
        <v>5331.5999999999995</v>
      </c>
      <c r="AH466" s="34">
        <f t="shared" si="121"/>
        <v>5831.5999999999995</v>
      </c>
      <c r="AI466" s="34">
        <f t="shared" si="121"/>
        <v>1831.6</v>
      </c>
      <c r="AJ466" s="34">
        <f t="shared" si="121"/>
        <v>1831.6</v>
      </c>
      <c r="AK466" s="34">
        <f t="shared" si="121"/>
        <v>1831.6</v>
      </c>
      <c r="AL466" s="34">
        <f t="shared" si="121"/>
        <v>1831.6</v>
      </c>
      <c r="AM466" s="34">
        <f t="shared" si="121"/>
        <v>1831.6</v>
      </c>
      <c r="AN466" s="34">
        <f t="shared" si="121"/>
        <v>1831.6</v>
      </c>
      <c r="AO466" s="34">
        <f t="shared" si="121"/>
        <v>1831.6</v>
      </c>
      <c r="AP466" s="34">
        <f t="shared" si="121"/>
        <v>1831.6</v>
      </c>
      <c r="AQ466" s="34">
        <f t="shared" si="121"/>
        <v>1831.6</v>
      </c>
      <c r="AR466" s="34">
        <f t="shared" si="121"/>
        <v>1831.6</v>
      </c>
      <c r="AS466" s="34">
        <f t="shared" si="121"/>
        <v>1831.6</v>
      </c>
      <c r="AT466" s="34">
        <f t="shared" si="121"/>
        <v>1831.6</v>
      </c>
      <c r="AU466" s="34">
        <f t="shared" si="121"/>
        <v>1831.6</v>
      </c>
      <c r="AV466" s="34">
        <f t="shared" si="121"/>
        <v>1831.6</v>
      </c>
      <c r="AW466" s="34">
        <f t="shared" si="121"/>
        <v>1831.6</v>
      </c>
      <c r="AX466" s="35">
        <f>SUM(AD466:AW466)</f>
        <v>48637.199999999975</v>
      </c>
      <c r="AY466" s="35">
        <v>0</v>
      </c>
      <c r="AZ466" s="35">
        <f>AX466</f>
        <v>48637.199999999975</v>
      </c>
      <c r="BA466" s="36">
        <f t="shared" si="118"/>
        <v>21163.199999999997</v>
      </c>
      <c r="BB466" s="36">
        <f t="shared" si="119"/>
        <v>9158</v>
      </c>
      <c r="BC466" s="36">
        <f t="shared" si="120"/>
        <v>18316</v>
      </c>
      <c r="BD466" s="31"/>
    </row>
    <row r="467" spans="1:56" ht="32.4" x14ac:dyDescent="0.3">
      <c r="A467" s="14" t="s">
        <v>461</v>
      </c>
      <c r="B467" s="37">
        <v>1</v>
      </c>
      <c r="C467" s="37" t="s">
        <v>8</v>
      </c>
      <c r="D467" s="37">
        <v>12</v>
      </c>
      <c r="E467" s="38" t="s">
        <v>129</v>
      </c>
      <c r="F467" s="38" t="s">
        <v>135</v>
      </c>
      <c r="G467" s="38" t="s">
        <v>134</v>
      </c>
      <c r="H467" s="38" t="s">
        <v>139</v>
      </c>
      <c r="I467" s="38" t="s">
        <v>138</v>
      </c>
      <c r="J467" s="38" t="s">
        <v>19</v>
      </c>
      <c r="K467" s="38" t="s">
        <v>19</v>
      </c>
      <c r="L467" s="38" t="s">
        <v>19</v>
      </c>
      <c r="M467" s="38" t="s">
        <v>19</v>
      </c>
      <c r="N467" s="38" t="s">
        <v>19</v>
      </c>
      <c r="O467" s="38" t="s">
        <v>19</v>
      </c>
      <c r="P467" s="38" t="s">
        <v>19</v>
      </c>
      <c r="Q467" s="38" t="s">
        <v>19</v>
      </c>
      <c r="R467" s="38" t="s">
        <v>19</v>
      </c>
      <c r="S467" s="38" t="s">
        <v>19</v>
      </c>
      <c r="T467" s="38" t="s">
        <v>19</v>
      </c>
      <c r="U467" s="38" t="s">
        <v>19</v>
      </c>
      <c r="V467" s="38" t="s">
        <v>19</v>
      </c>
      <c r="W467" s="38" t="s">
        <v>19</v>
      </c>
      <c r="X467" s="38" t="s">
        <v>19</v>
      </c>
      <c r="Y467" s="38" t="s">
        <v>19</v>
      </c>
      <c r="Z467" s="38" t="s">
        <v>19</v>
      </c>
      <c r="AA467" s="38" t="s">
        <v>19</v>
      </c>
      <c r="AB467" s="38" t="s">
        <v>19</v>
      </c>
      <c r="AC467" s="38" t="s">
        <v>19</v>
      </c>
      <c r="AD467" s="39">
        <v>2500</v>
      </c>
      <c r="AE467" s="39">
        <v>3500</v>
      </c>
      <c r="AF467" s="39">
        <v>4000</v>
      </c>
      <c r="AG467" s="39">
        <v>4500</v>
      </c>
      <c r="AH467" s="39">
        <v>5000</v>
      </c>
      <c r="AI467" s="39">
        <v>1000</v>
      </c>
      <c r="AJ467" s="39">
        <v>1000</v>
      </c>
      <c r="AK467" s="39">
        <v>1000</v>
      </c>
      <c r="AL467" s="39">
        <v>1000</v>
      </c>
      <c r="AM467" s="39">
        <v>1000</v>
      </c>
      <c r="AN467" s="39">
        <v>1000</v>
      </c>
      <c r="AO467" s="39">
        <v>1000</v>
      </c>
      <c r="AP467" s="39">
        <v>1000</v>
      </c>
      <c r="AQ467" s="39">
        <v>1000</v>
      </c>
      <c r="AR467" s="39">
        <v>1000</v>
      </c>
      <c r="AS467" s="39">
        <v>1000</v>
      </c>
      <c r="AT467" s="39">
        <v>1000</v>
      </c>
      <c r="AU467" s="39">
        <v>1000</v>
      </c>
      <c r="AV467" s="39">
        <v>1000</v>
      </c>
      <c r="AW467" s="39">
        <v>1000</v>
      </c>
      <c r="AX467" s="39">
        <f t="shared" ref="AX467:AX473" si="122">SUM(AD467:AW467)</f>
        <v>34500</v>
      </c>
      <c r="AY467" s="39">
        <v>0</v>
      </c>
      <c r="AZ467" s="39">
        <f t="shared" ref="AZ467:AZ473" si="123">AX467</f>
        <v>34500</v>
      </c>
      <c r="BA467" s="39">
        <f t="shared" si="118"/>
        <v>19500</v>
      </c>
      <c r="BB467" s="39">
        <f t="shared" si="119"/>
        <v>5000</v>
      </c>
      <c r="BC467" s="39">
        <f t="shared" si="120"/>
        <v>10000</v>
      </c>
    </row>
    <row r="468" spans="1:56" ht="32.4" x14ac:dyDescent="0.3">
      <c r="A468" s="14" t="s">
        <v>462</v>
      </c>
      <c r="B468" s="37">
        <v>1</v>
      </c>
      <c r="C468" s="37" t="s">
        <v>8</v>
      </c>
      <c r="D468" s="37">
        <v>12</v>
      </c>
      <c r="E468" s="38" t="s">
        <v>129</v>
      </c>
      <c r="F468" s="38" t="s">
        <v>135</v>
      </c>
      <c r="G468" s="38" t="s">
        <v>134</v>
      </c>
      <c r="H468" s="38" t="s">
        <v>139</v>
      </c>
      <c r="I468" s="38" t="s">
        <v>138</v>
      </c>
      <c r="J468" s="38" t="s">
        <v>19</v>
      </c>
      <c r="K468" s="38" t="s">
        <v>19</v>
      </c>
      <c r="L468" s="38" t="s">
        <v>19</v>
      </c>
      <c r="M468" s="38" t="s">
        <v>19</v>
      </c>
      <c r="N468" s="38" t="s">
        <v>19</v>
      </c>
      <c r="O468" s="38" t="s">
        <v>19</v>
      </c>
      <c r="P468" s="38" t="s">
        <v>19</v>
      </c>
      <c r="Q468" s="38" t="s">
        <v>19</v>
      </c>
      <c r="R468" s="38" t="s">
        <v>19</v>
      </c>
      <c r="S468" s="38" t="s">
        <v>19</v>
      </c>
      <c r="T468" s="38" t="s">
        <v>19</v>
      </c>
      <c r="U468" s="38" t="s">
        <v>19</v>
      </c>
      <c r="V468" s="38" t="s">
        <v>19</v>
      </c>
      <c r="W468" s="38" t="s">
        <v>19</v>
      </c>
      <c r="X468" s="38" t="s">
        <v>19</v>
      </c>
      <c r="Y468" s="38" t="s">
        <v>19</v>
      </c>
      <c r="Z468" s="38" t="s">
        <v>19</v>
      </c>
      <c r="AA468" s="38" t="s">
        <v>19</v>
      </c>
      <c r="AB468" s="38" t="s">
        <v>19</v>
      </c>
      <c r="AC468" s="38" t="s">
        <v>19</v>
      </c>
      <c r="AD468" s="39">
        <v>0</v>
      </c>
      <c r="AE468" s="39">
        <v>0</v>
      </c>
      <c r="AF468" s="39">
        <v>0</v>
      </c>
      <c r="AG468" s="39">
        <f>1663.2*0.1</f>
        <v>166.32000000000002</v>
      </c>
      <c r="AH468" s="39">
        <f t="shared" ref="AH468:AW468" si="124">1663.2*0.1</f>
        <v>166.32000000000002</v>
      </c>
      <c r="AI468" s="39">
        <f t="shared" si="124"/>
        <v>166.32000000000002</v>
      </c>
      <c r="AJ468" s="39">
        <f t="shared" si="124"/>
        <v>166.32000000000002</v>
      </c>
      <c r="AK468" s="39">
        <f t="shared" si="124"/>
        <v>166.32000000000002</v>
      </c>
      <c r="AL468" s="39">
        <f t="shared" si="124"/>
        <v>166.32000000000002</v>
      </c>
      <c r="AM468" s="39">
        <f t="shared" si="124"/>
        <v>166.32000000000002</v>
      </c>
      <c r="AN468" s="39">
        <f t="shared" si="124"/>
        <v>166.32000000000002</v>
      </c>
      <c r="AO468" s="39">
        <f t="shared" si="124"/>
        <v>166.32000000000002</v>
      </c>
      <c r="AP468" s="39">
        <f t="shared" si="124"/>
        <v>166.32000000000002</v>
      </c>
      <c r="AQ468" s="39">
        <f t="shared" si="124"/>
        <v>166.32000000000002</v>
      </c>
      <c r="AR468" s="39">
        <f t="shared" si="124"/>
        <v>166.32000000000002</v>
      </c>
      <c r="AS468" s="39">
        <f t="shared" si="124"/>
        <v>166.32000000000002</v>
      </c>
      <c r="AT468" s="39">
        <f t="shared" si="124"/>
        <v>166.32000000000002</v>
      </c>
      <c r="AU468" s="39">
        <f t="shared" si="124"/>
        <v>166.32000000000002</v>
      </c>
      <c r="AV468" s="39">
        <f t="shared" si="124"/>
        <v>166.32000000000002</v>
      </c>
      <c r="AW468" s="39">
        <f t="shared" si="124"/>
        <v>166.32000000000002</v>
      </c>
      <c r="AX468" s="39">
        <f t="shared" si="122"/>
        <v>2827.4400000000005</v>
      </c>
      <c r="AY468" s="39">
        <v>0</v>
      </c>
      <c r="AZ468" s="39">
        <f t="shared" si="123"/>
        <v>2827.4400000000005</v>
      </c>
      <c r="BA468" s="39">
        <f t="shared" si="118"/>
        <v>332.64000000000004</v>
      </c>
      <c r="BB468" s="39">
        <f t="shared" si="119"/>
        <v>831.60000000000014</v>
      </c>
      <c r="BC468" s="39">
        <f t="shared" si="120"/>
        <v>1663.2</v>
      </c>
    </row>
    <row r="469" spans="1:56" s="1" customFormat="1" ht="30.6" x14ac:dyDescent="0.3">
      <c r="A469" s="2" t="s">
        <v>463</v>
      </c>
      <c r="B469" s="40">
        <v>1</v>
      </c>
      <c r="C469" s="40" t="s">
        <v>8</v>
      </c>
      <c r="D469" s="40">
        <v>12</v>
      </c>
      <c r="E469" s="30" t="s">
        <v>129</v>
      </c>
      <c r="F469" s="30" t="s">
        <v>135</v>
      </c>
      <c r="G469" s="30" t="s">
        <v>134</v>
      </c>
      <c r="H469" s="30" t="s">
        <v>139</v>
      </c>
      <c r="I469" s="30" t="s">
        <v>138</v>
      </c>
      <c r="J469" s="30" t="s">
        <v>19</v>
      </c>
      <c r="K469" s="30" t="s">
        <v>19</v>
      </c>
      <c r="L469" s="30" t="s">
        <v>19</v>
      </c>
      <c r="M469" s="30" t="s">
        <v>19</v>
      </c>
      <c r="N469" s="30" t="s">
        <v>19</v>
      </c>
      <c r="O469" s="30" t="s">
        <v>19</v>
      </c>
      <c r="P469" s="30" t="s">
        <v>19</v>
      </c>
      <c r="Q469" s="30" t="s">
        <v>19</v>
      </c>
      <c r="R469" s="30" t="s">
        <v>19</v>
      </c>
      <c r="S469" s="30" t="s">
        <v>19</v>
      </c>
      <c r="T469" s="30" t="s">
        <v>19</v>
      </c>
      <c r="U469" s="30" t="s">
        <v>19</v>
      </c>
      <c r="V469" s="30" t="s">
        <v>19</v>
      </c>
      <c r="W469" s="30" t="s">
        <v>19</v>
      </c>
      <c r="X469" s="30" t="s">
        <v>19</v>
      </c>
      <c r="Y469" s="30" t="s">
        <v>19</v>
      </c>
      <c r="Z469" s="30" t="s">
        <v>19</v>
      </c>
      <c r="AA469" s="30" t="s">
        <v>19</v>
      </c>
      <c r="AB469" s="30" t="s">
        <v>19</v>
      </c>
      <c r="AC469" s="30" t="s">
        <v>19</v>
      </c>
      <c r="AD469" s="35">
        <v>0</v>
      </c>
      <c r="AE469" s="35">
        <v>0</v>
      </c>
      <c r="AF469" s="35">
        <v>0</v>
      </c>
      <c r="AG469" s="35">
        <f>1663.2*0.25</f>
        <v>415.8</v>
      </c>
      <c r="AH469" s="35">
        <f t="shared" ref="AH469:AW469" si="125">1663.2*0.25</f>
        <v>415.8</v>
      </c>
      <c r="AI469" s="35">
        <f t="shared" si="125"/>
        <v>415.8</v>
      </c>
      <c r="AJ469" s="35">
        <f t="shared" si="125"/>
        <v>415.8</v>
      </c>
      <c r="AK469" s="35">
        <f t="shared" si="125"/>
        <v>415.8</v>
      </c>
      <c r="AL469" s="35">
        <f t="shared" si="125"/>
        <v>415.8</v>
      </c>
      <c r="AM469" s="35">
        <f t="shared" si="125"/>
        <v>415.8</v>
      </c>
      <c r="AN469" s="35">
        <f t="shared" si="125"/>
        <v>415.8</v>
      </c>
      <c r="AO469" s="35">
        <f t="shared" si="125"/>
        <v>415.8</v>
      </c>
      <c r="AP469" s="35">
        <f t="shared" si="125"/>
        <v>415.8</v>
      </c>
      <c r="AQ469" s="35">
        <f t="shared" si="125"/>
        <v>415.8</v>
      </c>
      <c r="AR469" s="35">
        <f t="shared" si="125"/>
        <v>415.8</v>
      </c>
      <c r="AS469" s="35">
        <f t="shared" si="125"/>
        <v>415.8</v>
      </c>
      <c r="AT469" s="35">
        <f t="shared" si="125"/>
        <v>415.8</v>
      </c>
      <c r="AU469" s="35">
        <f t="shared" si="125"/>
        <v>415.8</v>
      </c>
      <c r="AV469" s="35">
        <f t="shared" si="125"/>
        <v>415.8</v>
      </c>
      <c r="AW469" s="35">
        <f t="shared" si="125"/>
        <v>415.8</v>
      </c>
      <c r="AX469" s="35">
        <f t="shared" si="122"/>
        <v>7068.6000000000022</v>
      </c>
      <c r="AY469" s="35">
        <v>0</v>
      </c>
      <c r="AZ469" s="35">
        <f t="shared" si="123"/>
        <v>7068.6000000000022</v>
      </c>
      <c r="BA469" s="35">
        <f t="shared" si="118"/>
        <v>831.6</v>
      </c>
      <c r="BB469" s="35">
        <f t="shared" si="119"/>
        <v>2079</v>
      </c>
      <c r="BC469" s="35">
        <f t="shared" si="120"/>
        <v>4158.0000000000009</v>
      </c>
      <c r="BD469" s="31"/>
    </row>
    <row r="470" spans="1:56" s="1" customFormat="1" ht="30.6" x14ac:dyDescent="0.3">
      <c r="A470" s="2" t="s">
        <v>464</v>
      </c>
      <c r="B470" s="40">
        <v>1</v>
      </c>
      <c r="C470" s="40" t="s">
        <v>8</v>
      </c>
      <c r="D470" s="40">
        <v>12</v>
      </c>
      <c r="E470" s="30" t="s">
        <v>129</v>
      </c>
      <c r="F470" s="30" t="s">
        <v>135</v>
      </c>
      <c r="G470" s="30" t="s">
        <v>134</v>
      </c>
      <c r="H470" s="30" t="s">
        <v>139</v>
      </c>
      <c r="I470" s="30" t="s">
        <v>138</v>
      </c>
      <c r="J470" s="30" t="s">
        <v>19</v>
      </c>
      <c r="K470" s="30" t="s">
        <v>19</v>
      </c>
      <c r="L470" s="30" t="s">
        <v>19</v>
      </c>
      <c r="M470" s="30" t="s">
        <v>19</v>
      </c>
      <c r="N470" s="30" t="s">
        <v>19</v>
      </c>
      <c r="O470" s="30" t="s">
        <v>19</v>
      </c>
      <c r="P470" s="30" t="s">
        <v>19</v>
      </c>
      <c r="Q470" s="30" t="s">
        <v>19</v>
      </c>
      <c r="R470" s="30" t="s">
        <v>19</v>
      </c>
      <c r="S470" s="30" t="s">
        <v>19</v>
      </c>
      <c r="T470" s="30" t="s">
        <v>19</v>
      </c>
      <c r="U470" s="30" t="s">
        <v>19</v>
      </c>
      <c r="V470" s="30" t="s">
        <v>19</v>
      </c>
      <c r="W470" s="30" t="s">
        <v>19</v>
      </c>
      <c r="X470" s="30" t="s">
        <v>19</v>
      </c>
      <c r="Y470" s="30" t="s">
        <v>19</v>
      </c>
      <c r="Z470" s="30" t="s">
        <v>19</v>
      </c>
      <c r="AA470" s="30" t="s">
        <v>19</v>
      </c>
      <c r="AB470" s="30" t="s">
        <v>19</v>
      </c>
      <c r="AC470" s="30" t="s">
        <v>19</v>
      </c>
      <c r="AD470" s="35">
        <v>0</v>
      </c>
      <c r="AE470" s="35">
        <v>0</v>
      </c>
      <c r="AF470" s="35">
        <v>0</v>
      </c>
      <c r="AG470" s="35">
        <f>1663.2*0.05</f>
        <v>83.160000000000011</v>
      </c>
      <c r="AH470" s="35">
        <f t="shared" ref="AH470:AW471" si="126">1663.2*0.05</f>
        <v>83.160000000000011</v>
      </c>
      <c r="AI470" s="35">
        <f t="shared" si="126"/>
        <v>83.160000000000011</v>
      </c>
      <c r="AJ470" s="35">
        <f t="shared" si="126"/>
        <v>83.160000000000011</v>
      </c>
      <c r="AK470" s="35">
        <f t="shared" si="126"/>
        <v>83.160000000000011</v>
      </c>
      <c r="AL470" s="35">
        <f t="shared" si="126"/>
        <v>83.160000000000011</v>
      </c>
      <c r="AM470" s="35">
        <f t="shared" si="126"/>
        <v>83.160000000000011</v>
      </c>
      <c r="AN470" s="35">
        <f t="shared" si="126"/>
        <v>83.160000000000011</v>
      </c>
      <c r="AO470" s="35">
        <f t="shared" si="126"/>
        <v>83.160000000000011</v>
      </c>
      <c r="AP470" s="35">
        <f t="shared" si="126"/>
        <v>83.160000000000011</v>
      </c>
      <c r="AQ470" s="35">
        <f t="shared" si="126"/>
        <v>83.160000000000011</v>
      </c>
      <c r="AR470" s="35">
        <f t="shared" si="126"/>
        <v>83.160000000000011</v>
      </c>
      <c r="AS470" s="35">
        <f t="shared" si="126"/>
        <v>83.160000000000011</v>
      </c>
      <c r="AT470" s="35">
        <f t="shared" si="126"/>
        <v>83.160000000000011</v>
      </c>
      <c r="AU470" s="35">
        <f t="shared" si="126"/>
        <v>83.160000000000011</v>
      </c>
      <c r="AV470" s="35">
        <f t="shared" si="126"/>
        <v>83.160000000000011</v>
      </c>
      <c r="AW470" s="35">
        <f t="shared" si="126"/>
        <v>83.160000000000011</v>
      </c>
      <c r="AX470" s="35">
        <f t="shared" si="122"/>
        <v>1413.7200000000003</v>
      </c>
      <c r="AY470" s="35">
        <v>0</v>
      </c>
      <c r="AZ470" s="35">
        <f t="shared" si="123"/>
        <v>1413.7200000000003</v>
      </c>
      <c r="BA470" s="35">
        <f t="shared" si="118"/>
        <v>166.32000000000002</v>
      </c>
      <c r="BB470" s="35">
        <f t="shared" si="119"/>
        <v>415.80000000000007</v>
      </c>
      <c r="BC470" s="35">
        <f t="shared" si="120"/>
        <v>831.6</v>
      </c>
      <c r="BD470" s="31"/>
    </row>
    <row r="471" spans="1:56" s="1" customFormat="1" ht="30.6" x14ac:dyDescent="0.3">
      <c r="A471" s="2" t="s">
        <v>465</v>
      </c>
      <c r="B471" s="40">
        <v>1</v>
      </c>
      <c r="C471" s="40" t="s">
        <v>8</v>
      </c>
      <c r="D471" s="40">
        <v>12</v>
      </c>
      <c r="E471" s="30" t="s">
        <v>129</v>
      </c>
      <c r="F471" s="30" t="s">
        <v>135</v>
      </c>
      <c r="G471" s="30" t="s">
        <v>134</v>
      </c>
      <c r="H471" s="30" t="s">
        <v>139</v>
      </c>
      <c r="I471" s="30" t="s">
        <v>138</v>
      </c>
      <c r="J471" s="30" t="s">
        <v>19</v>
      </c>
      <c r="K471" s="30" t="s">
        <v>19</v>
      </c>
      <c r="L471" s="30" t="s">
        <v>19</v>
      </c>
      <c r="M471" s="30" t="s">
        <v>19</v>
      </c>
      <c r="N471" s="30" t="s">
        <v>19</v>
      </c>
      <c r="O471" s="30" t="s">
        <v>19</v>
      </c>
      <c r="P471" s="30" t="s">
        <v>19</v>
      </c>
      <c r="Q471" s="30" t="s">
        <v>19</v>
      </c>
      <c r="R471" s="30" t="s">
        <v>19</v>
      </c>
      <c r="S471" s="30" t="s">
        <v>19</v>
      </c>
      <c r="T471" s="30" t="s">
        <v>19</v>
      </c>
      <c r="U471" s="30" t="s">
        <v>19</v>
      </c>
      <c r="V471" s="30" t="s">
        <v>19</v>
      </c>
      <c r="W471" s="30" t="s">
        <v>19</v>
      </c>
      <c r="X471" s="30" t="s">
        <v>19</v>
      </c>
      <c r="Y471" s="30" t="s">
        <v>19</v>
      </c>
      <c r="Z471" s="30" t="s">
        <v>19</v>
      </c>
      <c r="AA471" s="30" t="s">
        <v>19</v>
      </c>
      <c r="AB471" s="30" t="s">
        <v>19</v>
      </c>
      <c r="AC471" s="30" t="s">
        <v>19</v>
      </c>
      <c r="AD471" s="35">
        <v>0</v>
      </c>
      <c r="AE471" s="35">
        <v>0</v>
      </c>
      <c r="AF471" s="35">
        <v>0</v>
      </c>
      <c r="AG471" s="35">
        <f>1663.2*0.05</f>
        <v>83.160000000000011</v>
      </c>
      <c r="AH471" s="35">
        <f t="shared" si="126"/>
        <v>83.160000000000011</v>
      </c>
      <c r="AI471" s="35">
        <f t="shared" si="126"/>
        <v>83.160000000000011</v>
      </c>
      <c r="AJ471" s="35">
        <f t="shared" si="126"/>
        <v>83.160000000000011</v>
      </c>
      <c r="AK471" s="35">
        <f t="shared" si="126"/>
        <v>83.160000000000011</v>
      </c>
      <c r="AL471" s="35">
        <f t="shared" si="126"/>
        <v>83.160000000000011</v>
      </c>
      <c r="AM471" s="35">
        <f t="shared" si="126"/>
        <v>83.160000000000011</v>
      </c>
      <c r="AN471" s="35">
        <f t="shared" si="126"/>
        <v>83.160000000000011</v>
      </c>
      <c r="AO471" s="35">
        <f t="shared" si="126"/>
        <v>83.160000000000011</v>
      </c>
      <c r="AP471" s="35">
        <f t="shared" si="126"/>
        <v>83.160000000000011</v>
      </c>
      <c r="AQ471" s="35">
        <f t="shared" si="126"/>
        <v>83.160000000000011</v>
      </c>
      <c r="AR471" s="35">
        <f t="shared" si="126"/>
        <v>83.160000000000011</v>
      </c>
      <c r="AS471" s="35">
        <f t="shared" si="126"/>
        <v>83.160000000000011</v>
      </c>
      <c r="AT471" s="35">
        <f t="shared" si="126"/>
        <v>83.160000000000011</v>
      </c>
      <c r="AU471" s="35">
        <f t="shared" si="126"/>
        <v>83.160000000000011</v>
      </c>
      <c r="AV471" s="35">
        <f t="shared" si="126"/>
        <v>83.160000000000011</v>
      </c>
      <c r="AW471" s="35">
        <f t="shared" si="126"/>
        <v>83.160000000000011</v>
      </c>
      <c r="AX471" s="35">
        <f t="shared" si="122"/>
        <v>1413.7200000000003</v>
      </c>
      <c r="AY471" s="35">
        <v>0</v>
      </c>
      <c r="AZ471" s="35">
        <f t="shared" si="123"/>
        <v>1413.7200000000003</v>
      </c>
      <c r="BA471" s="35">
        <f t="shared" si="118"/>
        <v>166.32000000000002</v>
      </c>
      <c r="BB471" s="35">
        <f t="shared" si="119"/>
        <v>415.80000000000007</v>
      </c>
      <c r="BC471" s="35">
        <f t="shared" si="120"/>
        <v>831.6</v>
      </c>
      <c r="BD471" s="31"/>
    </row>
    <row r="472" spans="1:56" s="1" customFormat="1" ht="30.6" x14ac:dyDescent="0.3">
      <c r="A472" s="2" t="s">
        <v>466</v>
      </c>
      <c r="B472" s="40">
        <v>1</v>
      </c>
      <c r="C472" s="40" t="s">
        <v>8</v>
      </c>
      <c r="D472" s="40">
        <v>12</v>
      </c>
      <c r="E472" s="30" t="s">
        <v>129</v>
      </c>
      <c r="F472" s="30" t="s">
        <v>135</v>
      </c>
      <c r="G472" s="30" t="s">
        <v>134</v>
      </c>
      <c r="H472" s="30" t="s">
        <v>139</v>
      </c>
      <c r="I472" s="30" t="s">
        <v>138</v>
      </c>
      <c r="J472" s="30" t="s">
        <v>19</v>
      </c>
      <c r="K472" s="30" t="s">
        <v>19</v>
      </c>
      <c r="L472" s="30" t="s">
        <v>19</v>
      </c>
      <c r="M472" s="30" t="s">
        <v>19</v>
      </c>
      <c r="N472" s="30" t="s">
        <v>19</v>
      </c>
      <c r="O472" s="30" t="s">
        <v>19</v>
      </c>
      <c r="P472" s="30" t="s">
        <v>19</v>
      </c>
      <c r="Q472" s="30" t="s">
        <v>19</v>
      </c>
      <c r="R472" s="30" t="s">
        <v>19</v>
      </c>
      <c r="S472" s="30" t="s">
        <v>19</v>
      </c>
      <c r="T472" s="30" t="s">
        <v>19</v>
      </c>
      <c r="U472" s="30" t="s">
        <v>19</v>
      </c>
      <c r="V472" s="30" t="s">
        <v>19</v>
      </c>
      <c r="W472" s="30" t="s">
        <v>19</v>
      </c>
      <c r="X472" s="30" t="s">
        <v>19</v>
      </c>
      <c r="Y472" s="30" t="s">
        <v>19</v>
      </c>
      <c r="Z472" s="30" t="s">
        <v>19</v>
      </c>
      <c r="AA472" s="30" t="s">
        <v>19</v>
      </c>
      <c r="AB472" s="30" t="s">
        <v>19</v>
      </c>
      <c r="AC472" s="30" t="s">
        <v>19</v>
      </c>
      <c r="AD472" s="35">
        <v>0</v>
      </c>
      <c r="AE472" s="35">
        <v>0</v>
      </c>
      <c r="AF472" s="35">
        <v>0</v>
      </c>
      <c r="AG472" s="35">
        <f>1663.2*0.025</f>
        <v>41.580000000000005</v>
      </c>
      <c r="AH472" s="35">
        <f t="shared" ref="AH472:AW473" si="127">1663.2*0.025</f>
        <v>41.580000000000005</v>
      </c>
      <c r="AI472" s="35">
        <f t="shared" si="127"/>
        <v>41.580000000000005</v>
      </c>
      <c r="AJ472" s="35">
        <f t="shared" si="127"/>
        <v>41.580000000000005</v>
      </c>
      <c r="AK472" s="35">
        <f t="shared" si="127"/>
        <v>41.580000000000005</v>
      </c>
      <c r="AL472" s="35">
        <f t="shared" si="127"/>
        <v>41.580000000000005</v>
      </c>
      <c r="AM472" s="35">
        <f t="shared" si="127"/>
        <v>41.580000000000005</v>
      </c>
      <c r="AN472" s="35">
        <f t="shared" si="127"/>
        <v>41.580000000000005</v>
      </c>
      <c r="AO472" s="35">
        <f t="shared" si="127"/>
        <v>41.580000000000005</v>
      </c>
      <c r="AP472" s="35">
        <f t="shared" si="127"/>
        <v>41.580000000000005</v>
      </c>
      <c r="AQ472" s="35">
        <f t="shared" si="127"/>
        <v>41.580000000000005</v>
      </c>
      <c r="AR472" s="35">
        <f t="shared" si="127"/>
        <v>41.580000000000005</v>
      </c>
      <c r="AS472" s="35">
        <f t="shared" si="127"/>
        <v>41.580000000000005</v>
      </c>
      <c r="AT472" s="35">
        <f t="shared" si="127"/>
        <v>41.580000000000005</v>
      </c>
      <c r="AU472" s="35">
        <f t="shared" si="127"/>
        <v>41.580000000000005</v>
      </c>
      <c r="AV472" s="35">
        <f t="shared" si="127"/>
        <v>41.580000000000005</v>
      </c>
      <c r="AW472" s="35">
        <f t="shared" si="127"/>
        <v>41.580000000000005</v>
      </c>
      <c r="AX472" s="35">
        <f t="shared" si="122"/>
        <v>706.86000000000013</v>
      </c>
      <c r="AY472" s="35">
        <v>0</v>
      </c>
      <c r="AZ472" s="35">
        <f t="shared" si="123"/>
        <v>706.86000000000013</v>
      </c>
      <c r="BA472" s="35">
        <f t="shared" si="118"/>
        <v>83.160000000000011</v>
      </c>
      <c r="BB472" s="35">
        <f t="shared" si="119"/>
        <v>207.90000000000003</v>
      </c>
      <c r="BC472" s="35">
        <f t="shared" si="120"/>
        <v>415.8</v>
      </c>
      <c r="BD472" s="31"/>
    </row>
    <row r="473" spans="1:56" s="1" customFormat="1" ht="30.6" x14ac:dyDescent="0.3">
      <c r="A473" s="2" t="s">
        <v>467</v>
      </c>
      <c r="B473" s="40">
        <v>1</v>
      </c>
      <c r="C473" s="40" t="s">
        <v>8</v>
      </c>
      <c r="D473" s="40">
        <v>12</v>
      </c>
      <c r="E473" s="30" t="s">
        <v>129</v>
      </c>
      <c r="F473" s="30" t="s">
        <v>135</v>
      </c>
      <c r="G473" s="30" t="s">
        <v>134</v>
      </c>
      <c r="H473" s="30" t="s">
        <v>139</v>
      </c>
      <c r="I473" s="30" t="s">
        <v>138</v>
      </c>
      <c r="J473" s="30" t="s">
        <v>19</v>
      </c>
      <c r="K473" s="30" t="s">
        <v>19</v>
      </c>
      <c r="L473" s="30" t="s">
        <v>19</v>
      </c>
      <c r="M473" s="30" t="s">
        <v>19</v>
      </c>
      <c r="N473" s="30" t="s">
        <v>19</v>
      </c>
      <c r="O473" s="30" t="s">
        <v>19</v>
      </c>
      <c r="P473" s="30" t="s">
        <v>19</v>
      </c>
      <c r="Q473" s="30" t="s">
        <v>19</v>
      </c>
      <c r="R473" s="30" t="s">
        <v>19</v>
      </c>
      <c r="S473" s="30" t="s">
        <v>19</v>
      </c>
      <c r="T473" s="30" t="s">
        <v>19</v>
      </c>
      <c r="U473" s="30" t="s">
        <v>19</v>
      </c>
      <c r="V473" s="30" t="s">
        <v>19</v>
      </c>
      <c r="W473" s="30" t="s">
        <v>19</v>
      </c>
      <c r="X473" s="30" t="s">
        <v>19</v>
      </c>
      <c r="Y473" s="30" t="s">
        <v>19</v>
      </c>
      <c r="Z473" s="30" t="s">
        <v>19</v>
      </c>
      <c r="AA473" s="30" t="s">
        <v>19</v>
      </c>
      <c r="AB473" s="30" t="s">
        <v>19</v>
      </c>
      <c r="AC473" s="30" t="s">
        <v>19</v>
      </c>
      <c r="AD473" s="35">
        <v>0</v>
      </c>
      <c r="AE473" s="35">
        <v>0</v>
      </c>
      <c r="AF473" s="35">
        <v>0</v>
      </c>
      <c r="AG473" s="35">
        <f>1663.2*0.025</f>
        <v>41.580000000000005</v>
      </c>
      <c r="AH473" s="35">
        <f t="shared" si="127"/>
        <v>41.580000000000005</v>
      </c>
      <c r="AI473" s="35">
        <f t="shared" si="127"/>
        <v>41.580000000000005</v>
      </c>
      <c r="AJ473" s="35">
        <f t="shared" si="127"/>
        <v>41.580000000000005</v>
      </c>
      <c r="AK473" s="35">
        <f t="shared" si="127"/>
        <v>41.580000000000005</v>
      </c>
      <c r="AL473" s="35">
        <f t="shared" si="127"/>
        <v>41.580000000000005</v>
      </c>
      <c r="AM473" s="35">
        <f t="shared" si="127"/>
        <v>41.580000000000005</v>
      </c>
      <c r="AN473" s="35">
        <f t="shared" si="127"/>
        <v>41.580000000000005</v>
      </c>
      <c r="AO473" s="35">
        <f t="shared" si="127"/>
        <v>41.580000000000005</v>
      </c>
      <c r="AP473" s="35">
        <f t="shared" si="127"/>
        <v>41.580000000000005</v>
      </c>
      <c r="AQ473" s="35">
        <f t="shared" si="127"/>
        <v>41.580000000000005</v>
      </c>
      <c r="AR473" s="35">
        <f t="shared" si="127"/>
        <v>41.580000000000005</v>
      </c>
      <c r="AS473" s="35">
        <f t="shared" si="127"/>
        <v>41.580000000000005</v>
      </c>
      <c r="AT473" s="35">
        <f t="shared" si="127"/>
        <v>41.580000000000005</v>
      </c>
      <c r="AU473" s="35">
        <f t="shared" si="127"/>
        <v>41.580000000000005</v>
      </c>
      <c r="AV473" s="35">
        <f t="shared" si="127"/>
        <v>41.580000000000005</v>
      </c>
      <c r="AW473" s="35">
        <f t="shared" si="127"/>
        <v>41.580000000000005</v>
      </c>
      <c r="AX473" s="35">
        <f t="shared" si="122"/>
        <v>706.86000000000013</v>
      </c>
      <c r="AY473" s="35">
        <v>0</v>
      </c>
      <c r="AZ473" s="35">
        <f t="shared" si="123"/>
        <v>706.86000000000013</v>
      </c>
      <c r="BA473" s="35">
        <f t="shared" si="118"/>
        <v>83.160000000000011</v>
      </c>
      <c r="BB473" s="35">
        <f t="shared" si="119"/>
        <v>207.90000000000003</v>
      </c>
      <c r="BC473" s="35">
        <f t="shared" si="120"/>
        <v>415.8</v>
      </c>
      <c r="BD473" s="31"/>
    </row>
    <row r="474" spans="1:56" s="1" customFormat="1" ht="22.8" x14ac:dyDescent="0.3">
      <c r="A474" s="2" t="s">
        <v>468</v>
      </c>
      <c r="B474" s="40">
        <v>1</v>
      </c>
      <c r="C474" s="40" t="s">
        <v>8</v>
      </c>
      <c r="D474" s="40">
        <v>12</v>
      </c>
      <c r="E474" s="40" t="s">
        <v>10</v>
      </c>
      <c r="F474" s="40" t="s">
        <v>10</v>
      </c>
      <c r="G474" s="40" t="s">
        <v>10</v>
      </c>
      <c r="H474" s="40" t="s">
        <v>10</v>
      </c>
      <c r="I474" s="40" t="s">
        <v>10</v>
      </c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9">
        <f t="shared" si="118"/>
        <v>0</v>
      </c>
      <c r="BB474" s="39">
        <f t="shared" si="119"/>
        <v>0</v>
      </c>
      <c r="BC474" s="39">
        <f t="shared" si="120"/>
        <v>0</v>
      </c>
      <c r="BD474" s="31"/>
    </row>
    <row r="475" spans="1:56" s="1" customFormat="1" ht="22.8" x14ac:dyDescent="0.3">
      <c r="A475" s="2" t="s">
        <v>469</v>
      </c>
      <c r="B475" s="40">
        <v>1</v>
      </c>
      <c r="C475" s="40" t="s">
        <v>8</v>
      </c>
      <c r="D475" s="40">
        <v>12</v>
      </c>
      <c r="E475" s="40" t="s">
        <v>10</v>
      </c>
      <c r="F475" s="40" t="s">
        <v>10</v>
      </c>
      <c r="G475" s="40" t="s">
        <v>10</v>
      </c>
      <c r="H475" s="40" t="s">
        <v>10</v>
      </c>
      <c r="I475" s="40" t="s">
        <v>10</v>
      </c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9">
        <f t="shared" si="118"/>
        <v>0</v>
      </c>
      <c r="BB475" s="39">
        <f t="shared" si="119"/>
        <v>0</v>
      </c>
      <c r="BC475" s="39">
        <f t="shared" si="120"/>
        <v>0</v>
      </c>
      <c r="BD475" s="31"/>
    </row>
    <row r="476" spans="1:56" s="1" customFormat="1" ht="22.8" x14ac:dyDescent="0.3">
      <c r="A476" s="2" t="s">
        <v>470</v>
      </c>
      <c r="B476" s="40">
        <v>1</v>
      </c>
      <c r="C476" s="40" t="s">
        <v>8</v>
      </c>
      <c r="D476" s="40">
        <v>12</v>
      </c>
      <c r="E476" s="40" t="s">
        <v>10</v>
      </c>
      <c r="F476" s="40" t="s">
        <v>10</v>
      </c>
      <c r="G476" s="40" t="s">
        <v>10</v>
      </c>
      <c r="H476" s="40" t="s">
        <v>10</v>
      </c>
      <c r="I476" s="40" t="s">
        <v>10</v>
      </c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9">
        <f t="shared" si="118"/>
        <v>0</v>
      </c>
      <c r="BB476" s="39">
        <f t="shared" si="119"/>
        <v>0</v>
      </c>
      <c r="BC476" s="39">
        <f t="shared" si="120"/>
        <v>0</v>
      </c>
      <c r="BD476" s="31"/>
    </row>
    <row r="477" spans="1:56" s="1" customFormat="1" ht="36" x14ac:dyDescent="0.3">
      <c r="A477" s="11" t="s">
        <v>472</v>
      </c>
      <c r="B477" s="32">
        <v>1</v>
      </c>
      <c r="C477" s="32" t="s">
        <v>8</v>
      </c>
      <c r="D477" s="32">
        <v>12</v>
      </c>
      <c r="E477" s="33" t="s">
        <v>129</v>
      </c>
      <c r="F477" s="33" t="s">
        <v>552</v>
      </c>
      <c r="G477" s="33" t="s">
        <v>553</v>
      </c>
      <c r="H477" s="32" t="s">
        <v>555</v>
      </c>
      <c r="I477" s="32" t="s">
        <v>554</v>
      </c>
      <c r="J477" s="30" t="s">
        <v>19</v>
      </c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4">
        <v>0</v>
      </c>
      <c r="AE477" s="34">
        <v>0</v>
      </c>
      <c r="AF477" s="34">
        <v>0</v>
      </c>
      <c r="AG477" s="34">
        <v>0</v>
      </c>
      <c r="AH477" s="34">
        <v>0</v>
      </c>
      <c r="AI477" s="34">
        <v>0</v>
      </c>
      <c r="AJ477" s="34">
        <v>0</v>
      </c>
      <c r="AK477" s="34">
        <v>0</v>
      </c>
      <c r="AL477" s="34">
        <v>0</v>
      </c>
      <c r="AM477" s="34">
        <v>0</v>
      </c>
      <c r="AN477" s="34">
        <v>0</v>
      </c>
      <c r="AO477" s="34">
        <v>0</v>
      </c>
      <c r="AP477" s="34">
        <v>0</v>
      </c>
      <c r="AQ477" s="34">
        <v>0</v>
      </c>
      <c r="AR477" s="34">
        <v>0</v>
      </c>
      <c r="AS477" s="34">
        <v>0</v>
      </c>
      <c r="AT477" s="34">
        <v>0</v>
      </c>
      <c r="AU477" s="34">
        <v>0</v>
      </c>
      <c r="AV477" s="34">
        <v>0</v>
      </c>
      <c r="AW477" s="34">
        <v>0</v>
      </c>
      <c r="AX477" s="34">
        <f t="shared" ref="AX477:AX478" si="128">SUM(AD477:AW477)</f>
        <v>0</v>
      </c>
      <c r="AY477" s="34">
        <v>0</v>
      </c>
      <c r="AZ477" s="34">
        <f t="shared" ref="AZ477:AZ478" si="129">AX477</f>
        <v>0</v>
      </c>
      <c r="BA477" s="49">
        <f t="shared" si="118"/>
        <v>0</v>
      </c>
      <c r="BB477" s="49">
        <f t="shared" si="119"/>
        <v>0</v>
      </c>
      <c r="BC477" s="49">
        <f t="shared" si="120"/>
        <v>0</v>
      </c>
      <c r="BD477" s="31"/>
    </row>
    <row r="478" spans="1:56" ht="32.4" x14ac:dyDescent="0.3">
      <c r="A478" s="14" t="s">
        <v>461</v>
      </c>
      <c r="B478" s="37">
        <v>1</v>
      </c>
      <c r="C478" s="37" t="s">
        <v>8</v>
      </c>
      <c r="D478" s="37">
        <v>12</v>
      </c>
      <c r="E478" s="38" t="s">
        <v>129</v>
      </c>
      <c r="F478" s="38" t="s">
        <v>552</v>
      </c>
      <c r="G478" s="38" t="s">
        <v>553</v>
      </c>
      <c r="H478" s="37" t="s">
        <v>555</v>
      </c>
      <c r="I478" s="38" t="s">
        <v>554</v>
      </c>
      <c r="J478" s="38" t="s">
        <v>19</v>
      </c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9">
        <v>0</v>
      </c>
      <c r="AE478" s="39">
        <v>0</v>
      </c>
      <c r="AF478" s="39">
        <v>0</v>
      </c>
      <c r="AG478" s="39">
        <v>0</v>
      </c>
      <c r="AH478" s="39">
        <v>0</v>
      </c>
      <c r="AI478" s="39">
        <v>0</v>
      </c>
      <c r="AJ478" s="39">
        <v>0</v>
      </c>
      <c r="AK478" s="39">
        <v>0</v>
      </c>
      <c r="AL478" s="39">
        <v>0</v>
      </c>
      <c r="AM478" s="39">
        <v>0</v>
      </c>
      <c r="AN478" s="39">
        <v>0</v>
      </c>
      <c r="AO478" s="39">
        <v>0</v>
      </c>
      <c r="AP478" s="39">
        <v>0</v>
      </c>
      <c r="AQ478" s="39">
        <v>0</v>
      </c>
      <c r="AR478" s="39">
        <v>0</v>
      </c>
      <c r="AS478" s="39">
        <v>0</v>
      </c>
      <c r="AT478" s="39">
        <v>0</v>
      </c>
      <c r="AU478" s="39">
        <v>0</v>
      </c>
      <c r="AV478" s="39">
        <v>0</v>
      </c>
      <c r="AW478" s="39">
        <v>0</v>
      </c>
      <c r="AX478" s="39">
        <f t="shared" si="128"/>
        <v>0</v>
      </c>
      <c r="AY478" s="39">
        <v>0</v>
      </c>
      <c r="AZ478" s="39">
        <f t="shared" si="129"/>
        <v>0</v>
      </c>
      <c r="BA478" s="39">
        <f t="shared" si="118"/>
        <v>0</v>
      </c>
      <c r="BB478" s="39">
        <f t="shared" si="119"/>
        <v>0</v>
      </c>
      <c r="BC478" s="39">
        <f t="shared" si="120"/>
        <v>0</v>
      </c>
    </row>
    <row r="479" spans="1:56" ht="24" x14ac:dyDescent="0.3">
      <c r="A479" s="14" t="s">
        <v>462</v>
      </c>
      <c r="B479" s="37">
        <v>1</v>
      </c>
      <c r="C479" s="37" t="s">
        <v>8</v>
      </c>
      <c r="D479" s="37">
        <v>12</v>
      </c>
      <c r="E479" s="37" t="s">
        <v>10</v>
      </c>
      <c r="F479" s="37" t="s">
        <v>10</v>
      </c>
      <c r="G479" s="37" t="s">
        <v>10</v>
      </c>
      <c r="H479" s="37" t="s">
        <v>10</v>
      </c>
      <c r="I479" s="37" t="s">
        <v>10</v>
      </c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</row>
    <row r="480" spans="1:56" s="1" customFormat="1" ht="22.8" x14ac:dyDescent="0.3">
      <c r="A480" s="2" t="s">
        <v>463</v>
      </c>
      <c r="B480" s="40">
        <v>1</v>
      </c>
      <c r="C480" s="40" t="s">
        <v>8</v>
      </c>
      <c r="D480" s="40">
        <v>12</v>
      </c>
      <c r="E480" s="40" t="s">
        <v>10</v>
      </c>
      <c r="F480" s="40" t="s">
        <v>10</v>
      </c>
      <c r="G480" s="40" t="s">
        <v>10</v>
      </c>
      <c r="H480" s="40" t="s">
        <v>10</v>
      </c>
      <c r="I480" s="40" t="s">
        <v>10</v>
      </c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1"/>
    </row>
    <row r="481" spans="1:56" s="1" customFormat="1" ht="22.8" x14ac:dyDescent="0.3">
      <c r="A481" s="2" t="s">
        <v>464</v>
      </c>
      <c r="B481" s="40">
        <v>1</v>
      </c>
      <c r="C481" s="40" t="s">
        <v>8</v>
      </c>
      <c r="D481" s="40">
        <v>12</v>
      </c>
      <c r="E481" s="40" t="s">
        <v>10</v>
      </c>
      <c r="F481" s="40" t="s">
        <v>10</v>
      </c>
      <c r="G481" s="40" t="s">
        <v>10</v>
      </c>
      <c r="H481" s="40" t="s">
        <v>10</v>
      </c>
      <c r="I481" s="40" t="s">
        <v>10</v>
      </c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1"/>
    </row>
    <row r="482" spans="1:56" s="1" customFormat="1" ht="22.8" x14ac:dyDescent="0.3">
      <c r="A482" s="2" t="s">
        <v>465</v>
      </c>
      <c r="B482" s="40">
        <v>1</v>
      </c>
      <c r="C482" s="40" t="s">
        <v>8</v>
      </c>
      <c r="D482" s="40">
        <v>12</v>
      </c>
      <c r="E482" s="40" t="s">
        <v>10</v>
      </c>
      <c r="F482" s="40" t="s">
        <v>10</v>
      </c>
      <c r="G482" s="40" t="s">
        <v>10</v>
      </c>
      <c r="H482" s="40" t="s">
        <v>10</v>
      </c>
      <c r="I482" s="40" t="s">
        <v>10</v>
      </c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1"/>
    </row>
    <row r="483" spans="1:56" s="1" customFormat="1" ht="22.8" x14ac:dyDescent="0.3">
      <c r="A483" s="2" t="s">
        <v>466</v>
      </c>
      <c r="B483" s="40">
        <v>1</v>
      </c>
      <c r="C483" s="40" t="s">
        <v>8</v>
      </c>
      <c r="D483" s="40">
        <v>12</v>
      </c>
      <c r="E483" s="40" t="s">
        <v>10</v>
      </c>
      <c r="F483" s="40" t="s">
        <v>10</v>
      </c>
      <c r="G483" s="40" t="s">
        <v>10</v>
      </c>
      <c r="H483" s="40" t="s">
        <v>10</v>
      </c>
      <c r="I483" s="40" t="s">
        <v>10</v>
      </c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1"/>
    </row>
    <row r="484" spans="1:56" s="1" customFormat="1" ht="30.6" x14ac:dyDescent="0.3">
      <c r="A484" s="2" t="s">
        <v>467</v>
      </c>
      <c r="B484" s="40">
        <v>1</v>
      </c>
      <c r="C484" s="40" t="s">
        <v>8</v>
      </c>
      <c r="D484" s="40">
        <v>12</v>
      </c>
      <c r="E484" s="30" t="s">
        <v>129</v>
      </c>
      <c r="F484" s="30" t="s">
        <v>552</v>
      </c>
      <c r="G484" s="30" t="s">
        <v>553</v>
      </c>
      <c r="H484" s="40" t="s">
        <v>555</v>
      </c>
      <c r="I484" s="30" t="s">
        <v>554</v>
      </c>
      <c r="J484" s="30" t="s">
        <v>19</v>
      </c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35">
        <v>0</v>
      </c>
      <c r="AO484" s="35">
        <v>0</v>
      </c>
      <c r="AP484" s="35">
        <v>0</v>
      </c>
      <c r="AQ484" s="35">
        <v>0</v>
      </c>
      <c r="AR484" s="35">
        <v>0</v>
      </c>
      <c r="AS484" s="35">
        <v>0</v>
      </c>
      <c r="AT484" s="35">
        <v>0</v>
      </c>
      <c r="AU484" s="35">
        <v>0</v>
      </c>
      <c r="AV484" s="35">
        <v>0</v>
      </c>
      <c r="AW484" s="35">
        <v>0</v>
      </c>
      <c r="AX484" s="35">
        <f t="shared" ref="AX484" si="130">SUM(AD484:AW484)</f>
        <v>0</v>
      </c>
      <c r="AY484" s="35">
        <v>0</v>
      </c>
      <c r="AZ484" s="35">
        <f t="shared" ref="AZ484" si="131">AX484</f>
        <v>0</v>
      </c>
      <c r="BA484" s="35">
        <f t="shared" ref="BA484" si="132">SUM(AD484:AH484)</f>
        <v>0</v>
      </c>
      <c r="BB484" s="35">
        <f t="shared" ref="BB484" si="133">SUM(AI484:AM484)</f>
        <v>0</v>
      </c>
      <c r="BC484" s="35">
        <f t="shared" ref="BC484" si="134">SUM(AN484:AW484)</f>
        <v>0</v>
      </c>
      <c r="BD484" s="31"/>
    </row>
    <row r="485" spans="1:56" s="1" customFormat="1" ht="22.8" x14ac:dyDescent="0.3">
      <c r="A485" s="2" t="s">
        <v>468</v>
      </c>
      <c r="B485" s="40">
        <v>1</v>
      </c>
      <c r="C485" s="40" t="s">
        <v>8</v>
      </c>
      <c r="D485" s="40">
        <v>12</v>
      </c>
      <c r="E485" s="40" t="s">
        <v>10</v>
      </c>
      <c r="F485" s="40" t="s">
        <v>10</v>
      </c>
      <c r="G485" s="40" t="s">
        <v>10</v>
      </c>
      <c r="H485" s="40" t="s">
        <v>10</v>
      </c>
      <c r="I485" s="40" t="s">
        <v>10</v>
      </c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9"/>
      <c r="BB485" s="39"/>
      <c r="BC485" s="39"/>
      <c r="BD485" s="31"/>
    </row>
    <row r="486" spans="1:56" s="1" customFormat="1" ht="22.8" x14ac:dyDescent="0.3">
      <c r="A486" s="2" t="s">
        <v>469</v>
      </c>
      <c r="B486" s="40">
        <v>1</v>
      </c>
      <c r="C486" s="40" t="s">
        <v>8</v>
      </c>
      <c r="D486" s="40">
        <v>12</v>
      </c>
      <c r="E486" s="40" t="s">
        <v>10</v>
      </c>
      <c r="F486" s="40" t="s">
        <v>10</v>
      </c>
      <c r="G486" s="40" t="s">
        <v>10</v>
      </c>
      <c r="H486" s="40" t="s">
        <v>10</v>
      </c>
      <c r="I486" s="40" t="s">
        <v>10</v>
      </c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9"/>
      <c r="BB486" s="39"/>
      <c r="BC486" s="39"/>
      <c r="BD486" s="31"/>
    </row>
    <row r="487" spans="1:56" s="1" customFormat="1" ht="22.8" x14ac:dyDescent="0.3">
      <c r="A487" s="2" t="s">
        <v>470</v>
      </c>
      <c r="B487" s="40">
        <v>1</v>
      </c>
      <c r="C487" s="40" t="s">
        <v>8</v>
      </c>
      <c r="D487" s="40">
        <v>12</v>
      </c>
      <c r="E487" s="40" t="s">
        <v>10</v>
      </c>
      <c r="F487" s="40" t="s">
        <v>10</v>
      </c>
      <c r="G487" s="40" t="s">
        <v>10</v>
      </c>
      <c r="H487" s="40" t="s">
        <v>10</v>
      </c>
      <c r="I487" s="40" t="s">
        <v>10</v>
      </c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9"/>
      <c r="BB487" s="39"/>
      <c r="BC487" s="39"/>
      <c r="BD487" s="31"/>
    </row>
    <row r="488" spans="1:56" s="1" customFormat="1" ht="61.2" x14ac:dyDescent="0.3">
      <c r="A488" s="11" t="s">
        <v>472</v>
      </c>
      <c r="B488" s="32">
        <v>2</v>
      </c>
      <c r="C488" s="32" t="s">
        <v>140</v>
      </c>
      <c r="D488" s="32">
        <v>13</v>
      </c>
      <c r="E488" s="33" t="s">
        <v>141</v>
      </c>
      <c r="F488" s="33" t="s">
        <v>142</v>
      </c>
      <c r="G488" s="33" t="s">
        <v>143</v>
      </c>
      <c r="H488" s="33" t="s">
        <v>144</v>
      </c>
      <c r="I488" s="33" t="s">
        <v>145</v>
      </c>
      <c r="J488" s="30" t="s">
        <v>19</v>
      </c>
      <c r="K488" s="30" t="s">
        <v>19</v>
      </c>
      <c r="L488" s="30" t="s">
        <v>19</v>
      </c>
      <c r="M488" s="30" t="s">
        <v>19</v>
      </c>
      <c r="N488" s="30" t="s">
        <v>19</v>
      </c>
      <c r="O488" s="30" t="s">
        <v>19</v>
      </c>
      <c r="P488" s="30" t="s">
        <v>19</v>
      </c>
      <c r="Q488" s="30" t="s">
        <v>19</v>
      </c>
      <c r="R488" s="30" t="s">
        <v>19</v>
      </c>
      <c r="S488" s="30" t="s">
        <v>19</v>
      </c>
      <c r="T488" s="30" t="s">
        <v>19</v>
      </c>
      <c r="U488" s="30" t="s">
        <v>19</v>
      </c>
      <c r="V488" s="30" t="s">
        <v>19</v>
      </c>
      <c r="W488" s="30" t="s">
        <v>19</v>
      </c>
      <c r="X488" s="30" t="s">
        <v>19</v>
      </c>
      <c r="Y488" s="30" t="s">
        <v>19</v>
      </c>
      <c r="Z488" s="30" t="s">
        <v>19</v>
      </c>
      <c r="AA488" s="30" t="s">
        <v>19</v>
      </c>
      <c r="AB488" s="30" t="s">
        <v>19</v>
      </c>
      <c r="AC488" s="30" t="s">
        <v>19</v>
      </c>
      <c r="AD488" s="34">
        <f>SUM(AD489:AD498)</f>
        <v>0</v>
      </c>
      <c r="AE488" s="34">
        <f t="shared" ref="AE488:AW488" si="135">SUM(AE489:AE498)</f>
        <v>1000</v>
      </c>
      <c r="AF488" s="34">
        <f t="shared" si="135"/>
        <v>3000</v>
      </c>
      <c r="AG488" s="34">
        <f t="shared" si="135"/>
        <v>3000</v>
      </c>
      <c r="AH488" s="34">
        <f t="shared" si="135"/>
        <v>3000</v>
      </c>
      <c r="AI488" s="34">
        <f t="shared" si="135"/>
        <v>1250</v>
      </c>
      <c r="AJ488" s="34">
        <f t="shared" si="135"/>
        <v>1250</v>
      </c>
      <c r="AK488" s="34">
        <f t="shared" si="135"/>
        <v>1250</v>
      </c>
      <c r="AL488" s="34">
        <f t="shared" si="135"/>
        <v>1250</v>
      </c>
      <c r="AM488" s="34">
        <f t="shared" si="135"/>
        <v>1250</v>
      </c>
      <c r="AN488" s="34">
        <f t="shared" si="135"/>
        <v>1250</v>
      </c>
      <c r="AO488" s="34">
        <f t="shared" si="135"/>
        <v>1250</v>
      </c>
      <c r="AP488" s="34">
        <f t="shared" si="135"/>
        <v>1250</v>
      </c>
      <c r="AQ488" s="34">
        <f t="shared" si="135"/>
        <v>1250</v>
      </c>
      <c r="AR488" s="34">
        <f t="shared" si="135"/>
        <v>1250</v>
      </c>
      <c r="AS488" s="34">
        <f t="shared" si="135"/>
        <v>1250</v>
      </c>
      <c r="AT488" s="34">
        <f t="shared" si="135"/>
        <v>1250</v>
      </c>
      <c r="AU488" s="34">
        <f t="shared" si="135"/>
        <v>1250</v>
      </c>
      <c r="AV488" s="34">
        <f t="shared" si="135"/>
        <v>1250</v>
      </c>
      <c r="AW488" s="34">
        <f t="shared" si="135"/>
        <v>1250</v>
      </c>
      <c r="AX488" s="35">
        <f>SUM(AD488:AW488)</f>
        <v>28750</v>
      </c>
      <c r="AY488" s="35">
        <v>0</v>
      </c>
      <c r="AZ488" s="35">
        <f>AX488</f>
        <v>28750</v>
      </c>
      <c r="BA488" s="36">
        <f t="shared" si="118"/>
        <v>10000</v>
      </c>
      <c r="BB488" s="36">
        <f t="shared" si="119"/>
        <v>6250</v>
      </c>
      <c r="BC488" s="36">
        <f t="shared" si="120"/>
        <v>12500</v>
      </c>
      <c r="BD488" s="31"/>
    </row>
    <row r="489" spans="1:56" ht="54" x14ac:dyDescent="0.3">
      <c r="A489" s="14" t="s">
        <v>461</v>
      </c>
      <c r="B489" s="37">
        <v>2</v>
      </c>
      <c r="C489" s="37" t="s">
        <v>140</v>
      </c>
      <c r="D489" s="37">
        <v>13</v>
      </c>
      <c r="E489" s="38" t="s">
        <v>141</v>
      </c>
      <c r="F489" s="38" t="s">
        <v>142</v>
      </c>
      <c r="G489" s="38" t="s">
        <v>143</v>
      </c>
      <c r="H489" s="38" t="s">
        <v>144</v>
      </c>
      <c r="I489" s="38" t="s">
        <v>145</v>
      </c>
      <c r="J489" s="38" t="s">
        <v>19</v>
      </c>
      <c r="K489" s="38" t="s">
        <v>19</v>
      </c>
      <c r="L489" s="38" t="s">
        <v>19</v>
      </c>
      <c r="M489" s="38" t="s">
        <v>19</v>
      </c>
      <c r="N489" s="38" t="s">
        <v>19</v>
      </c>
      <c r="O489" s="38" t="s">
        <v>19</v>
      </c>
      <c r="P489" s="38" t="s">
        <v>19</v>
      </c>
      <c r="Q489" s="38" t="s">
        <v>19</v>
      </c>
      <c r="R489" s="38" t="s">
        <v>19</v>
      </c>
      <c r="S489" s="38" t="s">
        <v>19</v>
      </c>
      <c r="T489" s="38" t="s">
        <v>19</v>
      </c>
      <c r="U489" s="38" t="s">
        <v>19</v>
      </c>
      <c r="V489" s="38" t="s">
        <v>19</v>
      </c>
      <c r="W489" s="38" t="s">
        <v>19</v>
      </c>
      <c r="X489" s="38" t="s">
        <v>19</v>
      </c>
      <c r="Y489" s="38" t="s">
        <v>19</v>
      </c>
      <c r="Z489" s="38" t="s">
        <v>19</v>
      </c>
      <c r="AA489" s="38" t="s">
        <v>19</v>
      </c>
      <c r="AB489" s="38" t="s">
        <v>19</v>
      </c>
      <c r="AC489" s="38" t="s">
        <v>19</v>
      </c>
      <c r="AD489" s="39">
        <v>0</v>
      </c>
      <c r="AE489" s="39">
        <v>1000</v>
      </c>
      <c r="AF489" s="39">
        <v>3000</v>
      </c>
      <c r="AG489" s="39">
        <v>3000</v>
      </c>
      <c r="AH489" s="39">
        <v>3000</v>
      </c>
      <c r="AI489" s="39">
        <v>1250</v>
      </c>
      <c r="AJ489" s="39">
        <v>1250</v>
      </c>
      <c r="AK489" s="39">
        <v>1250</v>
      </c>
      <c r="AL489" s="39">
        <v>1250</v>
      </c>
      <c r="AM489" s="39">
        <v>1250</v>
      </c>
      <c r="AN489" s="39">
        <v>1250</v>
      </c>
      <c r="AO489" s="39">
        <v>1250</v>
      </c>
      <c r="AP489" s="39">
        <v>1250</v>
      </c>
      <c r="AQ489" s="39">
        <v>1250</v>
      </c>
      <c r="AR489" s="39">
        <v>1250</v>
      </c>
      <c r="AS489" s="39">
        <v>1250</v>
      </c>
      <c r="AT489" s="39">
        <v>1250</v>
      </c>
      <c r="AU489" s="39">
        <v>1250</v>
      </c>
      <c r="AV489" s="39">
        <v>1250</v>
      </c>
      <c r="AW489" s="39">
        <v>1250</v>
      </c>
      <c r="AX489" s="39">
        <f t="shared" ref="AX489:AX495" si="136">SUM(AD489:AW489)</f>
        <v>28750</v>
      </c>
      <c r="AY489" s="39">
        <v>0</v>
      </c>
      <c r="AZ489" s="39">
        <f t="shared" ref="AZ489:AZ495" si="137">AX489</f>
        <v>28750</v>
      </c>
      <c r="BA489" s="39">
        <f t="shared" si="118"/>
        <v>10000</v>
      </c>
      <c r="BB489" s="39">
        <f t="shared" si="119"/>
        <v>6250</v>
      </c>
      <c r="BC489" s="39">
        <f t="shared" si="120"/>
        <v>12500</v>
      </c>
    </row>
    <row r="490" spans="1:56" ht="24" x14ac:dyDescent="0.3">
      <c r="A490" s="14" t="s">
        <v>462</v>
      </c>
      <c r="B490" s="37">
        <v>2</v>
      </c>
      <c r="C490" s="37" t="s">
        <v>140</v>
      </c>
      <c r="D490" s="37">
        <v>13</v>
      </c>
      <c r="E490" s="37" t="s">
        <v>10</v>
      </c>
      <c r="F490" s="37" t="s">
        <v>10</v>
      </c>
      <c r="G490" s="37" t="s">
        <v>10</v>
      </c>
      <c r="H490" s="37" t="s">
        <v>10</v>
      </c>
      <c r="I490" s="37" t="s">
        <v>10</v>
      </c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>
        <f t="shared" si="136"/>
        <v>0</v>
      </c>
      <c r="AY490" s="39">
        <v>0</v>
      </c>
      <c r="AZ490" s="39">
        <f t="shared" si="137"/>
        <v>0</v>
      </c>
      <c r="BA490" s="39">
        <f t="shared" si="118"/>
        <v>0</v>
      </c>
      <c r="BB490" s="39">
        <f t="shared" si="119"/>
        <v>0</v>
      </c>
      <c r="BC490" s="39">
        <f t="shared" si="120"/>
        <v>0</v>
      </c>
    </row>
    <row r="491" spans="1:56" s="1" customFormat="1" ht="22.8" x14ac:dyDescent="0.3">
      <c r="A491" s="2" t="s">
        <v>463</v>
      </c>
      <c r="B491" s="40">
        <v>2</v>
      </c>
      <c r="C491" s="40" t="s">
        <v>140</v>
      </c>
      <c r="D491" s="40">
        <v>13</v>
      </c>
      <c r="E491" s="40" t="s">
        <v>10</v>
      </c>
      <c r="F491" s="40" t="s">
        <v>10</v>
      </c>
      <c r="G491" s="40" t="s">
        <v>10</v>
      </c>
      <c r="H491" s="40" t="s">
        <v>10</v>
      </c>
      <c r="I491" s="40" t="s">
        <v>10</v>
      </c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>
        <f t="shared" si="136"/>
        <v>0</v>
      </c>
      <c r="AY491" s="35">
        <v>0</v>
      </c>
      <c r="AZ491" s="35">
        <f t="shared" si="137"/>
        <v>0</v>
      </c>
      <c r="BA491" s="35">
        <f t="shared" si="118"/>
        <v>0</v>
      </c>
      <c r="BB491" s="35">
        <f t="shared" si="119"/>
        <v>0</v>
      </c>
      <c r="BC491" s="35">
        <f t="shared" si="120"/>
        <v>0</v>
      </c>
      <c r="BD491" s="31"/>
    </row>
    <row r="492" spans="1:56" s="1" customFormat="1" ht="22.8" x14ac:dyDescent="0.3">
      <c r="A492" s="2" t="s">
        <v>464</v>
      </c>
      <c r="B492" s="40">
        <v>2</v>
      </c>
      <c r="C492" s="40" t="s">
        <v>140</v>
      </c>
      <c r="D492" s="40">
        <v>13</v>
      </c>
      <c r="E492" s="40" t="s">
        <v>10</v>
      </c>
      <c r="F492" s="40" t="s">
        <v>10</v>
      </c>
      <c r="G492" s="40" t="s">
        <v>10</v>
      </c>
      <c r="H492" s="40" t="s">
        <v>10</v>
      </c>
      <c r="I492" s="40" t="s">
        <v>10</v>
      </c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>
        <f t="shared" si="136"/>
        <v>0</v>
      </c>
      <c r="AY492" s="35">
        <v>0</v>
      </c>
      <c r="AZ492" s="35">
        <f t="shared" si="137"/>
        <v>0</v>
      </c>
      <c r="BA492" s="35">
        <f t="shared" si="118"/>
        <v>0</v>
      </c>
      <c r="BB492" s="35">
        <f t="shared" si="119"/>
        <v>0</v>
      </c>
      <c r="BC492" s="35">
        <f t="shared" si="120"/>
        <v>0</v>
      </c>
      <c r="BD492" s="31"/>
    </row>
    <row r="493" spans="1:56" s="1" customFormat="1" ht="22.8" x14ac:dyDescent="0.3">
      <c r="A493" s="2" t="s">
        <v>465</v>
      </c>
      <c r="B493" s="40">
        <v>2</v>
      </c>
      <c r="C493" s="40" t="s">
        <v>140</v>
      </c>
      <c r="D493" s="40">
        <v>13</v>
      </c>
      <c r="E493" s="40" t="s">
        <v>10</v>
      </c>
      <c r="F493" s="40" t="s">
        <v>10</v>
      </c>
      <c r="G493" s="40" t="s">
        <v>10</v>
      </c>
      <c r="H493" s="40" t="s">
        <v>10</v>
      </c>
      <c r="I493" s="40" t="s">
        <v>10</v>
      </c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>
        <f t="shared" si="136"/>
        <v>0</v>
      </c>
      <c r="AY493" s="35">
        <v>0</v>
      </c>
      <c r="AZ493" s="35">
        <f t="shared" si="137"/>
        <v>0</v>
      </c>
      <c r="BA493" s="35">
        <f t="shared" si="118"/>
        <v>0</v>
      </c>
      <c r="BB493" s="35">
        <f t="shared" si="119"/>
        <v>0</v>
      </c>
      <c r="BC493" s="35">
        <f t="shared" si="120"/>
        <v>0</v>
      </c>
      <c r="BD493" s="31"/>
    </row>
    <row r="494" spans="1:56" s="1" customFormat="1" ht="22.8" x14ac:dyDescent="0.3">
      <c r="A494" s="2" t="s">
        <v>466</v>
      </c>
      <c r="B494" s="40">
        <v>2</v>
      </c>
      <c r="C494" s="40" t="s">
        <v>140</v>
      </c>
      <c r="D494" s="40">
        <v>13</v>
      </c>
      <c r="E494" s="40" t="s">
        <v>10</v>
      </c>
      <c r="F494" s="40" t="s">
        <v>10</v>
      </c>
      <c r="G494" s="40" t="s">
        <v>10</v>
      </c>
      <c r="H494" s="40" t="s">
        <v>10</v>
      </c>
      <c r="I494" s="40" t="s">
        <v>10</v>
      </c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>
        <f t="shared" si="136"/>
        <v>0</v>
      </c>
      <c r="AY494" s="35">
        <v>0</v>
      </c>
      <c r="AZ494" s="35">
        <f t="shared" si="137"/>
        <v>0</v>
      </c>
      <c r="BA494" s="35">
        <f t="shared" si="118"/>
        <v>0</v>
      </c>
      <c r="BB494" s="35">
        <f t="shared" si="119"/>
        <v>0</v>
      </c>
      <c r="BC494" s="35">
        <f t="shared" si="120"/>
        <v>0</v>
      </c>
      <c r="BD494" s="31"/>
    </row>
    <row r="495" spans="1:56" s="1" customFormat="1" ht="22.8" x14ac:dyDescent="0.3">
      <c r="A495" s="2" t="s">
        <v>467</v>
      </c>
      <c r="B495" s="40">
        <v>2</v>
      </c>
      <c r="C495" s="40" t="s">
        <v>140</v>
      </c>
      <c r="D495" s="40">
        <v>13</v>
      </c>
      <c r="E495" s="40" t="s">
        <v>10</v>
      </c>
      <c r="F495" s="40" t="s">
        <v>10</v>
      </c>
      <c r="G495" s="40" t="s">
        <v>10</v>
      </c>
      <c r="H495" s="40" t="s">
        <v>10</v>
      </c>
      <c r="I495" s="40" t="s">
        <v>10</v>
      </c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>
        <f t="shared" si="136"/>
        <v>0</v>
      </c>
      <c r="AY495" s="35">
        <v>0</v>
      </c>
      <c r="AZ495" s="35">
        <f t="shared" si="137"/>
        <v>0</v>
      </c>
      <c r="BA495" s="35">
        <f t="shared" si="118"/>
        <v>0</v>
      </c>
      <c r="BB495" s="35">
        <f t="shared" si="119"/>
        <v>0</v>
      </c>
      <c r="BC495" s="35">
        <f t="shared" si="120"/>
        <v>0</v>
      </c>
      <c r="BD495" s="31"/>
    </row>
    <row r="496" spans="1:56" s="1" customFormat="1" ht="22.8" x14ac:dyDescent="0.3">
      <c r="A496" s="2" t="s">
        <v>468</v>
      </c>
      <c r="B496" s="40">
        <v>2</v>
      </c>
      <c r="C496" s="40" t="s">
        <v>140</v>
      </c>
      <c r="D496" s="40">
        <v>13</v>
      </c>
      <c r="E496" s="40" t="s">
        <v>10</v>
      </c>
      <c r="F496" s="40" t="s">
        <v>10</v>
      </c>
      <c r="G496" s="40" t="s">
        <v>10</v>
      </c>
      <c r="H496" s="40" t="s">
        <v>10</v>
      </c>
      <c r="I496" s="40" t="s">
        <v>10</v>
      </c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9">
        <f t="shared" si="118"/>
        <v>0</v>
      </c>
      <c r="BB496" s="39">
        <f t="shared" si="119"/>
        <v>0</v>
      </c>
      <c r="BC496" s="39">
        <f t="shared" si="120"/>
        <v>0</v>
      </c>
      <c r="BD496" s="31"/>
    </row>
    <row r="497" spans="1:56" s="1" customFormat="1" ht="22.8" x14ac:dyDescent="0.3">
      <c r="A497" s="2" t="s">
        <v>469</v>
      </c>
      <c r="B497" s="40">
        <v>2</v>
      </c>
      <c r="C497" s="40" t="s">
        <v>140</v>
      </c>
      <c r="D497" s="40">
        <v>13</v>
      </c>
      <c r="E497" s="40" t="s">
        <v>10</v>
      </c>
      <c r="F497" s="40" t="s">
        <v>10</v>
      </c>
      <c r="G497" s="40" t="s">
        <v>10</v>
      </c>
      <c r="H497" s="40" t="s">
        <v>10</v>
      </c>
      <c r="I497" s="40" t="s">
        <v>10</v>
      </c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9">
        <f t="shared" si="118"/>
        <v>0</v>
      </c>
      <c r="BB497" s="39">
        <f t="shared" si="119"/>
        <v>0</v>
      </c>
      <c r="BC497" s="39">
        <f t="shared" si="120"/>
        <v>0</v>
      </c>
      <c r="BD497" s="31"/>
    </row>
    <row r="498" spans="1:56" s="1" customFormat="1" ht="22.8" x14ac:dyDescent="0.3">
      <c r="A498" s="2" t="s">
        <v>470</v>
      </c>
      <c r="B498" s="40">
        <v>2</v>
      </c>
      <c r="C498" s="40" t="s">
        <v>140</v>
      </c>
      <c r="D498" s="40">
        <v>13</v>
      </c>
      <c r="E498" s="40" t="s">
        <v>10</v>
      </c>
      <c r="F498" s="40" t="s">
        <v>10</v>
      </c>
      <c r="G498" s="40" t="s">
        <v>10</v>
      </c>
      <c r="H498" s="40" t="s">
        <v>10</v>
      </c>
      <c r="I498" s="40" t="s">
        <v>10</v>
      </c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9">
        <f t="shared" si="118"/>
        <v>0</v>
      </c>
      <c r="BB498" s="39">
        <f t="shared" si="119"/>
        <v>0</v>
      </c>
      <c r="BC498" s="39">
        <f t="shared" si="120"/>
        <v>0</v>
      </c>
      <c r="BD498" s="31"/>
    </row>
    <row r="499" spans="1:56" s="1" customFormat="1" ht="71.400000000000006" x14ac:dyDescent="0.3">
      <c r="A499" s="11" t="s">
        <v>472</v>
      </c>
      <c r="B499" s="32">
        <v>2</v>
      </c>
      <c r="C499" s="32" t="s">
        <v>140</v>
      </c>
      <c r="D499" s="32">
        <v>13</v>
      </c>
      <c r="E499" s="33" t="s">
        <v>141</v>
      </c>
      <c r="F499" s="33" t="s">
        <v>142</v>
      </c>
      <c r="G499" s="33" t="s">
        <v>143</v>
      </c>
      <c r="H499" s="33" t="s">
        <v>147</v>
      </c>
      <c r="I499" s="33" t="s">
        <v>146</v>
      </c>
      <c r="J499" s="30"/>
      <c r="K499" s="30"/>
      <c r="L499" s="30"/>
      <c r="M499" s="30" t="s">
        <v>19</v>
      </c>
      <c r="N499" s="30" t="s">
        <v>19</v>
      </c>
      <c r="O499" s="30"/>
      <c r="P499" s="30"/>
      <c r="Q499" s="30"/>
      <c r="R499" s="30"/>
      <c r="S499" s="30" t="s">
        <v>19</v>
      </c>
      <c r="T499" s="30"/>
      <c r="U499" s="30"/>
      <c r="V499" s="30"/>
      <c r="W499" s="30"/>
      <c r="X499" s="30" t="s">
        <v>19</v>
      </c>
      <c r="Y499" s="30"/>
      <c r="Z499" s="30"/>
      <c r="AA499" s="30"/>
      <c r="AB499" s="30"/>
      <c r="AC499" s="30" t="s">
        <v>19</v>
      </c>
      <c r="AD499" s="34">
        <f>SUM(AD500:AD509)</f>
        <v>0</v>
      </c>
      <c r="AE499" s="34">
        <f t="shared" ref="AE499:AW499" si="138">SUM(AE500:AE509)</f>
        <v>0</v>
      </c>
      <c r="AF499" s="34">
        <f t="shared" si="138"/>
        <v>0</v>
      </c>
      <c r="AG499" s="34">
        <f t="shared" si="138"/>
        <v>0</v>
      </c>
      <c r="AH499" s="34">
        <f t="shared" si="138"/>
        <v>451.2000000000001</v>
      </c>
      <c r="AI499" s="34">
        <f t="shared" si="138"/>
        <v>0</v>
      </c>
      <c r="AJ499" s="34">
        <f t="shared" si="138"/>
        <v>0</v>
      </c>
      <c r="AK499" s="34">
        <f t="shared" si="138"/>
        <v>0</v>
      </c>
      <c r="AL499" s="34">
        <f t="shared" si="138"/>
        <v>0</v>
      </c>
      <c r="AM499" s="34">
        <f t="shared" si="138"/>
        <v>451.2000000000001</v>
      </c>
      <c r="AN499" s="34">
        <f t="shared" si="138"/>
        <v>0</v>
      </c>
      <c r="AO499" s="34">
        <f t="shared" si="138"/>
        <v>0</v>
      </c>
      <c r="AP499" s="34">
        <f t="shared" si="138"/>
        <v>0</v>
      </c>
      <c r="AQ499" s="34">
        <f t="shared" si="138"/>
        <v>0</v>
      </c>
      <c r="AR499" s="34">
        <f t="shared" si="138"/>
        <v>451.2000000000001</v>
      </c>
      <c r="AS499" s="34">
        <f t="shared" si="138"/>
        <v>0</v>
      </c>
      <c r="AT499" s="34">
        <f t="shared" si="138"/>
        <v>0</v>
      </c>
      <c r="AU499" s="34">
        <f t="shared" si="138"/>
        <v>0</v>
      </c>
      <c r="AV499" s="34">
        <f t="shared" si="138"/>
        <v>0</v>
      </c>
      <c r="AW499" s="34">
        <f t="shared" si="138"/>
        <v>451.2000000000001</v>
      </c>
      <c r="AX499" s="35">
        <f>SUM(AD499:AW499)</f>
        <v>1804.8000000000004</v>
      </c>
      <c r="AY499" s="35">
        <v>0</v>
      </c>
      <c r="AZ499" s="35">
        <f>AX499</f>
        <v>1804.8000000000004</v>
      </c>
      <c r="BA499" s="36">
        <f t="shared" si="118"/>
        <v>451.2000000000001</v>
      </c>
      <c r="BB499" s="36">
        <f t="shared" si="119"/>
        <v>451.2000000000001</v>
      </c>
      <c r="BC499" s="36">
        <f t="shared" si="120"/>
        <v>902.4000000000002</v>
      </c>
      <c r="BD499" s="31"/>
    </row>
    <row r="500" spans="1:56" ht="64.8" x14ac:dyDescent="0.3">
      <c r="A500" s="14" t="s">
        <v>461</v>
      </c>
      <c r="B500" s="37">
        <v>2</v>
      </c>
      <c r="C500" s="37" t="s">
        <v>140</v>
      </c>
      <c r="D500" s="37">
        <v>13</v>
      </c>
      <c r="E500" s="38" t="s">
        <v>141</v>
      </c>
      <c r="F500" s="38" t="s">
        <v>142</v>
      </c>
      <c r="G500" s="38" t="s">
        <v>143</v>
      </c>
      <c r="H500" s="38" t="s">
        <v>147</v>
      </c>
      <c r="I500" s="38" t="s">
        <v>146</v>
      </c>
      <c r="J500" s="38"/>
      <c r="K500" s="38"/>
      <c r="L500" s="38"/>
      <c r="M500" s="38" t="s">
        <v>19</v>
      </c>
      <c r="N500" s="38" t="s">
        <v>19</v>
      </c>
      <c r="O500" s="38"/>
      <c r="P500" s="38"/>
      <c r="Q500" s="38"/>
      <c r="R500" s="38"/>
      <c r="S500" s="38" t="s">
        <v>19</v>
      </c>
      <c r="T500" s="38"/>
      <c r="U500" s="38"/>
      <c r="V500" s="38"/>
      <c r="W500" s="38"/>
      <c r="X500" s="38" t="s">
        <v>19</v>
      </c>
      <c r="Y500" s="38"/>
      <c r="Z500" s="38"/>
      <c r="AA500" s="38"/>
      <c r="AB500" s="38"/>
      <c r="AC500" s="38" t="s">
        <v>19</v>
      </c>
      <c r="AD500" s="39">
        <v>0</v>
      </c>
      <c r="AE500" s="39">
        <v>0</v>
      </c>
      <c r="AF500" s="39">
        <v>0</v>
      </c>
      <c r="AG500" s="39">
        <v>0</v>
      </c>
      <c r="AH500" s="39">
        <f>451.2*0.5</f>
        <v>225.6</v>
      </c>
      <c r="AI500" s="39">
        <v>0</v>
      </c>
      <c r="AJ500" s="39">
        <v>0</v>
      </c>
      <c r="AK500" s="39">
        <v>0</v>
      </c>
      <c r="AL500" s="39">
        <v>0</v>
      </c>
      <c r="AM500" s="39">
        <f>451.2*0.5</f>
        <v>225.6</v>
      </c>
      <c r="AN500" s="39">
        <v>0</v>
      </c>
      <c r="AO500" s="39">
        <v>0</v>
      </c>
      <c r="AP500" s="39">
        <v>0</v>
      </c>
      <c r="AQ500" s="39">
        <v>0</v>
      </c>
      <c r="AR500" s="39">
        <f>451.2*0.5</f>
        <v>225.6</v>
      </c>
      <c r="AS500" s="39">
        <v>0</v>
      </c>
      <c r="AT500" s="39">
        <v>0</v>
      </c>
      <c r="AU500" s="39">
        <v>0</v>
      </c>
      <c r="AV500" s="39">
        <v>0</v>
      </c>
      <c r="AW500" s="39">
        <f>451.2*0.5</f>
        <v>225.6</v>
      </c>
      <c r="AX500" s="39">
        <f t="shared" ref="AX500:AX509" si="139">SUM(AD500:AW500)</f>
        <v>902.4</v>
      </c>
      <c r="AY500" s="39">
        <v>0</v>
      </c>
      <c r="AZ500" s="39">
        <f t="shared" ref="AZ500:AZ509" si="140">AX500</f>
        <v>902.4</v>
      </c>
      <c r="BA500" s="39">
        <f t="shared" si="118"/>
        <v>225.6</v>
      </c>
      <c r="BB500" s="39">
        <f t="shared" si="119"/>
        <v>225.6</v>
      </c>
      <c r="BC500" s="39">
        <f t="shared" si="120"/>
        <v>451.2</v>
      </c>
    </row>
    <row r="501" spans="1:56" ht="64.8" x14ac:dyDescent="0.3">
      <c r="A501" s="14" t="s">
        <v>462</v>
      </c>
      <c r="B501" s="37">
        <v>2</v>
      </c>
      <c r="C501" s="37" t="s">
        <v>140</v>
      </c>
      <c r="D501" s="37">
        <v>13</v>
      </c>
      <c r="E501" s="38" t="s">
        <v>141</v>
      </c>
      <c r="F501" s="38" t="s">
        <v>142</v>
      </c>
      <c r="G501" s="38" t="s">
        <v>143</v>
      </c>
      <c r="H501" s="38" t="s">
        <v>147</v>
      </c>
      <c r="I501" s="38" t="s">
        <v>146</v>
      </c>
      <c r="J501" s="38"/>
      <c r="K501" s="38"/>
      <c r="L501" s="38"/>
      <c r="M501" s="38" t="s">
        <v>19</v>
      </c>
      <c r="N501" s="38" t="s">
        <v>19</v>
      </c>
      <c r="O501" s="38"/>
      <c r="P501" s="38"/>
      <c r="Q501" s="38"/>
      <c r="R501" s="38"/>
      <c r="S501" s="38" t="s">
        <v>19</v>
      </c>
      <c r="T501" s="38"/>
      <c r="U501" s="38"/>
      <c r="V501" s="38"/>
      <c r="W501" s="38"/>
      <c r="X501" s="38" t="s">
        <v>19</v>
      </c>
      <c r="Y501" s="38"/>
      <c r="Z501" s="38"/>
      <c r="AA501" s="38"/>
      <c r="AB501" s="38"/>
      <c r="AC501" s="38" t="s">
        <v>19</v>
      </c>
      <c r="AD501" s="39">
        <v>0</v>
      </c>
      <c r="AE501" s="39">
        <v>0</v>
      </c>
      <c r="AF501" s="39">
        <v>0</v>
      </c>
      <c r="AG501" s="39">
        <v>0</v>
      </c>
      <c r="AH501" s="39">
        <f t="shared" ref="AH501:AH506" si="141">451.2/12</f>
        <v>37.6</v>
      </c>
      <c r="AI501" s="39">
        <v>0</v>
      </c>
      <c r="AJ501" s="39">
        <v>0</v>
      </c>
      <c r="AK501" s="39">
        <v>0</v>
      </c>
      <c r="AL501" s="39">
        <v>0</v>
      </c>
      <c r="AM501" s="39">
        <f t="shared" ref="AM501:AM506" si="142">451.2/12</f>
        <v>37.6</v>
      </c>
      <c r="AN501" s="39">
        <v>0</v>
      </c>
      <c r="AO501" s="39">
        <v>0</v>
      </c>
      <c r="AP501" s="39">
        <v>0</v>
      </c>
      <c r="AQ501" s="39">
        <v>0</v>
      </c>
      <c r="AR501" s="39">
        <f t="shared" ref="AR501:AR506" si="143">451.2/12</f>
        <v>37.6</v>
      </c>
      <c r="AS501" s="39">
        <v>0</v>
      </c>
      <c r="AT501" s="39">
        <v>0</v>
      </c>
      <c r="AU501" s="39">
        <v>0</v>
      </c>
      <c r="AV501" s="39">
        <v>0</v>
      </c>
      <c r="AW501" s="39">
        <f t="shared" ref="AW501:AW506" si="144">451.2/12</f>
        <v>37.6</v>
      </c>
      <c r="AX501" s="39">
        <f t="shared" si="139"/>
        <v>150.4</v>
      </c>
      <c r="AY501" s="39">
        <v>0</v>
      </c>
      <c r="AZ501" s="39">
        <f t="shared" si="140"/>
        <v>150.4</v>
      </c>
      <c r="BA501" s="39">
        <f t="shared" si="118"/>
        <v>37.6</v>
      </c>
      <c r="BB501" s="39">
        <f t="shared" si="119"/>
        <v>37.6</v>
      </c>
      <c r="BC501" s="39">
        <f t="shared" si="120"/>
        <v>75.2</v>
      </c>
    </row>
    <row r="502" spans="1:56" s="1" customFormat="1" ht="61.2" x14ac:dyDescent="0.3">
      <c r="A502" s="2" t="s">
        <v>463</v>
      </c>
      <c r="B502" s="40">
        <v>2</v>
      </c>
      <c r="C502" s="40" t="s">
        <v>140</v>
      </c>
      <c r="D502" s="40">
        <v>13</v>
      </c>
      <c r="E502" s="30" t="s">
        <v>141</v>
      </c>
      <c r="F502" s="30" t="s">
        <v>142</v>
      </c>
      <c r="G502" s="30" t="s">
        <v>143</v>
      </c>
      <c r="H502" s="30" t="s">
        <v>147</v>
      </c>
      <c r="I502" s="30" t="s">
        <v>146</v>
      </c>
      <c r="J502" s="30"/>
      <c r="K502" s="30"/>
      <c r="L502" s="30"/>
      <c r="M502" s="30" t="s">
        <v>19</v>
      </c>
      <c r="N502" s="30" t="s">
        <v>19</v>
      </c>
      <c r="O502" s="30"/>
      <c r="P502" s="30"/>
      <c r="Q502" s="30"/>
      <c r="R502" s="30"/>
      <c r="S502" s="30" t="s">
        <v>19</v>
      </c>
      <c r="T502" s="30"/>
      <c r="U502" s="30"/>
      <c r="V502" s="30"/>
      <c r="W502" s="30"/>
      <c r="X502" s="30" t="s">
        <v>19</v>
      </c>
      <c r="Y502" s="30"/>
      <c r="Z502" s="30"/>
      <c r="AA502" s="30"/>
      <c r="AB502" s="30"/>
      <c r="AC502" s="30" t="s">
        <v>19</v>
      </c>
      <c r="AD502" s="35">
        <v>0</v>
      </c>
      <c r="AE502" s="35">
        <v>0</v>
      </c>
      <c r="AF502" s="35">
        <v>0</v>
      </c>
      <c r="AG502" s="35">
        <v>0</v>
      </c>
      <c r="AH502" s="35">
        <f t="shared" si="141"/>
        <v>37.6</v>
      </c>
      <c r="AI502" s="35">
        <v>0</v>
      </c>
      <c r="AJ502" s="35">
        <v>0</v>
      </c>
      <c r="AK502" s="35">
        <v>0</v>
      </c>
      <c r="AL502" s="35">
        <v>0</v>
      </c>
      <c r="AM502" s="35">
        <f t="shared" si="142"/>
        <v>37.6</v>
      </c>
      <c r="AN502" s="35">
        <v>0</v>
      </c>
      <c r="AO502" s="35">
        <v>0</v>
      </c>
      <c r="AP502" s="35">
        <v>0</v>
      </c>
      <c r="AQ502" s="35">
        <v>0</v>
      </c>
      <c r="AR502" s="35">
        <f t="shared" si="143"/>
        <v>37.6</v>
      </c>
      <c r="AS502" s="35">
        <v>0</v>
      </c>
      <c r="AT502" s="35">
        <v>0</v>
      </c>
      <c r="AU502" s="35">
        <v>0</v>
      </c>
      <c r="AV502" s="35">
        <v>0</v>
      </c>
      <c r="AW502" s="35">
        <f t="shared" si="144"/>
        <v>37.6</v>
      </c>
      <c r="AX502" s="35">
        <f t="shared" si="139"/>
        <v>150.4</v>
      </c>
      <c r="AY502" s="35">
        <v>0</v>
      </c>
      <c r="AZ502" s="35">
        <f t="shared" si="140"/>
        <v>150.4</v>
      </c>
      <c r="BA502" s="35">
        <f t="shared" si="118"/>
        <v>37.6</v>
      </c>
      <c r="BB502" s="35">
        <f t="shared" si="119"/>
        <v>37.6</v>
      </c>
      <c r="BC502" s="35">
        <f t="shared" si="120"/>
        <v>75.2</v>
      </c>
      <c r="BD502" s="31"/>
    </row>
    <row r="503" spans="1:56" s="1" customFormat="1" ht="61.2" x14ac:dyDescent="0.3">
      <c r="A503" s="2" t="s">
        <v>464</v>
      </c>
      <c r="B503" s="40">
        <v>2</v>
      </c>
      <c r="C503" s="40" t="s">
        <v>140</v>
      </c>
      <c r="D503" s="40">
        <v>13</v>
      </c>
      <c r="E503" s="30" t="s">
        <v>141</v>
      </c>
      <c r="F503" s="30" t="s">
        <v>142</v>
      </c>
      <c r="G503" s="30" t="s">
        <v>143</v>
      </c>
      <c r="H503" s="30" t="s">
        <v>147</v>
      </c>
      <c r="I503" s="30" t="s">
        <v>146</v>
      </c>
      <c r="J503" s="30"/>
      <c r="K503" s="30"/>
      <c r="L503" s="30"/>
      <c r="M503" s="30" t="s">
        <v>19</v>
      </c>
      <c r="N503" s="30" t="s">
        <v>19</v>
      </c>
      <c r="O503" s="30"/>
      <c r="P503" s="30"/>
      <c r="Q503" s="30"/>
      <c r="R503" s="30"/>
      <c r="S503" s="30" t="s">
        <v>19</v>
      </c>
      <c r="T503" s="30"/>
      <c r="U503" s="30"/>
      <c r="V503" s="30"/>
      <c r="W503" s="30"/>
      <c r="X503" s="30" t="s">
        <v>19</v>
      </c>
      <c r="Y503" s="30"/>
      <c r="Z503" s="30"/>
      <c r="AA503" s="30"/>
      <c r="AB503" s="30"/>
      <c r="AC503" s="30" t="s">
        <v>19</v>
      </c>
      <c r="AD503" s="35">
        <v>0</v>
      </c>
      <c r="AE503" s="35">
        <v>0</v>
      </c>
      <c r="AF503" s="35">
        <v>0</v>
      </c>
      <c r="AG503" s="35">
        <v>0</v>
      </c>
      <c r="AH503" s="35">
        <f t="shared" si="141"/>
        <v>37.6</v>
      </c>
      <c r="AI503" s="35">
        <v>0</v>
      </c>
      <c r="AJ503" s="35">
        <v>0</v>
      </c>
      <c r="AK503" s="35">
        <v>0</v>
      </c>
      <c r="AL503" s="35">
        <v>0</v>
      </c>
      <c r="AM503" s="35">
        <f t="shared" si="142"/>
        <v>37.6</v>
      </c>
      <c r="AN503" s="35">
        <v>0</v>
      </c>
      <c r="AO503" s="35">
        <v>0</v>
      </c>
      <c r="AP503" s="35">
        <v>0</v>
      </c>
      <c r="AQ503" s="35">
        <v>0</v>
      </c>
      <c r="AR503" s="35">
        <f t="shared" si="143"/>
        <v>37.6</v>
      </c>
      <c r="AS503" s="35">
        <v>0</v>
      </c>
      <c r="AT503" s="35">
        <v>0</v>
      </c>
      <c r="AU503" s="35">
        <v>0</v>
      </c>
      <c r="AV503" s="35">
        <v>0</v>
      </c>
      <c r="AW503" s="35">
        <f t="shared" si="144"/>
        <v>37.6</v>
      </c>
      <c r="AX503" s="35">
        <f t="shared" si="139"/>
        <v>150.4</v>
      </c>
      <c r="AY503" s="35">
        <v>0</v>
      </c>
      <c r="AZ503" s="35">
        <f t="shared" si="140"/>
        <v>150.4</v>
      </c>
      <c r="BA503" s="35">
        <f t="shared" si="118"/>
        <v>37.6</v>
      </c>
      <c r="BB503" s="35">
        <f t="shared" si="119"/>
        <v>37.6</v>
      </c>
      <c r="BC503" s="35">
        <f t="shared" si="120"/>
        <v>75.2</v>
      </c>
      <c r="BD503" s="31"/>
    </row>
    <row r="504" spans="1:56" s="1" customFormat="1" ht="61.2" x14ac:dyDescent="0.3">
      <c r="A504" s="2" t="s">
        <v>465</v>
      </c>
      <c r="B504" s="40">
        <v>2</v>
      </c>
      <c r="C504" s="40" t="s">
        <v>140</v>
      </c>
      <c r="D504" s="40">
        <v>13</v>
      </c>
      <c r="E504" s="30" t="s">
        <v>141</v>
      </c>
      <c r="F504" s="30" t="s">
        <v>142</v>
      </c>
      <c r="G504" s="30" t="s">
        <v>143</v>
      </c>
      <c r="H504" s="30" t="s">
        <v>147</v>
      </c>
      <c r="I504" s="30" t="s">
        <v>146</v>
      </c>
      <c r="J504" s="30"/>
      <c r="K504" s="30"/>
      <c r="L504" s="30"/>
      <c r="M504" s="30" t="s">
        <v>19</v>
      </c>
      <c r="N504" s="30" t="s">
        <v>19</v>
      </c>
      <c r="O504" s="30"/>
      <c r="P504" s="30"/>
      <c r="Q504" s="30"/>
      <c r="R504" s="30"/>
      <c r="S504" s="30" t="s">
        <v>19</v>
      </c>
      <c r="T504" s="30"/>
      <c r="U504" s="30"/>
      <c r="V504" s="30"/>
      <c r="W504" s="30"/>
      <c r="X504" s="30" t="s">
        <v>19</v>
      </c>
      <c r="Y504" s="30"/>
      <c r="Z504" s="30"/>
      <c r="AA504" s="30"/>
      <c r="AB504" s="30"/>
      <c r="AC504" s="30" t="s">
        <v>19</v>
      </c>
      <c r="AD504" s="35">
        <v>0</v>
      </c>
      <c r="AE504" s="35">
        <v>0</v>
      </c>
      <c r="AF504" s="35">
        <v>0</v>
      </c>
      <c r="AG504" s="35">
        <v>0</v>
      </c>
      <c r="AH504" s="35">
        <f t="shared" si="141"/>
        <v>37.6</v>
      </c>
      <c r="AI504" s="35">
        <v>0</v>
      </c>
      <c r="AJ504" s="35">
        <v>0</v>
      </c>
      <c r="AK504" s="35">
        <v>0</v>
      </c>
      <c r="AL504" s="35">
        <v>0</v>
      </c>
      <c r="AM504" s="35">
        <f t="shared" si="142"/>
        <v>37.6</v>
      </c>
      <c r="AN504" s="35">
        <v>0</v>
      </c>
      <c r="AO504" s="35">
        <v>0</v>
      </c>
      <c r="AP504" s="35">
        <v>0</v>
      </c>
      <c r="AQ504" s="35">
        <v>0</v>
      </c>
      <c r="AR504" s="35">
        <f t="shared" si="143"/>
        <v>37.6</v>
      </c>
      <c r="AS504" s="35">
        <v>0</v>
      </c>
      <c r="AT504" s="35">
        <v>0</v>
      </c>
      <c r="AU504" s="35">
        <v>0</v>
      </c>
      <c r="AV504" s="35">
        <v>0</v>
      </c>
      <c r="AW504" s="35">
        <f t="shared" si="144"/>
        <v>37.6</v>
      </c>
      <c r="AX504" s="35">
        <f t="shared" si="139"/>
        <v>150.4</v>
      </c>
      <c r="AY504" s="35">
        <v>0</v>
      </c>
      <c r="AZ504" s="35">
        <f t="shared" si="140"/>
        <v>150.4</v>
      </c>
      <c r="BA504" s="35">
        <f t="shared" si="118"/>
        <v>37.6</v>
      </c>
      <c r="BB504" s="35">
        <f t="shared" si="119"/>
        <v>37.6</v>
      </c>
      <c r="BC504" s="35">
        <f t="shared" si="120"/>
        <v>75.2</v>
      </c>
      <c r="BD504" s="31"/>
    </row>
    <row r="505" spans="1:56" s="1" customFormat="1" ht="61.2" x14ac:dyDescent="0.3">
      <c r="A505" s="2" t="s">
        <v>466</v>
      </c>
      <c r="B505" s="40">
        <v>2</v>
      </c>
      <c r="C505" s="40" t="s">
        <v>140</v>
      </c>
      <c r="D505" s="40">
        <v>13</v>
      </c>
      <c r="E505" s="30" t="s">
        <v>141</v>
      </c>
      <c r="F505" s="30" t="s">
        <v>142</v>
      </c>
      <c r="G505" s="30" t="s">
        <v>143</v>
      </c>
      <c r="H505" s="30" t="s">
        <v>147</v>
      </c>
      <c r="I505" s="30" t="s">
        <v>146</v>
      </c>
      <c r="J505" s="30"/>
      <c r="K505" s="30"/>
      <c r="L505" s="30"/>
      <c r="M505" s="30" t="s">
        <v>19</v>
      </c>
      <c r="N505" s="30" t="s">
        <v>19</v>
      </c>
      <c r="O505" s="30"/>
      <c r="P505" s="30"/>
      <c r="Q505" s="30"/>
      <c r="R505" s="30"/>
      <c r="S505" s="30" t="s">
        <v>19</v>
      </c>
      <c r="T505" s="30"/>
      <c r="U505" s="30"/>
      <c r="V505" s="30"/>
      <c r="W505" s="30"/>
      <c r="X505" s="30" t="s">
        <v>19</v>
      </c>
      <c r="Y505" s="30"/>
      <c r="Z505" s="30"/>
      <c r="AA505" s="30"/>
      <c r="AB505" s="30"/>
      <c r="AC505" s="30" t="s">
        <v>19</v>
      </c>
      <c r="AD505" s="35">
        <v>0</v>
      </c>
      <c r="AE505" s="35">
        <v>0</v>
      </c>
      <c r="AF505" s="35">
        <v>0</v>
      </c>
      <c r="AG505" s="35">
        <v>0</v>
      </c>
      <c r="AH505" s="35">
        <f t="shared" si="141"/>
        <v>37.6</v>
      </c>
      <c r="AI505" s="35">
        <v>0</v>
      </c>
      <c r="AJ505" s="35">
        <v>0</v>
      </c>
      <c r="AK505" s="35">
        <v>0</v>
      </c>
      <c r="AL505" s="35">
        <v>0</v>
      </c>
      <c r="AM505" s="35">
        <f t="shared" si="142"/>
        <v>37.6</v>
      </c>
      <c r="AN505" s="35">
        <v>0</v>
      </c>
      <c r="AO505" s="35">
        <v>0</v>
      </c>
      <c r="AP505" s="35">
        <v>0</v>
      </c>
      <c r="AQ505" s="35">
        <v>0</v>
      </c>
      <c r="AR505" s="35">
        <f t="shared" si="143"/>
        <v>37.6</v>
      </c>
      <c r="AS505" s="35">
        <v>0</v>
      </c>
      <c r="AT505" s="35">
        <v>0</v>
      </c>
      <c r="AU505" s="35">
        <v>0</v>
      </c>
      <c r="AV505" s="35">
        <v>0</v>
      </c>
      <c r="AW505" s="35">
        <f t="shared" si="144"/>
        <v>37.6</v>
      </c>
      <c r="AX505" s="35">
        <f t="shared" si="139"/>
        <v>150.4</v>
      </c>
      <c r="AY505" s="35">
        <v>0</v>
      </c>
      <c r="AZ505" s="35">
        <f t="shared" si="140"/>
        <v>150.4</v>
      </c>
      <c r="BA505" s="35">
        <f t="shared" si="118"/>
        <v>37.6</v>
      </c>
      <c r="BB505" s="35">
        <f t="shared" si="119"/>
        <v>37.6</v>
      </c>
      <c r="BC505" s="35">
        <f t="shared" si="120"/>
        <v>75.2</v>
      </c>
      <c r="BD505" s="31"/>
    </row>
    <row r="506" spans="1:56" s="1" customFormat="1" ht="61.2" x14ac:dyDescent="0.3">
      <c r="A506" s="2" t="s">
        <v>467</v>
      </c>
      <c r="B506" s="40">
        <v>2</v>
      </c>
      <c r="C506" s="40" t="s">
        <v>140</v>
      </c>
      <c r="D506" s="40">
        <v>13</v>
      </c>
      <c r="E506" s="30" t="s">
        <v>141</v>
      </c>
      <c r="F506" s="30" t="s">
        <v>142</v>
      </c>
      <c r="G506" s="30" t="s">
        <v>143</v>
      </c>
      <c r="H506" s="30" t="s">
        <v>147</v>
      </c>
      <c r="I506" s="30" t="s">
        <v>146</v>
      </c>
      <c r="J506" s="30"/>
      <c r="K506" s="30"/>
      <c r="L506" s="30"/>
      <c r="M506" s="30" t="s">
        <v>19</v>
      </c>
      <c r="N506" s="30" t="s">
        <v>19</v>
      </c>
      <c r="O506" s="30"/>
      <c r="P506" s="30"/>
      <c r="Q506" s="30"/>
      <c r="R506" s="30"/>
      <c r="S506" s="30" t="s">
        <v>19</v>
      </c>
      <c r="T506" s="30"/>
      <c r="U506" s="30"/>
      <c r="V506" s="30"/>
      <c r="W506" s="30"/>
      <c r="X506" s="30" t="s">
        <v>19</v>
      </c>
      <c r="Y506" s="30"/>
      <c r="Z506" s="30"/>
      <c r="AA506" s="30"/>
      <c r="AB506" s="30"/>
      <c r="AC506" s="30" t="s">
        <v>19</v>
      </c>
      <c r="AD506" s="35">
        <v>0</v>
      </c>
      <c r="AE506" s="35">
        <v>0</v>
      </c>
      <c r="AF506" s="35">
        <v>0</v>
      </c>
      <c r="AG506" s="35">
        <v>0</v>
      </c>
      <c r="AH506" s="35">
        <f t="shared" si="141"/>
        <v>37.6</v>
      </c>
      <c r="AI506" s="35">
        <v>0</v>
      </c>
      <c r="AJ506" s="35">
        <v>0</v>
      </c>
      <c r="AK506" s="35">
        <v>0</v>
      </c>
      <c r="AL506" s="35">
        <v>0</v>
      </c>
      <c r="AM506" s="35">
        <f t="shared" si="142"/>
        <v>37.6</v>
      </c>
      <c r="AN506" s="35">
        <v>0</v>
      </c>
      <c r="AO506" s="35">
        <v>0</v>
      </c>
      <c r="AP506" s="35">
        <v>0</v>
      </c>
      <c r="AQ506" s="35">
        <v>0</v>
      </c>
      <c r="AR506" s="35">
        <f t="shared" si="143"/>
        <v>37.6</v>
      </c>
      <c r="AS506" s="35">
        <v>0</v>
      </c>
      <c r="AT506" s="35">
        <v>0</v>
      </c>
      <c r="AU506" s="35">
        <v>0</v>
      </c>
      <c r="AV506" s="35">
        <v>0</v>
      </c>
      <c r="AW506" s="35">
        <f t="shared" si="144"/>
        <v>37.6</v>
      </c>
      <c r="AX506" s="35">
        <f t="shared" si="139"/>
        <v>150.4</v>
      </c>
      <c r="AY506" s="35">
        <v>0</v>
      </c>
      <c r="AZ506" s="35">
        <f t="shared" si="140"/>
        <v>150.4</v>
      </c>
      <c r="BA506" s="35">
        <f t="shared" si="118"/>
        <v>37.6</v>
      </c>
      <c r="BB506" s="35">
        <f t="shared" si="119"/>
        <v>37.6</v>
      </c>
      <c r="BC506" s="35">
        <f t="shared" si="120"/>
        <v>75.2</v>
      </c>
      <c r="BD506" s="31"/>
    </row>
    <row r="507" spans="1:56" s="1" customFormat="1" ht="61.2" x14ac:dyDescent="0.3">
      <c r="A507" s="2" t="s">
        <v>468</v>
      </c>
      <c r="B507" s="40">
        <v>2</v>
      </c>
      <c r="C507" s="40" t="s">
        <v>140</v>
      </c>
      <c r="D507" s="40">
        <v>13</v>
      </c>
      <c r="E507" s="30" t="s">
        <v>141</v>
      </c>
      <c r="F507" s="30" t="s">
        <v>142</v>
      </c>
      <c r="G507" s="30" t="s">
        <v>143</v>
      </c>
      <c r="H507" s="30" t="s">
        <v>147</v>
      </c>
      <c r="I507" s="30" t="s">
        <v>146</v>
      </c>
      <c r="J507" s="30"/>
      <c r="K507" s="30"/>
      <c r="L507" s="30"/>
      <c r="M507" s="30" t="s">
        <v>19</v>
      </c>
      <c r="N507" s="30" t="s">
        <v>19</v>
      </c>
      <c r="O507" s="30"/>
      <c r="P507" s="30"/>
      <c r="Q507" s="30"/>
      <c r="R507" s="30"/>
      <c r="S507" s="30" t="s">
        <v>19</v>
      </c>
      <c r="T507" s="30"/>
      <c r="U507" s="30"/>
      <c r="V507" s="30"/>
      <c r="W507" s="30"/>
      <c r="X507" s="30" t="s">
        <v>19</v>
      </c>
      <c r="Y507" s="30"/>
      <c r="Z507" s="30"/>
      <c r="AA507" s="30"/>
      <c r="AB507" s="30"/>
      <c r="AC507" s="30" t="s">
        <v>19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0</v>
      </c>
      <c r="AO507" s="35">
        <v>0</v>
      </c>
      <c r="AP507" s="35">
        <v>0</v>
      </c>
      <c r="AQ507" s="35">
        <v>0</v>
      </c>
      <c r="AR507" s="35">
        <v>0</v>
      </c>
      <c r="AS507" s="35">
        <v>0</v>
      </c>
      <c r="AT507" s="35">
        <v>0</v>
      </c>
      <c r="AU507" s="35">
        <v>0</v>
      </c>
      <c r="AV507" s="35">
        <v>0</v>
      </c>
      <c r="AW507" s="35">
        <v>0</v>
      </c>
      <c r="AX507" s="35">
        <f t="shared" si="139"/>
        <v>0</v>
      </c>
      <c r="AY507" s="35">
        <v>0</v>
      </c>
      <c r="AZ507" s="35">
        <f t="shared" si="140"/>
        <v>0</v>
      </c>
      <c r="BA507" s="39">
        <f t="shared" si="118"/>
        <v>0</v>
      </c>
      <c r="BB507" s="39">
        <f t="shared" si="119"/>
        <v>0</v>
      </c>
      <c r="BC507" s="39">
        <f t="shared" si="120"/>
        <v>0</v>
      </c>
      <c r="BD507" s="31"/>
    </row>
    <row r="508" spans="1:56" s="1" customFormat="1" ht="61.2" x14ac:dyDescent="0.3">
      <c r="A508" s="2" t="s">
        <v>469</v>
      </c>
      <c r="B508" s="40">
        <v>2</v>
      </c>
      <c r="C508" s="40" t="s">
        <v>140</v>
      </c>
      <c r="D508" s="40">
        <v>13</v>
      </c>
      <c r="E508" s="30" t="s">
        <v>141</v>
      </c>
      <c r="F508" s="30" t="s">
        <v>142</v>
      </c>
      <c r="G508" s="30" t="s">
        <v>143</v>
      </c>
      <c r="H508" s="30" t="s">
        <v>147</v>
      </c>
      <c r="I508" s="30" t="s">
        <v>146</v>
      </c>
      <c r="J508" s="30"/>
      <c r="K508" s="30"/>
      <c r="L508" s="30"/>
      <c r="M508" s="30" t="s">
        <v>19</v>
      </c>
      <c r="N508" s="30" t="s">
        <v>19</v>
      </c>
      <c r="O508" s="30"/>
      <c r="P508" s="30"/>
      <c r="Q508" s="30"/>
      <c r="R508" s="30"/>
      <c r="S508" s="30" t="s">
        <v>19</v>
      </c>
      <c r="T508" s="30"/>
      <c r="U508" s="30"/>
      <c r="V508" s="30"/>
      <c r="W508" s="30"/>
      <c r="X508" s="30" t="s">
        <v>19</v>
      </c>
      <c r="Y508" s="30"/>
      <c r="Z508" s="30"/>
      <c r="AA508" s="30"/>
      <c r="AB508" s="30"/>
      <c r="AC508" s="30" t="s">
        <v>19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0</v>
      </c>
      <c r="AO508" s="35">
        <v>0</v>
      </c>
      <c r="AP508" s="35">
        <v>0</v>
      </c>
      <c r="AQ508" s="35">
        <v>0</v>
      </c>
      <c r="AR508" s="35">
        <v>0</v>
      </c>
      <c r="AS508" s="35">
        <v>0</v>
      </c>
      <c r="AT508" s="35">
        <v>0</v>
      </c>
      <c r="AU508" s="35">
        <v>0</v>
      </c>
      <c r="AV508" s="35">
        <v>0</v>
      </c>
      <c r="AW508" s="35">
        <v>0</v>
      </c>
      <c r="AX508" s="35">
        <f t="shared" si="139"/>
        <v>0</v>
      </c>
      <c r="AY508" s="35">
        <v>0</v>
      </c>
      <c r="AZ508" s="35">
        <f t="shared" si="140"/>
        <v>0</v>
      </c>
      <c r="BA508" s="39">
        <f t="shared" si="118"/>
        <v>0</v>
      </c>
      <c r="BB508" s="39">
        <f t="shared" si="119"/>
        <v>0</v>
      </c>
      <c r="BC508" s="39">
        <f t="shared" si="120"/>
        <v>0</v>
      </c>
      <c r="BD508" s="31"/>
    </row>
    <row r="509" spans="1:56" s="1" customFormat="1" ht="61.2" x14ac:dyDescent="0.3">
      <c r="A509" s="2" t="s">
        <v>470</v>
      </c>
      <c r="B509" s="40">
        <v>2</v>
      </c>
      <c r="C509" s="40" t="s">
        <v>140</v>
      </c>
      <c r="D509" s="40">
        <v>13</v>
      </c>
      <c r="E509" s="30" t="s">
        <v>141</v>
      </c>
      <c r="F509" s="30" t="s">
        <v>142</v>
      </c>
      <c r="G509" s="30" t="s">
        <v>143</v>
      </c>
      <c r="H509" s="30" t="s">
        <v>147</v>
      </c>
      <c r="I509" s="30" t="s">
        <v>146</v>
      </c>
      <c r="J509" s="30"/>
      <c r="K509" s="30"/>
      <c r="L509" s="30"/>
      <c r="M509" s="30" t="s">
        <v>19</v>
      </c>
      <c r="N509" s="30" t="s">
        <v>19</v>
      </c>
      <c r="O509" s="30"/>
      <c r="P509" s="30"/>
      <c r="Q509" s="30"/>
      <c r="R509" s="30"/>
      <c r="S509" s="30" t="s">
        <v>19</v>
      </c>
      <c r="T509" s="30"/>
      <c r="U509" s="30"/>
      <c r="V509" s="30"/>
      <c r="W509" s="30"/>
      <c r="X509" s="30" t="s">
        <v>19</v>
      </c>
      <c r="Y509" s="30"/>
      <c r="Z509" s="30"/>
      <c r="AA509" s="30"/>
      <c r="AB509" s="30"/>
      <c r="AC509" s="30" t="s">
        <v>19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0</v>
      </c>
      <c r="AO509" s="35">
        <v>0</v>
      </c>
      <c r="AP509" s="35">
        <v>0</v>
      </c>
      <c r="AQ509" s="35">
        <v>0</v>
      </c>
      <c r="AR509" s="35">
        <v>0</v>
      </c>
      <c r="AS509" s="35">
        <v>0</v>
      </c>
      <c r="AT509" s="35">
        <v>0</v>
      </c>
      <c r="AU509" s="35">
        <v>0</v>
      </c>
      <c r="AV509" s="35">
        <v>0</v>
      </c>
      <c r="AW509" s="35">
        <v>0</v>
      </c>
      <c r="AX509" s="35">
        <f t="shared" si="139"/>
        <v>0</v>
      </c>
      <c r="AY509" s="35">
        <v>0</v>
      </c>
      <c r="AZ509" s="35">
        <f t="shared" si="140"/>
        <v>0</v>
      </c>
      <c r="BA509" s="39">
        <f t="shared" si="118"/>
        <v>0</v>
      </c>
      <c r="BB509" s="39">
        <f t="shared" si="119"/>
        <v>0</v>
      </c>
      <c r="BC509" s="39">
        <f t="shared" si="120"/>
        <v>0</v>
      </c>
      <c r="BD509" s="31"/>
    </row>
    <row r="510" spans="1:56" s="1" customFormat="1" ht="51" x14ac:dyDescent="0.3">
      <c r="A510" s="11" t="s">
        <v>472</v>
      </c>
      <c r="B510" s="32">
        <v>2</v>
      </c>
      <c r="C510" s="32" t="s">
        <v>140</v>
      </c>
      <c r="D510" s="32">
        <v>13</v>
      </c>
      <c r="E510" s="33" t="s">
        <v>141</v>
      </c>
      <c r="F510" s="33" t="s">
        <v>142</v>
      </c>
      <c r="G510" s="33" t="s">
        <v>143</v>
      </c>
      <c r="H510" s="33" t="s">
        <v>149</v>
      </c>
      <c r="I510" s="33" t="s">
        <v>148</v>
      </c>
      <c r="J510" s="30" t="s">
        <v>19</v>
      </c>
      <c r="K510" s="30" t="s">
        <v>19</v>
      </c>
      <c r="L510" s="30" t="s">
        <v>19</v>
      </c>
      <c r="M510" s="30" t="s">
        <v>19</v>
      </c>
      <c r="N510" s="30" t="s">
        <v>19</v>
      </c>
      <c r="O510" s="30" t="s">
        <v>19</v>
      </c>
      <c r="P510" s="30" t="s">
        <v>19</v>
      </c>
      <c r="Q510" s="30" t="s">
        <v>19</v>
      </c>
      <c r="R510" s="30" t="s">
        <v>19</v>
      </c>
      <c r="S510" s="30" t="s">
        <v>19</v>
      </c>
      <c r="T510" s="30" t="s">
        <v>19</v>
      </c>
      <c r="U510" s="30" t="s">
        <v>19</v>
      </c>
      <c r="V510" s="30" t="s">
        <v>19</v>
      </c>
      <c r="W510" s="30" t="s">
        <v>19</v>
      </c>
      <c r="X510" s="30" t="s">
        <v>19</v>
      </c>
      <c r="Y510" s="30" t="s">
        <v>19</v>
      </c>
      <c r="Z510" s="30" t="s">
        <v>19</v>
      </c>
      <c r="AA510" s="30" t="s">
        <v>19</v>
      </c>
      <c r="AB510" s="30" t="s">
        <v>19</v>
      </c>
      <c r="AC510" s="30" t="s">
        <v>19</v>
      </c>
      <c r="AD510" s="34">
        <f>SUM(AD511:AD520)</f>
        <v>7203</v>
      </c>
      <c r="AE510" s="34">
        <f t="shared" ref="AE510:AW510" si="145">SUM(AE511:AE520)</f>
        <v>5050</v>
      </c>
      <c r="AF510" s="34">
        <f t="shared" si="145"/>
        <v>2650</v>
      </c>
      <c r="AG510" s="34">
        <f t="shared" si="145"/>
        <v>4950</v>
      </c>
      <c r="AH510" s="34">
        <f t="shared" si="145"/>
        <v>4950</v>
      </c>
      <c r="AI510" s="34">
        <f t="shared" si="145"/>
        <v>2000</v>
      </c>
      <c r="AJ510" s="34">
        <f t="shared" si="145"/>
        <v>2000</v>
      </c>
      <c r="AK510" s="34">
        <f t="shared" si="145"/>
        <v>2000</v>
      </c>
      <c r="AL510" s="34">
        <f t="shared" si="145"/>
        <v>2000</v>
      </c>
      <c r="AM510" s="34">
        <f t="shared" si="145"/>
        <v>2000</v>
      </c>
      <c r="AN510" s="34">
        <f t="shared" si="145"/>
        <v>2000</v>
      </c>
      <c r="AO510" s="34">
        <f t="shared" si="145"/>
        <v>2000</v>
      </c>
      <c r="AP510" s="34">
        <f t="shared" si="145"/>
        <v>2000</v>
      </c>
      <c r="AQ510" s="34">
        <f t="shared" si="145"/>
        <v>2000</v>
      </c>
      <c r="AR510" s="34">
        <f t="shared" si="145"/>
        <v>2000</v>
      </c>
      <c r="AS510" s="34">
        <f t="shared" si="145"/>
        <v>2000</v>
      </c>
      <c r="AT510" s="34">
        <f t="shared" si="145"/>
        <v>2000</v>
      </c>
      <c r="AU510" s="34">
        <f t="shared" si="145"/>
        <v>2000</v>
      </c>
      <c r="AV510" s="34">
        <f t="shared" si="145"/>
        <v>2000</v>
      </c>
      <c r="AW510" s="34">
        <f t="shared" si="145"/>
        <v>2000</v>
      </c>
      <c r="AX510" s="35">
        <f>AX521*0.08</f>
        <v>154423.20000000001</v>
      </c>
      <c r="AY510" s="35">
        <f>AX510-AZ510</f>
        <v>99620.200000000012</v>
      </c>
      <c r="AZ510" s="35">
        <f>SUM(AD510:AW510)</f>
        <v>54803</v>
      </c>
      <c r="BA510" s="36">
        <f t="shared" si="118"/>
        <v>24803</v>
      </c>
      <c r="BB510" s="36">
        <f t="shared" si="119"/>
        <v>10000</v>
      </c>
      <c r="BC510" s="36">
        <f t="shared" si="120"/>
        <v>20000</v>
      </c>
      <c r="BD510" s="31"/>
    </row>
    <row r="511" spans="1:56" ht="43.2" x14ac:dyDescent="0.3">
      <c r="A511" s="14" t="s">
        <v>461</v>
      </c>
      <c r="B511" s="37">
        <v>2</v>
      </c>
      <c r="C511" s="37" t="s">
        <v>140</v>
      </c>
      <c r="D511" s="37">
        <v>13</v>
      </c>
      <c r="E511" s="38" t="s">
        <v>141</v>
      </c>
      <c r="F511" s="38" t="s">
        <v>142</v>
      </c>
      <c r="G511" s="38" t="s">
        <v>143</v>
      </c>
      <c r="H511" s="38" t="s">
        <v>149</v>
      </c>
      <c r="I511" s="38" t="s">
        <v>148</v>
      </c>
      <c r="J511" s="38" t="s">
        <v>19</v>
      </c>
      <c r="K511" s="38" t="s">
        <v>19</v>
      </c>
      <c r="L511" s="38" t="s">
        <v>19</v>
      </c>
      <c r="M511" s="38" t="s">
        <v>19</v>
      </c>
      <c r="N511" s="38" t="s">
        <v>19</v>
      </c>
      <c r="O511" s="38" t="s">
        <v>19</v>
      </c>
      <c r="P511" s="38" t="s">
        <v>19</v>
      </c>
      <c r="Q511" s="38" t="s">
        <v>19</v>
      </c>
      <c r="R511" s="38" t="s">
        <v>19</v>
      </c>
      <c r="S511" s="38" t="s">
        <v>19</v>
      </c>
      <c r="T511" s="38" t="s">
        <v>19</v>
      </c>
      <c r="U511" s="38" t="s">
        <v>19</v>
      </c>
      <c r="V511" s="38" t="s">
        <v>19</v>
      </c>
      <c r="W511" s="38" t="s">
        <v>19</v>
      </c>
      <c r="X511" s="38" t="s">
        <v>19</v>
      </c>
      <c r="Y511" s="38" t="s">
        <v>19</v>
      </c>
      <c r="Z511" s="38" t="s">
        <v>19</v>
      </c>
      <c r="AA511" s="38" t="s">
        <v>19</v>
      </c>
      <c r="AB511" s="38" t="s">
        <v>19</v>
      </c>
      <c r="AC511" s="38" t="s">
        <v>19</v>
      </c>
      <c r="AD511" s="39">
        <v>0</v>
      </c>
      <c r="AE511" s="39">
        <v>0</v>
      </c>
      <c r="AF511" s="39">
        <v>0</v>
      </c>
      <c r="AG511" s="39">
        <v>0</v>
      </c>
      <c r="AH511" s="39">
        <v>0</v>
      </c>
      <c r="AI511" s="39">
        <v>900</v>
      </c>
      <c r="AJ511" s="39">
        <v>900</v>
      </c>
      <c r="AK511" s="39">
        <v>900</v>
      </c>
      <c r="AL511" s="39">
        <v>900</v>
      </c>
      <c r="AM511" s="39">
        <v>900</v>
      </c>
      <c r="AN511" s="39">
        <v>900</v>
      </c>
      <c r="AO511" s="39">
        <v>900</v>
      </c>
      <c r="AP511" s="39">
        <v>900</v>
      </c>
      <c r="AQ511" s="39">
        <v>900</v>
      </c>
      <c r="AR511" s="39">
        <v>900</v>
      </c>
      <c r="AS511" s="39">
        <v>900</v>
      </c>
      <c r="AT511" s="39">
        <v>900</v>
      </c>
      <c r="AU511" s="39">
        <v>900</v>
      </c>
      <c r="AV511" s="39">
        <v>900</v>
      </c>
      <c r="AW511" s="39">
        <v>900</v>
      </c>
      <c r="AX511" s="39">
        <f t="shared" ref="AX511:AX520" si="146">AX522*0.08</f>
        <v>154423.20000000001</v>
      </c>
      <c r="AY511" s="39">
        <f t="shared" ref="AY511:AY520" si="147">AX511-AZ511</f>
        <v>140923.20000000001</v>
      </c>
      <c r="AZ511" s="39">
        <f t="shared" ref="AZ511:AZ520" si="148">SUM(AD511:AW511)</f>
        <v>13500</v>
      </c>
      <c r="BA511" s="39">
        <f t="shared" si="118"/>
        <v>0</v>
      </c>
      <c r="BB511" s="39">
        <f t="shared" si="119"/>
        <v>4500</v>
      </c>
      <c r="BC511" s="39">
        <f t="shared" si="120"/>
        <v>9000</v>
      </c>
    </row>
    <row r="512" spans="1:56" ht="43.2" x14ac:dyDescent="0.3">
      <c r="A512" s="14" t="s">
        <v>462</v>
      </c>
      <c r="B512" s="37">
        <v>2</v>
      </c>
      <c r="C512" s="37" t="s">
        <v>140</v>
      </c>
      <c r="D512" s="37">
        <v>13</v>
      </c>
      <c r="E512" s="38" t="s">
        <v>141</v>
      </c>
      <c r="F512" s="38" t="s">
        <v>142</v>
      </c>
      <c r="G512" s="38" t="s">
        <v>143</v>
      </c>
      <c r="H512" s="38" t="s">
        <v>149</v>
      </c>
      <c r="I512" s="38" t="s">
        <v>148</v>
      </c>
      <c r="J512" s="38" t="s">
        <v>19</v>
      </c>
      <c r="K512" s="38" t="s">
        <v>19</v>
      </c>
      <c r="L512" s="38" t="s">
        <v>19</v>
      </c>
      <c r="M512" s="38" t="s">
        <v>19</v>
      </c>
      <c r="N512" s="38" t="s">
        <v>19</v>
      </c>
      <c r="O512" s="38" t="s">
        <v>19</v>
      </c>
      <c r="P512" s="38" t="s">
        <v>19</v>
      </c>
      <c r="Q512" s="38" t="s">
        <v>19</v>
      </c>
      <c r="R512" s="38" t="s">
        <v>19</v>
      </c>
      <c r="S512" s="38" t="s">
        <v>19</v>
      </c>
      <c r="T512" s="38" t="s">
        <v>19</v>
      </c>
      <c r="U512" s="38" t="s">
        <v>19</v>
      </c>
      <c r="V512" s="38" t="s">
        <v>19</v>
      </c>
      <c r="W512" s="38" t="s">
        <v>19</v>
      </c>
      <c r="X512" s="38" t="s">
        <v>19</v>
      </c>
      <c r="Y512" s="38" t="s">
        <v>19</v>
      </c>
      <c r="Z512" s="38" t="s">
        <v>19</v>
      </c>
      <c r="AA512" s="38" t="s">
        <v>19</v>
      </c>
      <c r="AB512" s="38" t="s">
        <v>19</v>
      </c>
      <c r="AC512" s="38" t="s">
        <v>19</v>
      </c>
      <c r="AD512" s="39">
        <v>2000</v>
      </c>
      <c r="AE512" s="39">
        <v>2000</v>
      </c>
      <c r="AF512" s="39">
        <v>2000</v>
      </c>
      <c r="AG512" s="39">
        <v>300</v>
      </c>
      <c r="AH512" s="39">
        <v>300</v>
      </c>
      <c r="AI512" s="39">
        <v>300</v>
      </c>
      <c r="AJ512" s="39">
        <v>300</v>
      </c>
      <c r="AK512" s="39">
        <v>300</v>
      </c>
      <c r="AL512" s="39">
        <v>300</v>
      </c>
      <c r="AM512" s="39">
        <v>300</v>
      </c>
      <c r="AN512" s="39">
        <v>300</v>
      </c>
      <c r="AO512" s="39">
        <v>300</v>
      </c>
      <c r="AP512" s="39">
        <v>300</v>
      </c>
      <c r="AQ512" s="39">
        <v>300</v>
      </c>
      <c r="AR512" s="39">
        <v>300</v>
      </c>
      <c r="AS512" s="39">
        <v>300</v>
      </c>
      <c r="AT512" s="39">
        <v>300</v>
      </c>
      <c r="AU512" s="39">
        <v>300</v>
      </c>
      <c r="AV512" s="39">
        <v>300</v>
      </c>
      <c r="AW512" s="39">
        <v>300</v>
      </c>
      <c r="AX512" s="39">
        <f t="shared" si="146"/>
        <v>25768</v>
      </c>
      <c r="AY512" s="39">
        <f t="shared" si="147"/>
        <v>14668</v>
      </c>
      <c r="AZ512" s="39">
        <f t="shared" si="148"/>
        <v>11100</v>
      </c>
      <c r="BA512" s="39">
        <f t="shared" si="118"/>
        <v>6600</v>
      </c>
      <c r="BB512" s="39">
        <f t="shared" si="119"/>
        <v>1500</v>
      </c>
      <c r="BC512" s="39">
        <f t="shared" si="120"/>
        <v>3000</v>
      </c>
    </row>
    <row r="513" spans="1:56" s="1" customFormat="1" ht="51" x14ac:dyDescent="0.3">
      <c r="A513" s="2" t="s">
        <v>463</v>
      </c>
      <c r="B513" s="40">
        <v>2</v>
      </c>
      <c r="C513" s="40" t="s">
        <v>140</v>
      </c>
      <c r="D513" s="40">
        <v>13</v>
      </c>
      <c r="E513" s="30" t="s">
        <v>141</v>
      </c>
      <c r="F513" s="30" t="s">
        <v>142</v>
      </c>
      <c r="G513" s="30" t="s">
        <v>143</v>
      </c>
      <c r="H513" s="30" t="s">
        <v>149</v>
      </c>
      <c r="I513" s="30" t="s">
        <v>148</v>
      </c>
      <c r="J513" s="30" t="s">
        <v>19</v>
      </c>
      <c r="K513" s="30" t="s">
        <v>19</v>
      </c>
      <c r="L513" s="30" t="s">
        <v>19</v>
      </c>
      <c r="M513" s="30" t="s">
        <v>19</v>
      </c>
      <c r="N513" s="30" t="s">
        <v>19</v>
      </c>
      <c r="O513" s="30" t="s">
        <v>19</v>
      </c>
      <c r="P513" s="30" t="s">
        <v>19</v>
      </c>
      <c r="Q513" s="30" t="s">
        <v>19</v>
      </c>
      <c r="R513" s="30" t="s">
        <v>19</v>
      </c>
      <c r="S513" s="30" t="s">
        <v>19</v>
      </c>
      <c r="T513" s="30" t="s">
        <v>19</v>
      </c>
      <c r="U513" s="30" t="s">
        <v>19</v>
      </c>
      <c r="V513" s="30" t="s">
        <v>19</v>
      </c>
      <c r="W513" s="30" t="s">
        <v>19</v>
      </c>
      <c r="X513" s="30" t="s">
        <v>19</v>
      </c>
      <c r="Y513" s="30" t="s">
        <v>19</v>
      </c>
      <c r="Z513" s="30" t="s">
        <v>19</v>
      </c>
      <c r="AA513" s="30" t="s">
        <v>19</v>
      </c>
      <c r="AB513" s="30" t="s">
        <v>19</v>
      </c>
      <c r="AC513" s="30" t="s">
        <v>19</v>
      </c>
      <c r="AD513" s="35">
        <v>4000</v>
      </c>
      <c r="AE513" s="35">
        <v>1900</v>
      </c>
      <c r="AF513" s="35">
        <v>0</v>
      </c>
      <c r="AG513" s="35">
        <v>2000</v>
      </c>
      <c r="AH513" s="35">
        <v>2000</v>
      </c>
      <c r="AI513" s="35">
        <v>500</v>
      </c>
      <c r="AJ513" s="35">
        <v>500</v>
      </c>
      <c r="AK513" s="35">
        <v>500</v>
      </c>
      <c r="AL513" s="35">
        <v>500</v>
      </c>
      <c r="AM513" s="35">
        <v>500</v>
      </c>
      <c r="AN513" s="35">
        <v>500</v>
      </c>
      <c r="AO513" s="35">
        <v>500</v>
      </c>
      <c r="AP513" s="35">
        <v>500</v>
      </c>
      <c r="AQ513" s="35">
        <v>500</v>
      </c>
      <c r="AR513" s="35">
        <v>500</v>
      </c>
      <c r="AS513" s="35">
        <v>500</v>
      </c>
      <c r="AT513" s="35">
        <v>500</v>
      </c>
      <c r="AU513" s="35">
        <v>500</v>
      </c>
      <c r="AV513" s="35">
        <v>500</v>
      </c>
      <c r="AW513" s="35">
        <v>500</v>
      </c>
      <c r="AX513" s="35">
        <f t="shared" si="146"/>
        <v>17422.400000000001</v>
      </c>
      <c r="AY513" s="35">
        <f t="shared" si="147"/>
        <v>22.400000000001455</v>
      </c>
      <c r="AZ513" s="35">
        <f t="shared" si="148"/>
        <v>17400</v>
      </c>
      <c r="BA513" s="35">
        <f t="shared" si="118"/>
        <v>9900</v>
      </c>
      <c r="BB513" s="35">
        <f t="shared" si="119"/>
        <v>2500</v>
      </c>
      <c r="BC513" s="35">
        <f t="shared" si="120"/>
        <v>5000</v>
      </c>
      <c r="BD513" s="31"/>
    </row>
    <row r="514" spans="1:56" s="1" customFormat="1" ht="51" x14ac:dyDescent="0.3">
      <c r="A514" s="2" t="s">
        <v>464</v>
      </c>
      <c r="B514" s="40">
        <v>2</v>
      </c>
      <c r="C514" s="40" t="s">
        <v>140</v>
      </c>
      <c r="D514" s="40">
        <v>13</v>
      </c>
      <c r="E514" s="30" t="s">
        <v>141</v>
      </c>
      <c r="F514" s="30" t="s">
        <v>142</v>
      </c>
      <c r="G514" s="30" t="s">
        <v>143</v>
      </c>
      <c r="H514" s="30" t="s">
        <v>149</v>
      </c>
      <c r="I514" s="30" t="s">
        <v>148</v>
      </c>
      <c r="J514" s="30" t="s">
        <v>19</v>
      </c>
      <c r="K514" s="30" t="s">
        <v>19</v>
      </c>
      <c r="L514" s="30" t="s">
        <v>19</v>
      </c>
      <c r="M514" s="30" t="s">
        <v>19</v>
      </c>
      <c r="N514" s="30" t="s">
        <v>19</v>
      </c>
      <c r="O514" s="30" t="s">
        <v>19</v>
      </c>
      <c r="P514" s="30" t="s">
        <v>19</v>
      </c>
      <c r="Q514" s="30" t="s">
        <v>19</v>
      </c>
      <c r="R514" s="30" t="s">
        <v>19</v>
      </c>
      <c r="S514" s="30" t="s">
        <v>19</v>
      </c>
      <c r="T514" s="30" t="s">
        <v>19</v>
      </c>
      <c r="U514" s="30" t="s">
        <v>19</v>
      </c>
      <c r="V514" s="30" t="s">
        <v>19</v>
      </c>
      <c r="W514" s="30" t="s">
        <v>19</v>
      </c>
      <c r="X514" s="30" t="s">
        <v>19</v>
      </c>
      <c r="Y514" s="30" t="s">
        <v>19</v>
      </c>
      <c r="Z514" s="30" t="s">
        <v>19</v>
      </c>
      <c r="AA514" s="30" t="s">
        <v>19</v>
      </c>
      <c r="AB514" s="30" t="s">
        <v>19</v>
      </c>
      <c r="AC514" s="30" t="s">
        <v>19</v>
      </c>
      <c r="AD514" s="35">
        <v>400</v>
      </c>
      <c r="AE514" s="35">
        <v>400</v>
      </c>
      <c r="AF514" s="35">
        <v>400</v>
      </c>
      <c r="AG514" s="35">
        <v>2000</v>
      </c>
      <c r="AH514" s="35">
        <v>2000</v>
      </c>
      <c r="AI514" s="35">
        <v>300</v>
      </c>
      <c r="AJ514" s="35">
        <v>300</v>
      </c>
      <c r="AK514" s="35">
        <v>300</v>
      </c>
      <c r="AL514" s="35">
        <v>300</v>
      </c>
      <c r="AM514" s="35">
        <v>300</v>
      </c>
      <c r="AN514" s="35">
        <v>300</v>
      </c>
      <c r="AO514" s="35">
        <v>300</v>
      </c>
      <c r="AP514" s="35">
        <v>300</v>
      </c>
      <c r="AQ514" s="35">
        <v>300</v>
      </c>
      <c r="AR514" s="35">
        <v>300</v>
      </c>
      <c r="AS514" s="35">
        <v>300</v>
      </c>
      <c r="AT514" s="35">
        <v>300</v>
      </c>
      <c r="AU514" s="35">
        <v>300</v>
      </c>
      <c r="AV514" s="35">
        <v>300</v>
      </c>
      <c r="AW514" s="35">
        <v>300</v>
      </c>
      <c r="AX514" s="35">
        <f t="shared" si="146"/>
        <v>16800.8</v>
      </c>
      <c r="AY514" s="35">
        <f t="shared" si="147"/>
        <v>7100.7999999999993</v>
      </c>
      <c r="AZ514" s="35">
        <f t="shared" si="148"/>
        <v>9700</v>
      </c>
      <c r="BA514" s="35">
        <f t="shared" si="118"/>
        <v>5200</v>
      </c>
      <c r="BB514" s="35">
        <f t="shared" si="119"/>
        <v>1500</v>
      </c>
      <c r="BC514" s="35">
        <f t="shared" si="120"/>
        <v>3000</v>
      </c>
      <c r="BD514" s="31"/>
    </row>
    <row r="515" spans="1:56" s="1" customFormat="1" ht="51" x14ac:dyDescent="0.3">
      <c r="A515" s="2" t="s">
        <v>465</v>
      </c>
      <c r="B515" s="40">
        <v>2</v>
      </c>
      <c r="C515" s="40" t="s">
        <v>140</v>
      </c>
      <c r="D515" s="40">
        <v>13</v>
      </c>
      <c r="E515" s="30" t="s">
        <v>141</v>
      </c>
      <c r="F515" s="30" t="s">
        <v>142</v>
      </c>
      <c r="G515" s="30" t="s">
        <v>143</v>
      </c>
      <c r="H515" s="30" t="s">
        <v>149</v>
      </c>
      <c r="I515" s="30" t="s">
        <v>148</v>
      </c>
      <c r="J515" s="30" t="s">
        <v>19</v>
      </c>
      <c r="K515" s="30" t="s">
        <v>19</v>
      </c>
      <c r="L515" s="30" t="s">
        <v>19</v>
      </c>
      <c r="M515" s="30" t="s">
        <v>19</v>
      </c>
      <c r="N515" s="30" t="s">
        <v>19</v>
      </c>
      <c r="O515" s="30" t="s">
        <v>19</v>
      </c>
      <c r="P515" s="30" t="s">
        <v>19</v>
      </c>
      <c r="Q515" s="30" t="s">
        <v>19</v>
      </c>
      <c r="R515" s="30" t="s">
        <v>19</v>
      </c>
      <c r="S515" s="30" t="s">
        <v>19</v>
      </c>
      <c r="T515" s="30" t="s">
        <v>19</v>
      </c>
      <c r="U515" s="30" t="s">
        <v>19</v>
      </c>
      <c r="V515" s="30" t="s">
        <v>19</v>
      </c>
      <c r="W515" s="30" t="s">
        <v>19</v>
      </c>
      <c r="X515" s="30" t="s">
        <v>19</v>
      </c>
      <c r="Y515" s="30" t="s">
        <v>19</v>
      </c>
      <c r="Z515" s="30" t="s">
        <v>19</v>
      </c>
      <c r="AA515" s="30" t="s">
        <v>19</v>
      </c>
      <c r="AB515" s="30" t="s">
        <v>19</v>
      </c>
      <c r="AC515" s="30" t="s">
        <v>19</v>
      </c>
      <c r="AD515" s="35">
        <v>553</v>
      </c>
      <c r="AE515" s="35">
        <v>0</v>
      </c>
      <c r="AF515" s="35">
        <v>0</v>
      </c>
      <c r="AG515" s="35">
        <v>400</v>
      </c>
      <c r="AH515" s="35">
        <v>400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0</v>
      </c>
      <c r="AO515" s="35">
        <v>0</v>
      </c>
      <c r="AP515" s="35">
        <v>0</v>
      </c>
      <c r="AQ515" s="35">
        <v>0</v>
      </c>
      <c r="AR515" s="35">
        <v>0</v>
      </c>
      <c r="AS515" s="35">
        <v>0</v>
      </c>
      <c r="AT515" s="35">
        <v>0</v>
      </c>
      <c r="AU515" s="35">
        <v>0</v>
      </c>
      <c r="AV515" s="35">
        <v>0</v>
      </c>
      <c r="AW515" s="35">
        <v>0</v>
      </c>
      <c r="AX515" s="35">
        <f t="shared" si="146"/>
        <v>39856.800000000003</v>
      </c>
      <c r="AY515" s="35">
        <f t="shared" si="147"/>
        <v>38503.800000000003</v>
      </c>
      <c r="AZ515" s="35">
        <f t="shared" si="148"/>
        <v>1353</v>
      </c>
      <c r="BA515" s="35">
        <f t="shared" si="118"/>
        <v>1353</v>
      </c>
      <c r="BB515" s="35">
        <f t="shared" si="119"/>
        <v>0</v>
      </c>
      <c r="BC515" s="35">
        <f t="shared" si="120"/>
        <v>0</v>
      </c>
      <c r="BD515" s="31"/>
    </row>
    <row r="516" spans="1:56" s="1" customFormat="1" ht="51" x14ac:dyDescent="0.3">
      <c r="A516" s="2" t="s">
        <v>466</v>
      </c>
      <c r="B516" s="40">
        <v>2</v>
      </c>
      <c r="C516" s="40" t="s">
        <v>140</v>
      </c>
      <c r="D516" s="40">
        <v>13</v>
      </c>
      <c r="E516" s="30" t="s">
        <v>141</v>
      </c>
      <c r="F516" s="30" t="s">
        <v>142</v>
      </c>
      <c r="G516" s="30" t="s">
        <v>143</v>
      </c>
      <c r="H516" s="30" t="s">
        <v>149</v>
      </c>
      <c r="I516" s="30" t="s">
        <v>148</v>
      </c>
      <c r="J516" s="30" t="s">
        <v>19</v>
      </c>
      <c r="K516" s="30" t="s">
        <v>19</v>
      </c>
      <c r="L516" s="30" t="s">
        <v>19</v>
      </c>
      <c r="M516" s="30" t="s">
        <v>19</v>
      </c>
      <c r="N516" s="30" t="s">
        <v>19</v>
      </c>
      <c r="O516" s="30" t="s">
        <v>19</v>
      </c>
      <c r="P516" s="30" t="s">
        <v>19</v>
      </c>
      <c r="Q516" s="30" t="s">
        <v>19</v>
      </c>
      <c r="R516" s="30" t="s">
        <v>19</v>
      </c>
      <c r="S516" s="30" t="s">
        <v>19</v>
      </c>
      <c r="T516" s="30" t="s">
        <v>19</v>
      </c>
      <c r="U516" s="30" t="s">
        <v>19</v>
      </c>
      <c r="V516" s="30" t="s">
        <v>19</v>
      </c>
      <c r="W516" s="30" t="s">
        <v>19</v>
      </c>
      <c r="X516" s="30" t="s">
        <v>19</v>
      </c>
      <c r="Y516" s="30" t="s">
        <v>19</v>
      </c>
      <c r="Z516" s="30" t="s">
        <v>19</v>
      </c>
      <c r="AA516" s="30" t="s">
        <v>19</v>
      </c>
      <c r="AB516" s="30" t="s">
        <v>19</v>
      </c>
      <c r="AC516" s="30" t="s">
        <v>19</v>
      </c>
      <c r="AD516" s="35">
        <v>250</v>
      </c>
      <c r="AE516" s="35">
        <v>500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  <c r="AO516" s="35">
        <v>0</v>
      </c>
      <c r="AP516" s="35">
        <v>0</v>
      </c>
      <c r="AQ516" s="35">
        <v>0</v>
      </c>
      <c r="AR516" s="35">
        <v>0</v>
      </c>
      <c r="AS516" s="35">
        <v>0</v>
      </c>
      <c r="AT516" s="35">
        <v>0</v>
      </c>
      <c r="AU516" s="35">
        <v>0</v>
      </c>
      <c r="AV516" s="35">
        <v>0</v>
      </c>
      <c r="AW516" s="35">
        <v>0</v>
      </c>
      <c r="AX516" s="35">
        <f t="shared" si="146"/>
        <v>12913.6</v>
      </c>
      <c r="AY516" s="35">
        <f t="shared" si="147"/>
        <v>12163.6</v>
      </c>
      <c r="AZ516" s="35">
        <f t="shared" si="148"/>
        <v>750</v>
      </c>
      <c r="BA516" s="35">
        <f t="shared" si="118"/>
        <v>750</v>
      </c>
      <c r="BB516" s="35">
        <f t="shared" si="119"/>
        <v>0</v>
      </c>
      <c r="BC516" s="35">
        <f t="shared" si="120"/>
        <v>0</v>
      </c>
      <c r="BD516" s="31"/>
    </row>
    <row r="517" spans="1:56" s="1" customFormat="1" ht="51" x14ac:dyDescent="0.3">
      <c r="A517" s="2" t="s">
        <v>467</v>
      </c>
      <c r="B517" s="40">
        <v>2</v>
      </c>
      <c r="C517" s="40" t="s">
        <v>140</v>
      </c>
      <c r="D517" s="40">
        <v>13</v>
      </c>
      <c r="E517" s="30" t="s">
        <v>141</v>
      </c>
      <c r="F517" s="30" t="s">
        <v>142</v>
      </c>
      <c r="G517" s="30" t="s">
        <v>143</v>
      </c>
      <c r="H517" s="30" t="s">
        <v>149</v>
      </c>
      <c r="I517" s="30" t="s">
        <v>148</v>
      </c>
      <c r="J517" s="30" t="s">
        <v>19</v>
      </c>
      <c r="K517" s="30" t="s">
        <v>19</v>
      </c>
      <c r="L517" s="30" t="s">
        <v>19</v>
      </c>
      <c r="M517" s="30" t="s">
        <v>19</v>
      </c>
      <c r="N517" s="30" t="s">
        <v>19</v>
      </c>
      <c r="O517" s="30" t="s">
        <v>19</v>
      </c>
      <c r="P517" s="30" t="s">
        <v>19</v>
      </c>
      <c r="Q517" s="30" t="s">
        <v>19</v>
      </c>
      <c r="R517" s="30" t="s">
        <v>19</v>
      </c>
      <c r="S517" s="30" t="s">
        <v>19</v>
      </c>
      <c r="T517" s="30" t="s">
        <v>19</v>
      </c>
      <c r="U517" s="30" t="s">
        <v>19</v>
      </c>
      <c r="V517" s="30" t="s">
        <v>19</v>
      </c>
      <c r="W517" s="30" t="s">
        <v>19</v>
      </c>
      <c r="X517" s="30" t="s">
        <v>19</v>
      </c>
      <c r="Y517" s="30" t="s">
        <v>19</v>
      </c>
      <c r="Z517" s="30" t="s">
        <v>19</v>
      </c>
      <c r="AA517" s="30" t="s">
        <v>19</v>
      </c>
      <c r="AB517" s="30" t="s">
        <v>19</v>
      </c>
      <c r="AC517" s="30" t="s">
        <v>19</v>
      </c>
      <c r="AD517" s="35">
        <v>0</v>
      </c>
      <c r="AE517" s="35">
        <v>250</v>
      </c>
      <c r="AF517" s="35">
        <v>250</v>
      </c>
      <c r="AG517" s="35">
        <v>250</v>
      </c>
      <c r="AH517" s="35">
        <v>250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  <c r="AO517" s="35">
        <v>0</v>
      </c>
      <c r="AP517" s="35">
        <v>0</v>
      </c>
      <c r="AQ517" s="35">
        <v>0</v>
      </c>
      <c r="AR517" s="35">
        <v>0</v>
      </c>
      <c r="AS517" s="35">
        <v>0</v>
      </c>
      <c r="AT517" s="35">
        <v>0</v>
      </c>
      <c r="AU517" s="35">
        <v>0</v>
      </c>
      <c r="AV517" s="35">
        <v>0</v>
      </c>
      <c r="AW517" s="35">
        <v>0</v>
      </c>
      <c r="AX517" s="35">
        <f t="shared" si="146"/>
        <v>12777.6</v>
      </c>
      <c r="AY517" s="35">
        <f t="shared" si="147"/>
        <v>11777.6</v>
      </c>
      <c r="AZ517" s="35">
        <f t="shared" si="148"/>
        <v>1000</v>
      </c>
      <c r="BA517" s="35">
        <f t="shared" si="118"/>
        <v>1000</v>
      </c>
      <c r="BB517" s="35">
        <f t="shared" si="119"/>
        <v>0</v>
      </c>
      <c r="BC517" s="35">
        <f t="shared" si="120"/>
        <v>0</v>
      </c>
      <c r="BD517" s="31"/>
    </row>
    <row r="518" spans="1:56" s="1" customFormat="1" ht="22.8" x14ac:dyDescent="0.3">
      <c r="A518" s="2" t="s">
        <v>468</v>
      </c>
      <c r="B518" s="40">
        <v>2</v>
      </c>
      <c r="C518" s="40" t="s">
        <v>140</v>
      </c>
      <c r="D518" s="40">
        <v>13</v>
      </c>
      <c r="E518" s="40" t="s">
        <v>10</v>
      </c>
      <c r="F518" s="40" t="s">
        <v>10</v>
      </c>
      <c r="G518" s="40" t="s">
        <v>10</v>
      </c>
      <c r="H518" s="40" t="s">
        <v>10</v>
      </c>
      <c r="I518" s="40" t="s">
        <v>10</v>
      </c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  <c r="AO518" s="35">
        <v>0</v>
      </c>
      <c r="AP518" s="35">
        <v>0</v>
      </c>
      <c r="AQ518" s="35">
        <v>0</v>
      </c>
      <c r="AR518" s="35">
        <v>0</v>
      </c>
      <c r="AS518" s="35">
        <v>0</v>
      </c>
      <c r="AT518" s="35">
        <v>0</v>
      </c>
      <c r="AU518" s="35">
        <v>0</v>
      </c>
      <c r="AV518" s="35">
        <v>0</v>
      </c>
      <c r="AW518" s="35">
        <v>0</v>
      </c>
      <c r="AX518" s="35">
        <f t="shared" si="146"/>
        <v>9912</v>
      </c>
      <c r="AY518" s="35">
        <f t="shared" si="147"/>
        <v>9912</v>
      </c>
      <c r="AZ518" s="35">
        <f t="shared" si="148"/>
        <v>0</v>
      </c>
      <c r="BA518" s="39">
        <f t="shared" si="118"/>
        <v>0</v>
      </c>
      <c r="BB518" s="39">
        <f t="shared" si="119"/>
        <v>0</v>
      </c>
      <c r="BC518" s="39">
        <f t="shared" si="120"/>
        <v>0</v>
      </c>
      <c r="BD518" s="31"/>
    </row>
    <row r="519" spans="1:56" s="1" customFormat="1" ht="22.8" x14ac:dyDescent="0.3">
      <c r="A519" s="2" t="s">
        <v>469</v>
      </c>
      <c r="B519" s="40">
        <v>2</v>
      </c>
      <c r="C519" s="40" t="s">
        <v>140</v>
      </c>
      <c r="D519" s="40">
        <v>13</v>
      </c>
      <c r="E519" s="40" t="s">
        <v>10</v>
      </c>
      <c r="F519" s="40" t="s">
        <v>10</v>
      </c>
      <c r="G519" s="40" t="s">
        <v>10</v>
      </c>
      <c r="H519" s="40" t="s">
        <v>10</v>
      </c>
      <c r="I519" s="40" t="s">
        <v>10</v>
      </c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0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f t="shared" si="146"/>
        <v>7932</v>
      </c>
      <c r="AY519" s="35">
        <f t="shared" si="147"/>
        <v>7932</v>
      </c>
      <c r="AZ519" s="35">
        <f t="shared" si="148"/>
        <v>0</v>
      </c>
      <c r="BA519" s="39">
        <f t="shared" si="118"/>
        <v>0</v>
      </c>
      <c r="BB519" s="39">
        <f t="shared" si="119"/>
        <v>0</v>
      </c>
      <c r="BC519" s="39">
        <f t="shared" si="120"/>
        <v>0</v>
      </c>
      <c r="BD519" s="31"/>
    </row>
    <row r="520" spans="1:56" s="1" customFormat="1" ht="22.8" x14ac:dyDescent="0.3">
      <c r="A520" s="2" t="s">
        <v>470</v>
      </c>
      <c r="B520" s="40">
        <v>2</v>
      </c>
      <c r="C520" s="40" t="s">
        <v>140</v>
      </c>
      <c r="D520" s="40">
        <v>13</v>
      </c>
      <c r="E520" s="40" t="s">
        <v>10</v>
      </c>
      <c r="F520" s="40" t="s">
        <v>10</v>
      </c>
      <c r="G520" s="40" t="s">
        <v>10</v>
      </c>
      <c r="H520" s="40" t="s">
        <v>10</v>
      </c>
      <c r="I520" s="40" t="s">
        <v>10</v>
      </c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0</v>
      </c>
      <c r="AO520" s="35">
        <v>0</v>
      </c>
      <c r="AP520" s="35">
        <v>0</v>
      </c>
      <c r="AQ520" s="35">
        <v>0</v>
      </c>
      <c r="AR520" s="35">
        <v>0</v>
      </c>
      <c r="AS520" s="35">
        <v>0</v>
      </c>
      <c r="AT520" s="35">
        <v>0</v>
      </c>
      <c r="AU520" s="35">
        <v>0</v>
      </c>
      <c r="AV520" s="35">
        <v>0</v>
      </c>
      <c r="AW520" s="35">
        <v>0</v>
      </c>
      <c r="AX520" s="35">
        <f t="shared" si="146"/>
        <v>11040</v>
      </c>
      <c r="AY520" s="35">
        <f t="shared" si="147"/>
        <v>11040</v>
      </c>
      <c r="AZ520" s="35">
        <f t="shared" si="148"/>
        <v>0</v>
      </c>
      <c r="BA520" s="39">
        <f t="shared" si="118"/>
        <v>0</v>
      </c>
      <c r="BB520" s="39">
        <f t="shared" si="119"/>
        <v>0</v>
      </c>
      <c r="BC520" s="39">
        <f t="shared" si="120"/>
        <v>0</v>
      </c>
      <c r="BD520" s="31"/>
    </row>
    <row r="521" spans="1:56" s="1" customFormat="1" ht="51" x14ac:dyDescent="0.3">
      <c r="A521" s="11" t="s">
        <v>472</v>
      </c>
      <c r="B521" s="32">
        <v>2</v>
      </c>
      <c r="C521" s="32" t="s">
        <v>140</v>
      </c>
      <c r="D521" s="32">
        <v>13</v>
      </c>
      <c r="E521" s="33" t="s">
        <v>141</v>
      </c>
      <c r="F521" s="33" t="s">
        <v>142</v>
      </c>
      <c r="G521" s="33" t="s">
        <v>143</v>
      </c>
      <c r="H521" s="33" t="s">
        <v>151</v>
      </c>
      <c r="I521" s="33" t="s">
        <v>150</v>
      </c>
      <c r="J521" s="30" t="s">
        <v>19</v>
      </c>
      <c r="K521" s="30" t="s">
        <v>19</v>
      </c>
      <c r="L521" s="30" t="s">
        <v>19</v>
      </c>
      <c r="M521" s="30" t="s">
        <v>19</v>
      </c>
      <c r="N521" s="30" t="s">
        <v>19</v>
      </c>
      <c r="O521" s="30" t="s">
        <v>19</v>
      </c>
      <c r="P521" s="30" t="s">
        <v>19</v>
      </c>
      <c r="Q521" s="30" t="s">
        <v>19</v>
      </c>
      <c r="R521" s="30" t="s">
        <v>19</v>
      </c>
      <c r="S521" s="30" t="s">
        <v>19</v>
      </c>
      <c r="T521" s="30" t="s">
        <v>19</v>
      </c>
      <c r="U521" s="30" t="s">
        <v>19</v>
      </c>
      <c r="V521" s="30" t="s">
        <v>19</v>
      </c>
      <c r="W521" s="30" t="s">
        <v>19</v>
      </c>
      <c r="X521" s="30" t="s">
        <v>19</v>
      </c>
      <c r="Y521" s="30" t="s">
        <v>19</v>
      </c>
      <c r="Z521" s="30" t="s">
        <v>19</v>
      </c>
      <c r="AA521" s="30" t="s">
        <v>19</v>
      </c>
      <c r="AB521" s="30" t="s">
        <v>19</v>
      </c>
      <c r="AC521" s="30" t="s">
        <v>19</v>
      </c>
      <c r="AD521" s="34">
        <f>SUM(AD522:AD531)</f>
        <v>8000</v>
      </c>
      <c r="AE521" s="34">
        <f t="shared" ref="AE521:AW521" si="149">SUM(AE522:AE531)</f>
        <v>0</v>
      </c>
      <c r="AF521" s="34">
        <f t="shared" si="149"/>
        <v>0</v>
      </c>
      <c r="AG521" s="34">
        <f t="shared" si="149"/>
        <v>0</v>
      </c>
      <c r="AH521" s="34">
        <f t="shared" si="149"/>
        <v>0</v>
      </c>
      <c r="AI521" s="34">
        <f t="shared" si="149"/>
        <v>4000</v>
      </c>
      <c r="AJ521" s="34">
        <f t="shared" si="149"/>
        <v>4000</v>
      </c>
      <c r="AK521" s="34">
        <f t="shared" si="149"/>
        <v>4000</v>
      </c>
      <c r="AL521" s="34">
        <f t="shared" si="149"/>
        <v>4000</v>
      </c>
      <c r="AM521" s="34">
        <f t="shared" si="149"/>
        <v>4000</v>
      </c>
      <c r="AN521" s="34">
        <f t="shared" si="149"/>
        <v>4000</v>
      </c>
      <c r="AO521" s="34">
        <f t="shared" si="149"/>
        <v>4000</v>
      </c>
      <c r="AP521" s="34">
        <f t="shared" si="149"/>
        <v>4000</v>
      </c>
      <c r="AQ521" s="34">
        <f t="shared" si="149"/>
        <v>4000</v>
      </c>
      <c r="AR521" s="34">
        <f t="shared" si="149"/>
        <v>4000</v>
      </c>
      <c r="AS521" s="34">
        <f t="shared" si="149"/>
        <v>4000</v>
      </c>
      <c r="AT521" s="34">
        <f t="shared" si="149"/>
        <v>4000</v>
      </c>
      <c r="AU521" s="34">
        <f t="shared" si="149"/>
        <v>4000</v>
      </c>
      <c r="AV521" s="34">
        <f t="shared" si="149"/>
        <v>4000</v>
      </c>
      <c r="AW521" s="34">
        <f t="shared" si="149"/>
        <v>4000</v>
      </c>
      <c r="AX521" s="35">
        <f>SUM(AX523:AX531)</f>
        <v>1930290</v>
      </c>
      <c r="AY521" s="35">
        <f>AX521-AZ521</f>
        <v>1862290</v>
      </c>
      <c r="AZ521" s="35">
        <f>SUM(AD521:AW521)</f>
        <v>68000</v>
      </c>
      <c r="BA521" s="36">
        <f t="shared" si="118"/>
        <v>8000</v>
      </c>
      <c r="BB521" s="36">
        <f t="shared" si="119"/>
        <v>20000</v>
      </c>
      <c r="BC521" s="36">
        <f t="shared" si="120"/>
        <v>40000</v>
      </c>
      <c r="BD521" s="31"/>
    </row>
    <row r="522" spans="1:56" ht="43.2" x14ac:dyDescent="0.3">
      <c r="A522" s="14" t="s">
        <v>461</v>
      </c>
      <c r="B522" s="37">
        <v>2</v>
      </c>
      <c r="C522" s="37" t="s">
        <v>140</v>
      </c>
      <c r="D522" s="37">
        <v>13</v>
      </c>
      <c r="E522" s="38" t="s">
        <v>141</v>
      </c>
      <c r="F522" s="38" t="s">
        <v>142</v>
      </c>
      <c r="G522" s="38" t="s">
        <v>143</v>
      </c>
      <c r="H522" s="38" t="s">
        <v>151</v>
      </c>
      <c r="I522" s="38" t="s">
        <v>150</v>
      </c>
      <c r="J522" s="38" t="s">
        <v>19</v>
      </c>
      <c r="K522" s="38" t="s">
        <v>19</v>
      </c>
      <c r="L522" s="38" t="s">
        <v>19</v>
      </c>
      <c r="M522" s="38" t="s">
        <v>19</v>
      </c>
      <c r="N522" s="38" t="s">
        <v>19</v>
      </c>
      <c r="O522" s="38" t="s">
        <v>19</v>
      </c>
      <c r="P522" s="38" t="s">
        <v>19</v>
      </c>
      <c r="Q522" s="38" t="s">
        <v>19</v>
      </c>
      <c r="R522" s="38" t="s">
        <v>19</v>
      </c>
      <c r="S522" s="38" t="s">
        <v>19</v>
      </c>
      <c r="T522" s="38" t="s">
        <v>19</v>
      </c>
      <c r="U522" s="38" t="s">
        <v>19</v>
      </c>
      <c r="V522" s="38" t="s">
        <v>19</v>
      </c>
      <c r="W522" s="38" t="s">
        <v>19</v>
      </c>
      <c r="X522" s="38" t="s">
        <v>19</v>
      </c>
      <c r="Y522" s="38" t="s">
        <v>19</v>
      </c>
      <c r="Z522" s="38" t="s">
        <v>19</v>
      </c>
      <c r="AA522" s="38" t="s">
        <v>19</v>
      </c>
      <c r="AB522" s="38" t="s">
        <v>19</v>
      </c>
      <c r="AC522" s="38" t="s">
        <v>19</v>
      </c>
      <c r="AD522" s="39">
        <v>0</v>
      </c>
      <c r="AE522" s="39">
        <v>0</v>
      </c>
      <c r="AF522" s="39">
        <v>0</v>
      </c>
      <c r="AG522" s="39">
        <v>0</v>
      </c>
      <c r="AH522" s="39">
        <v>0</v>
      </c>
      <c r="AI522" s="39">
        <v>2000</v>
      </c>
      <c r="AJ522" s="39">
        <v>2000</v>
      </c>
      <c r="AK522" s="39">
        <v>2000</v>
      </c>
      <c r="AL522" s="39">
        <v>2000</v>
      </c>
      <c r="AM522" s="39">
        <v>2000</v>
      </c>
      <c r="AN522" s="39">
        <v>2000</v>
      </c>
      <c r="AO522" s="39">
        <v>2000</v>
      </c>
      <c r="AP522" s="39">
        <v>2000</v>
      </c>
      <c r="AQ522" s="39">
        <v>2000</v>
      </c>
      <c r="AR522" s="39">
        <v>2000</v>
      </c>
      <c r="AS522" s="39">
        <v>2000</v>
      </c>
      <c r="AT522" s="39">
        <v>2000</v>
      </c>
      <c r="AU522" s="39">
        <v>2000</v>
      </c>
      <c r="AV522" s="39">
        <v>2000</v>
      </c>
      <c r="AW522" s="39">
        <v>2000</v>
      </c>
      <c r="AX522" s="39">
        <f>SUM(AX523:AX531)</f>
        <v>1930290</v>
      </c>
      <c r="AY522" s="39">
        <f t="shared" ref="AY522:AY531" si="150">AX522-AZ522</f>
        <v>1900290</v>
      </c>
      <c r="AZ522" s="39">
        <f t="shared" ref="AZ522:AZ531" si="151">SUM(AD522:AW522)</f>
        <v>30000</v>
      </c>
      <c r="BA522" s="39">
        <f t="shared" si="118"/>
        <v>0</v>
      </c>
      <c r="BB522" s="39">
        <f t="shared" si="119"/>
        <v>10000</v>
      </c>
      <c r="BC522" s="39">
        <f t="shared" si="120"/>
        <v>20000</v>
      </c>
    </row>
    <row r="523" spans="1:56" ht="43.2" x14ac:dyDescent="0.3">
      <c r="A523" s="14" t="s">
        <v>462</v>
      </c>
      <c r="B523" s="37">
        <v>2</v>
      </c>
      <c r="C523" s="37" t="s">
        <v>140</v>
      </c>
      <c r="D523" s="37">
        <v>13</v>
      </c>
      <c r="E523" s="38" t="s">
        <v>141</v>
      </c>
      <c r="F523" s="38" t="s">
        <v>142</v>
      </c>
      <c r="G523" s="38" t="s">
        <v>143</v>
      </c>
      <c r="H523" s="38" t="s">
        <v>151</v>
      </c>
      <c r="I523" s="38" t="s">
        <v>150</v>
      </c>
      <c r="J523" s="38" t="s">
        <v>19</v>
      </c>
      <c r="K523" s="38" t="s">
        <v>19</v>
      </c>
      <c r="L523" s="38" t="s">
        <v>19</v>
      </c>
      <c r="M523" s="38" t="s">
        <v>19</v>
      </c>
      <c r="N523" s="38" t="s">
        <v>19</v>
      </c>
      <c r="O523" s="38" t="s">
        <v>19</v>
      </c>
      <c r="P523" s="38" t="s">
        <v>19</v>
      </c>
      <c r="Q523" s="38" t="s">
        <v>19</v>
      </c>
      <c r="R523" s="38" t="s">
        <v>19</v>
      </c>
      <c r="S523" s="38" t="s">
        <v>19</v>
      </c>
      <c r="T523" s="38" t="s">
        <v>19</v>
      </c>
      <c r="U523" s="38" t="s">
        <v>19</v>
      </c>
      <c r="V523" s="38" t="s">
        <v>19</v>
      </c>
      <c r="W523" s="38" t="s">
        <v>19</v>
      </c>
      <c r="X523" s="38" t="s">
        <v>19</v>
      </c>
      <c r="Y523" s="38" t="s">
        <v>19</v>
      </c>
      <c r="Z523" s="38" t="s">
        <v>19</v>
      </c>
      <c r="AA523" s="38" t="s">
        <v>19</v>
      </c>
      <c r="AB523" s="38" t="s">
        <v>19</v>
      </c>
      <c r="AC523" s="38" t="s">
        <v>19</v>
      </c>
      <c r="AD523" s="39">
        <v>0</v>
      </c>
      <c r="AE523" s="39">
        <v>0</v>
      </c>
      <c r="AF523" s="39">
        <v>0</v>
      </c>
      <c r="AG523" s="39">
        <v>0</v>
      </c>
      <c r="AH523" s="39">
        <v>0</v>
      </c>
      <c r="AI523" s="39">
        <v>500</v>
      </c>
      <c r="AJ523" s="39">
        <v>500</v>
      </c>
      <c r="AK523" s="39">
        <v>500</v>
      </c>
      <c r="AL523" s="39">
        <v>500</v>
      </c>
      <c r="AM523" s="39">
        <v>500</v>
      </c>
      <c r="AN523" s="39">
        <v>500</v>
      </c>
      <c r="AO523" s="39">
        <v>500</v>
      </c>
      <c r="AP523" s="39">
        <v>500</v>
      </c>
      <c r="AQ523" s="39">
        <v>500</v>
      </c>
      <c r="AR523" s="39">
        <v>500</v>
      </c>
      <c r="AS523" s="39">
        <v>500</v>
      </c>
      <c r="AT523" s="39">
        <v>500</v>
      </c>
      <c r="AU523" s="39">
        <v>500</v>
      </c>
      <c r="AV523" s="39">
        <v>500</v>
      </c>
      <c r="AW523" s="39">
        <v>500</v>
      </c>
      <c r="AX523" s="39">
        <v>322100</v>
      </c>
      <c r="AY523" s="39">
        <f t="shared" si="150"/>
        <v>314600</v>
      </c>
      <c r="AZ523" s="39">
        <f t="shared" si="151"/>
        <v>7500</v>
      </c>
      <c r="BA523" s="39">
        <f t="shared" si="118"/>
        <v>0</v>
      </c>
      <c r="BB523" s="39">
        <f t="shared" si="119"/>
        <v>2500</v>
      </c>
      <c r="BC523" s="39">
        <f t="shared" si="120"/>
        <v>5000</v>
      </c>
    </row>
    <row r="524" spans="1:56" s="1" customFormat="1" ht="51" x14ac:dyDescent="0.3">
      <c r="A524" s="2" t="s">
        <v>463</v>
      </c>
      <c r="B524" s="40">
        <v>2</v>
      </c>
      <c r="C524" s="40" t="s">
        <v>140</v>
      </c>
      <c r="D524" s="40">
        <v>13</v>
      </c>
      <c r="E524" s="30" t="s">
        <v>141</v>
      </c>
      <c r="F524" s="30" t="s">
        <v>142</v>
      </c>
      <c r="G524" s="30" t="s">
        <v>143</v>
      </c>
      <c r="H524" s="30" t="s">
        <v>151</v>
      </c>
      <c r="I524" s="30" t="s">
        <v>150</v>
      </c>
      <c r="J524" s="30" t="s">
        <v>19</v>
      </c>
      <c r="K524" s="30" t="s">
        <v>19</v>
      </c>
      <c r="L524" s="30" t="s">
        <v>19</v>
      </c>
      <c r="M524" s="30" t="s">
        <v>19</v>
      </c>
      <c r="N524" s="30" t="s">
        <v>19</v>
      </c>
      <c r="O524" s="30" t="s">
        <v>19</v>
      </c>
      <c r="P524" s="30" t="s">
        <v>19</v>
      </c>
      <c r="Q524" s="30" t="s">
        <v>19</v>
      </c>
      <c r="R524" s="30" t="s">
        <v>19</v>
      </c>
      <c r="S524" s="30" t="s">
        <v>19</v>
      </c>
      <c r="T524" s="30" t="s">
        <v>19</v>
      </c>
      <c r="U524" s="30" t="s">
        <v>19</v>
      </c>
      <c r="V524" s="30" t="s">
        <v>19</v>
      </c>
      <c r="W524" s="30" t="s">
        <v>19</v>
      </c>
      <c r="X524" s="30" t="s">
        <v>19</v>
      </c>
      <c r="Y524" s="30" t="s">
        <v>19</v>
      </c>
      <c r="Z524" s="30" t="s">
        <v>19</v>
      </c>
      <c r="AA524" s="30" t="s">
        <v>19</v>
      </c>
      <c r="AB524" s="30" t="s">
        <v>19</v>
      </c>
      <c r="AC524" s="30" t="s">
        <v>19</v>
      </c>
      <c r="AD524" s="35">
        <v>8000</v>
      </c>
      <c r="AE524" s="35">
        <v>0</v>
      </c>
      <c r="AF524" s="35">
        <v>0</v>
      </c>
      <c r="AG524" s="35">
        <v>0</v>
      </c>
      <c r="AH524" s="35">
        <v>0</v>
      </c>
      <c r="AI524" s="35">
        <v>1500</v>
      </c>
      <c r="AJ524" s="35">
        <v>1500</v>
      </c>
      <c r="AK524" s="35">
        <v>1500</v>
      </c>
      <c r="AL524" s="35">
        <v>1500</v>
      </c>
      <c r="AM524" s="35">
        <v>1500</v>
      </c>
      <c r="AN524" s="35">
        <v>1500</v>
      </c>
      <c r="AO524" s="35">
        <v>1500</v>
      </c>
      <c r="AP524" s="35">
        <v>1500</v>
      </c>
      <c r="AQ524" s="35">
        <v>1500</v>
      </c>
      <c r="AR524" s="35">
        <v>1500</v>
      </c>
      <c r="AS524" s="35">
        <v>1500</v>
      </c>
      <c r="AT524" s="35">
        <v>1500</v>
      </c>
      <c r="AU524" s="35">
        <v>1500</v>
      </c>
      <c r="AV524" s="35">
        <v>1500</v>
      </c>
      <c r="AW524" s="35">
        <v>1500</v>
      </c>
      <c r="AX524" s="35">
        <v>217780</v>
      </c>
      <c r="AY524" s="35">
        <f t="shared" si="150"/>
        <v>187280</v>
      </c>
      <c r="AZ524" s="35">
        <f t="shared" si="151"/>
        <v>30500</v>
      </c>
      <c r="BA524" s="35">
        <f t="shared" si="118"/>
        <v>8000</v>
      </c>
      <c r="BB524" s="35">
        <f t="shared" si="119"/>
        <v>7500</v>
      </c>
      <c r="BC524" s="35">
        <f t="shared" si="120"/>
        <v>15000</v>
      </c>
      <c r="BD524" s="31"/>
    </row>
    <row r="525" spans="1:56" s="1" customFormat="1" ht="22.8" x14ac:dyDescent="0.3">
      <c r="A525" s="2" t="s">
        <v>464</v>
      </c>
      <c r="B525" s="40">
        <v>2</v>
      </c>
      <c r="C525" s="40" t="s">
        <v>140</v>
      </c>
      <c r="D525" s="40">
        <v>13</v>
      </c>
      <c r="E525" s="40" t="s">
        <v>10</v>
      </c>
      <c r="F525" s="40" t="s">
        <v>10</v>
      </c>
      <c r="G525" s="40" t="s">
        <v>10</v>
      </c>
      <c r="H525" s="40" t="s">
        <v>10</v>
      </c>
      <c r="I525" s="40" t="s">
        <v>10</v>
      </c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>
        <v>210010</v>
      </c>
      <c r="AY525" s="35">
        <f t="shared" si="150"/>
        <v>210010</v>
      </c>
      <c r="AZ525" s="35">
        <f t="shared" si="151"/>
        <v>0</v>
      </c>
      <c r="BA525" s="35">
        <f t="shared" si="118"/>
        <v>0</v>
      </c>
      <c r="BB525" s="35">
        <f t="shared" si="119"/>
        <v>0</v>
      </c>
      <c r="BC525" s="35">
        <f t="shared" si="120"/>
        <v>0</v>
      </c>
      <c r="BD525" s="31"/>
    </row>
    <row r="526" spans="1:56" s="1" customFormat="1" ht="22.8" x14ac:dyDescent="0.3">
      <c r="A526" s="2" t="s">
        <v>465</v>
      </c>
      <c r="B526" s="40">
        <v>2</v>
      </c>
      <c r="C526" s="40" t="s">
        <v>140</v>
      </c>
      <c r="D526" s="40">
        <v>13</v>
      </c>
      <c r="E526" s="40" t="s">
        <v>10</v>
      </c>
      <c r="F526" s="40" t="s">
        <v>10</v>
      </c>
      <c r="G526" s="40" t="s">
        <v>10</v>
      </c>
      <c r="H526" s="40" t="s">
        <v>10</v>
      </c>
      <c r="I526" s="40" t="s">
        <v>10</v>
      </c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>
        <v>498210</v>
      </c>
      <c r="AY526" s="35">
        <f t="shared" si="150"/>
        <v>498210</v>
      </c>
      <c r="AZ526" s="35">
        <f t="shared" si="151"/>
        <v>0</v>
      </c>
      <c r="BA526" s="35">
        <f t="shared" si="118"/>
        <v>0</v>
      </c>
      <c r="BB526" s="35">
        <f t="shared" si="119"/>
        <v>0</v>
      </c>
      <c r="BC526" s="35">
        <f t="shared" si="120"/>
        <v>0</v>
      </c>
      <c r="BD526" s="31"/>
    </row>
    <row r="527" spans="1:56" s="1" customFormat="1" ht="22.8" x14ac:dyDescent="0.3">
      <c r="A527" s="2" t="s">
        <v>466</v>
      </c>
      <c r="B527" s="40">
        <v>2</v>
      </c>
      <c r="C527" s="40" t="s">
        <v>140</v>
      </c>
      <c r="D527" s="40">
        <v>13</v>
      </c>
      <c r="E527" s="40" t="s">
        <v>10</v>
      </c>
      <c r="F527" s="40" t="s">
        <v>10</v>
      </c>
      <c r="G527" s="40" t="s">
        <v>10</v>
      </c>
      <c r="H527" s="40" t="s">
        <v>10</v>
      </c>
      <c r="I527" s="40" t="s">
        <v>10</v>
      </c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>
        <v>161420</v>
      </c>
      <c r="AY527" s="35">
        <f t="shared" si="150"/>
        <v>161420</v>
      </c>
      <c r="AZ527" s="35">
        <f t="shared" si="151"/>
        <v>0</v>
      </c>
      <c r="BA527" s="35">
        <f t="shared" si="118"/>
        <v>0</v>
      </c>
      <c r="BB527" s="35">
        <f t="shared" si="119"/>
        <v>0</v>
      </c>
      <c r="BC527" s="35">
        <f t="shared" si="120"/>
        <v>0</v>
      </c>
      <c r="BD527" s="31"/>
    </row>
    <row r="528" spans="1:56" s="1" customFormat="1" ht="22.8" x14ac:dyDescent="0.3">
      <c r="A528" s="2" t="s">
        <v>467</v>
      </c>
      <c r="B528" s="40">
        <v>2</v>
      </c>
      <c r="C528" s="40" t="s">
        <v>140</v>
      </c>
      <c r="D528" s="40">
        <v>13</v>
      </c>
      <c r="E528" s="40" t="s">
        <v>10</v>
      </c>
      <c r="F528" s="40" t="s">
        <v>10</v>
      </c>
      <c r="G528" s="40" t="s">
        <v>10</v>
      </c>
      <c r="H528" s="40" t="s">
        <v>10</v>
      </c>
      <c r="I528" s="40" t="s">
        <v>10</v>
      </c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>
        <v>159720</v>
      </c>
      <c r="AY528" s="35">
        <f t="shared" si="150"/>
        <v>159720</v>
      </c>
      <c r="AZ528" s="35">
        <f t="shared" si="151"/>
        <v>0</v>
      </c>
      <c r="BA528" s="35">
        <f t="shared" si="118"/>
        <v>0</v>
      </c>
      <c r="BB528" s="35">
        <f t="shared" si="119"/>
        <v>0</v>
      </c>
      <c r="BC528" s="35">
        <f t="shared" si="120"/>
        <v>0</v>
      </c>
      <c r="BD528" s="31"/>
    </row>
    <row r="529" spans="1:56" s="1" customFormat="1" ht="22.8" x14ac:dyDescent="0.3">
      <c r="A529" s="2" t="s">
        <v>468</v>
      </c>
      <c r="B529" s="40">
        <v>2</v>
      </c>
      <c r="C529" s="40" t="s">
        <v>140</v>
      </c>
      <c r="D529" s="40">
        <v>13</v>
      </c>
      <c r="E529" s="40" t="s">
        <v>10</v>
      </c>
      <c r="F529" s="40" t="s">
        <v>10</v>
      </c>
      <c r="G529" s="40" t="s">
        <v>10</v>
      </c>
      <c r="H529" s="40" t="s">
        <v>10</v>
      </c>
      <c r="I529" s="40" t="s">
        <v>10</v>
      </c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>
        <f>72670+12020+39210</f>
        <v>123900</v>
      </c>
      <c r="AY529" s="35">
        <f t="shared" si="150"/>
        <v>123900</v>
      </c>
      <c r="AZ529" s="35">
        <f t="shared" si="151"/>
        <v>0</v>
      </c>
      <c r="BA529" s="39">
        <f t="shared" si="118"/>
        <v>0</v>
      </c>
      <c r="BB529" s="39">
        <f t="shared" si="119"/>
        <v>0</v>
      </c>
      <c r="BC529" s="39">
        <f t="shared" si="120"/>
        <v>0</v>
      </c>
      <c r="BD529" s="31"/>
    </row>
    <row r="530" spans="1:56" s="1" customFormat="1" ht="22.8" x14ac:dyDescent="0.3">
      <c r="A530" s="2" t="s">
        <v>469</v>
      </c>
      <c r="B530" s="40">
        <v>2</v>
      </c>
      <c r="C530" s="40" t="s">
        <v>140</v>
      </c>
      <c r="D530" s="40">
        <v>13</v>
      </c>
      <c r="E530" s="40" t="s">
        <v>10</v>
      </c>
      <c r="F530" s="40" t="s">
        <v>10</v>
      </c>
      <c r="G530" s="40" t="s">
        <v>10</v>
      </c>
      <c r="H530" s="40" t="s">
        <v>10</v>
      </c>
      <c r="I530" s="40" t="s">
        <v>10</v>
      </c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>
        <f>99150</f>
        <v>99150</v>
      </c>
      <c r="AY530" s="35">
        <f t="shared" si="150"/>
        <v>99150</v>
      </c>
      <c r="AZ530" s="35">
        <f t="shared" si="151"/>
        <v>0</v>
      </c>
      <c r="BA530" s="39">
        <f t="shared" si="118"/>
        <v>0</v>
      </c>
      <c r="BB530" s="39">
        <f t="shared" si="119"/>
        <v>0</v>
      </c>
      <c r="BC530" s="39">
        <f t="shared" si="120"/>
        <v>0</v>
      </c>
      <c r="BD530" s="31"/>
    </row>
    <row r="531" spans="1:56" s="1" customFormat="1" ht="22.8" x14ac:dyDescent="0.3">
      <c r="A531" s="2" t="s">
        <v>470</v>
      </c>
      <c r="B531" s="40">
        <v>2</v>
      </c>
      <c r="C531" s="40" t="s">
        <v>140</v>
      </c>
      <c r="D531" s="40">
        <v>13</v>
      </c>
      <c r="E531" s="40" t="s">
        <v>10</v>
      </c>
      <c r="F531" s="40" t="s">
        <v>10</v>
      </c>
      <c r="G531" s="40" t="s">
        <v>10</v>
      </c>
      <c r="H531" s="40" t="s">
        <v>10</v>
      </c>
      <c r="I531" s="40" t="s">
        <v>10</v>
      </c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>
        <f>138000</f>
        <v>138000</v>
      </c>
      <c r="AY531" s="35">
        <f t="shared" si="150"/>
        <v>138000</v>
      </c>
      <c r="AZ531" s="35">
        <f t="shared" si="151"/>
        <v>0</v>
      </c>
      <c r="BA531" s="39">
        <f t="shared" si="118"/>
        <v>0</v>
      </c>
      <c r="BB531" s="39">
        <f t="shared" si="119"/>
        <v>0</v>
      </c>
      <c r="BC531" s="39">
        <f t="shared" si="120"/>
        <v>0</v>
      </c>
      <c r="BD531" s="31"/>
    </row>
    <row r="532" spans="1:56" s="1" customFormat="1" ht="61.2" x14ac:dyDescent="0.3">
      <c r="A532" s="11" t="s">
        <v>472</v>
      </c>
      <c r="B532" s="32">
        <v>2</v>
      </c>
      <c r="C532" s="32" t="s">
        <v>140</v>
      </c>
      <c r="D532" s="32">
        <v>13</v>
      </c>
      <c r="E532" s="33" t="s">
        <v>141</v>
      </c>
      <c r="F532" s="33" t="s">
        <v>142</v>
      </c>
      <c r="G532" s="33" t="s">
        <v>143</v>
      </c>
      <c r="H532" s="33" t="s">
        <v>153</v>
      </c>
      <c r="I532" s="33" t="s">
        <v>152</v>
      </c>
      <c r="J532" s="30" t="s">
        <v>19</v>
      </c>
      <c r="K532" s="30" t="s">
        <v>19</v>
      </c>
      <c r="L532" s="30" t="s">
        <v>19</v>
      </c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4">
        <f>SUM(AD533:AD542)</f>
        <v>0</v>
      </c>
      <c r="AE532" s="34">
        <f t="shared" ref="AE532:AW532" si="152">SUM(AE533:AE542)</f>
        <v>0</v>
      </c>
      <c r="AF532" s="34">
        <f t="shared" si="152"/>
        <v>0</v>
      </c>
      <c r="AG532" s="34">
        <f t="shared" si="152"/>
        <v>0</v>
      </c>
      <c r="AH532" s="34">
        <f t="shared" si="152"/>
        <v>0</v>
      </c>
      <c r="AI532" s="34">
        <f t="shared" si="152"/>
        <v>0</v>
      </c>
      <c r="AJ532" s="34">
        <f t="shared" si="152"/>
        <v>0</v>
      </c>
      <c r="AK532" s="34">
        <f t="shared" si="152"/>
        <v>0</v>
      </c>
      <c r="AL532" s="34">
        <f t="shared" si="152"/>
        <v>0</v>
      </c>
      <c r="AM532" s="34">
        <f t="shared" si="152"/>
        <v>0</v>
      </c>
      <c r="AN532" s="34">
        <f t="shared" si="152"/>
        <v>0</v>
      </c>
      <c r="AO532" s="34">
        <f t="shared" si="152"/>
        <v>0</v>
      </c>
      <c r="AP532" s="34">
        <f t="shared" si="152"/>
        <v>0</v>
      </c>
      <c r="AQ532" s="34">
        <f t="shared" si="152"/>
        <v>0</v>
      </c>
      <c r="AR532" s="34">
        <f t="shared" si="152"/>
        <v>0</v>
      </c>
      <c r="AS532" s="34">
        <f t="shared" si="152"/>
        <v>0</v>
      </c>
      <c r="AT532" s="34">
        <f t="shared" si="152"/>
        <v>0</v>
      </c>
      <c r="AU532" s="34">
        <f t="shared" si="152"/>
        <v>0</v>
      </c>
      <c r="AV532" s="34">
        <f t="shared" si="152"/>
        <v>0</v>
      </c>
      <c r="AW532" s="34">
        <f t="shared" si="152"/>
        <v>0</v>
      </c>
      <c r="AX532" s="35">
        <f>SUM(AD532:AW532)</f>
        <v>0</v>
      </c>
      <c r="AY532" s="35">
        <v>0</v>
      </c>
      <c r="AZ532" s="35">
        <f>AX532</f>
        <v>0</v>
      </c>
      <c r="BA532" s="36">
        <f t="shared" si="118"/>
        <v>0</v>
      </c>
      <c r="BB532" s="36">
        <f t="shared" si="119"/>
        <v>0</v>
      </c>
      <c r="BC532" s="36">
        <f t="shared" si="120"/>
        <v>0</v>
      </c>
      <c r="BD532" s="31"/>
    </row>
    <row r="533" spans="1:56" ht="54" x14ac:dyDescent="0.3">
      <c r="A533" s="14" t="s">
        <v>461</v>
      </c>
      <c r="B533" s="37">
        <v>2</v>
      </c>
      <c r="C533" s="37" t="s">
        <v>140</v>
      </c>
      <c r="D533" s="37">
        <v>13</v>
      </c>
      <c r="E533" s="38" t="s">
        <v>141</v>
      </c>
      <c r="F533" s="38" t="s">
        <v>142</v>
      </c>
      <c r="G533" s="38" t="s">
        <v>143</v>
      </c>
      <c r="H533" s="38" t="s">
        <v>153</v>
      </c>
      <c r="I533" s="38" t="s">
        <v>152</v>
      </c>
      <c r="J533" s="38" t="s">
        <v>19</v>
      </c>
      <c r="K533" s="38" t="s">
        <v>19</v>
      </c>
      <c r="L533" s="38" t="s">
        <v>19</v>
      </c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9">
        <v>0</v>
      </c>
      <c r="AE533" s="39">
        <v>0</v>
      </c>
      <c r="AF533" s="39">
        <v>0</v>
      </c>
      <c r="AG533" s="39">
        <v>0</v>
      </c>
      <c r="AH533" s="39">
        <v>0</v>
      </c>
      <c r="AI533" s="39">
        <v>0</v>
      </c>
      <c r="AJ533" s="39">
        <v>0</v>
      </c>
      <c r="AK533" s="39">
        <v>0</v>
      </c>
      <c r="AL533" s="39">
        <v>0</v>
      </c>
      <c r="AM533" s="39">
        <v>0</v>
      </c>
      <c r="AN533" s="39">
        <v>0</v>
      </c>
      <c r="AO533" s="39">
        <v>0</v>
      </c>
      <c r="AP533" s="39">
        <v>0</v>
      </c>
      <c r="AQ533" s="39">
        <v>0</v>
      </c>
      <c r="AR533" s="39">
        <v>0</v>
      </c>
      <c r="AS533" s="39">
        <v>0</v>
      </c>
      <c r="AT533" s="39">
        <v>0</v>
      </c>
      <c r="AU533" s="39">
        <v>0</v>
      </c>
      <c r="AV533" s="39">
        <v>0</v>
      </c>
      <c r="AW533" s="39">
        <v>0</v>
      </c>
      <c r="AX533" s="39">
        <f>SUM(AD533:AW533)</f>
        <v>0</v>
      </c>
      <c r="AY533" s="39">
        <v>0</v>
      </c>
      <c r="AZ533" s="39">
        <f>AX533</f>
        <v>0</v>
      </c>
      <c r="BA533" s="39">
        <f t="shared" si="118"/>
        <v>0</v>
      </c>
      <c r="BB533" s="39">
        <f t="shared" si="119"/>
        <v>0</v>
      </c>
      <c r="BC533" s="39">
        <f t="shared" si="120"/>
        <v>0</v>
      </c>
    </row>
    <row r="534" spans="1:56" ht="24" x14ac:dyDescent="0.3">
      <c r="A534" s="14" t="s">
        <v>462</v>
      </c>
      <c r="B534" s="37">
        <v>2</v>
      </c>
      <c r="C534" s="37" t="s">
        <v>140</v>
      </c>
      <c r="D534" s="37">
        <v>13</v>
      </c>
      <c r="E534" s="37" t="s">
        <v>10</v>
      </c>
      <c r="F534" s="37" t="s">
        <v>10</v>
      </c>
      <c r="G534" s="37" t="s">
        <v>10</v>
      </c>
      <c r="H534" s="37" t="s">
        <v>10</v>
      </c>
      <c r="I534" s="37" t="s">
        <v>10</v>
      </c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>
        <f t="shared" si="118"/>
        <v>0</v>
      </c>
      <c r="BB534" s="39">
        <f t="shared" si="119"/>
        <v>0</v>
      </c>
      <c r="BC534" s="39">
        <f t="shared" si="120"/>
        <v>0</v>
      </c>
    </row>
    <row r="535" spans="1:56" s="1" customFormat="1" ht="22.8" x14ac:dyDescent="0.3">
      <c r="A535" s="2" t="s">
        <v>463</v>
      </c>
      <c r="B535" s="40">
        <v>2</v>
      </c>
      <c r="C535" s="40" t="s">
        <v>140</v>
      </c>
      <c r="D535" s="40">
        <v>13</v>
      </c>
      <c r="E535" s="40" t="s">
        <v>10</v>
      </c>
      <c r="F535" s="40" t="s">
        <v>10</v>
      </c>
      <c r="G535" s="40" t="s">
        <v>10</v>
      </c>
      <c r="H535" s="40" t="s">
        <v>10</v>
      </c>
      <c r="I535" s="40" t="s">
        <v>10</v>
      </c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>
        <f t="shared" si="118"/>
        <v>0</v>
      </c>
      <c r="BB535" s="35">
        <f t="shared" si="119"/>
        <v>0</v>
      </c>
      <c r="BC535" s="35">
        <f t="shared" si="120"/>
        <v>0</v>
      </c>
      <c r="BD535" s="31"/>
    </row>
    <row r="536" spans="1:56" s="1" customFormat="1" ht="22.8" x14ac:dyDescent="0.3">
      <c r="A536" s="2" t="s">
        <v>464</v>
      </c>
      <c r="B536" s="40">
        <v>2</v>
      </c>
      <c r="C536" s="40" t="s">
        <v>140</v>
      </c>
      <c r="D536" s="40">
        <v>13</v>
      </c>
      <c r="E536" s="40" t="s">
        <v>10</v>
      </c>
      <c r="F536" s="40" t="s">
        <v>10</v>
      </c>
      <c r="G536" s="40" t="s">
        <v>10</v>
      </c>
      <c r="H536" s="40" t="s">
        <v>10</v>
      </c>
      <c r="I536" s="40" t="s">
        <v>10</v>
      </c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>
        <f t="shared" si="118"/>
        <v>0</v>
      </c>
      <c r="BB536" s="35">
        <f t="shared" si="119"/>
        <v>0</v>
      </c>
      <c r="BC536" s="35">
        <f t="shared" si="120"/>
        <v>0</v>
      </c>
      <c r="BD536" s="31"/>
    </row>
    <row r="537" spans="1:56" s="1" customFormat="1" ht="22.8" x14ac:dyDescent="0.3">
      <c r="A537" s="2" t="s">
        <v>465</v>
      </c>
      <c r="B537" s="40">
        <v>2</v>
      </c>
      <c r="C537" s="40" t="s">
        <v>140</v>
      </c>
      <c r="D537" s="40">
        <v>13</v>
      </c>
      <c r="E537" s="40" t="s">
        <v>10</v>
      </c>
      <c r="F537" s="40" t="s">
        <v>10</v>
      </c>
      <c r="G537" s="40" t="s">
        <v>10</v>
      </c>
      <c r="H537" s="40" t="s">
        <v>10</v>
      </c>
      <c r="I537" s="40" t="s">
        <v>10</v>
      </c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>
        <f t="shared" si="118"/>
        <v>0</v>
      </c>
      <c r="BB537" s="35">
        <f t="shared" si="119"/>
        <v>0</v>
      </c>
      <c r="BC537" s="35">
        <f t="shared" si="120"/>
        <v>0</v>
      </c>
      <c r="BD537" s="31"/>
    </row>
    <row r="538" spans="1:56" s="1" customFormat="1" ht="22.8" x14ac:dyDescent="0.3">
      <c r="A538" s="2" t="s">
        <v>466</v>
      </c>
      <c r="B538" s="40">
        <v>2</v>
      </c>
      <c r="C538" s="40" t="s">
        <v>140</v>
      </c>
      <c r="D538" s="40">
        <v>13</v>
      </c>
      <c r="E538" s="40" t="s">
        <v>10</v>
      </c>
      <c r="F538" s="40" t="s">
        <v>10</v>
      </c>
      <c r="G538" s="40" t="s">
        <v>10</v>
      </c>
      <c r="H538" s="40" t="s">
        <v>10</v>
      </c>
      <c r="I538" s="40" t="s">
        <v>10</v>
      </c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>
        <f t="shared" si="118"/>
        <v>0</v>
      </c>
      <c r="BB538" s="35">
        <f t="shared" si="119"/>
        <v>0</v>
      </c>
      <c r="BC538" s="35">
        <f t="shared" si="120"/>
        <v>0</v>
      </c>
      <c r="BD538" s="31"/>
    </row>
    <row r="539" spans="1:56" s="1" customFormat="1" ht="22.8" x14ac:dyDescent="0.3">
      <c r="A539" s="2" t="s">
        <v>467</v>
      </c>
      <c r="B539" s="40">
        <v>2</v>
      </c>
      <c r="C539" s="40" t="s">
        <v>140</v>
      </c>
      <c r="D539" s="40">
        <v>13</v>
      </c>
      <c r="E539" s="40" t="s">
        <v>10</v>
      </c>
      <c r="F539" s="40" t="s">
        <v>10</v>
      </c>
      <c r="G539" s="40" t="s">
        <v>10</v>
      </c>
      <c r="H539" s="40" t="s">
        <v>10</v>
      </c>
      <c r="I539" s="40" t="s">
        <v>10</v>
      </c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>
        <f t="shared" ref="BA539:BA602" si="153">SUM(AD539:AH539)</f>
        <v>0</v>
      </c>
      <c r="BB539" s="35">
        <f t="shared" ref="BB539:BB602" si="154">SUM(AI539:AM539)</f>
        <v>0</v>
      </c>
      <c r="BC539" s="35">
        <f t="shared" ref="BC539:BC602" si="155">SUM(AN539:AW539)</f>
        <v>0</v>
      </c>
      <c r="BD539" s="31"/>
    </row>
    <row r="540" spans="1:56" s="1" customFormat="1" ht="22.8" x14ac:dyDescent="0.3">
      <c r="A540" s="2" t="s">
        <v>468</v>
      </c>
      <c r="B540" s="40">
        <v>2</v>
      </c>
      <c r="C540" s="40" t="s">
        <v>140</v>
      </c>
      <c r="D540" s="40">
        <v>13</v>
      </c>
      <c r="E540" s="40" t="s">
        <v>10</v>
      </c>
      <c r="F540" s="40" t="s">
        <v>10</v>
      </c>
      <c r="G540" s="40" t="s">
        <v>10</v>
      </c>
      <c r="H540" s="40" t="s">
        <v>10</v>
      </c>
      <c r="I540" s="40" t="s">
        <v>10</v>
      </c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9">
        <f t="shared" si="153"/>
        <v>0</v>
      </c>
      <c r="BB540" s="39">
        <f t="shared" si="154"/>
        <v>0</v>
      </c>
      <c r="BC540" s="39">
        <f t="shared" si="155"/>
        <v>0</v>
      </c>
      <c r="BD540" s="31"/>
    </row>
    <row r="541" spans="1:56" s="1" customFormat="1" ht="22.8" x14ac:dyDescent="0.3">
      <c r="A541" s="2" t="s">
        <v>469</v>
      </c>
      <c r="B541" s="40">
        <v>2</v>
      </c>
      <c r="C541" s="40" t="s">
        <v>140</v>
      </c>
      <c r="D541" s="40">
        <v>13</v>
      </c>
      <c r="E541" s="40" t="s">
        <v>10</v>
      </c>
      <c r="F541" s="40" t="s">
        <v>10</v>
      </c>
      <c r="G541" s="40" t="s">
        <v>10</v>
      </c>
      <c r="H541" s="40" t="s">
        <v>10</v>
      </c>
      <c r="I541" s="40" t="s">
        <v>10</v>
      </c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9">
        <f t="shared" si="153"/>
        <v>0</v>
      </c>
      <c r="BB541" s="39">
        <f t="shared" si="154"/>
        <v>0</v>
      </c>
      <c r="BC541" s="39">
        <f t="shared" si="155"/>
        <v>0</v>
      </c>
      <c r="BD541" s="31"/>
    </row>
    <row r="542" spans="1:56" s="1" customFormat="1" ht="22.8" x14ac:dyDescent="0.3">
      <c r="A542" s="2" t="s">
        <v>470</v>
      </c>
      <c r="B542" s="40">
        <v>2</v>
      </c>
      <c r="C542" s="40" t="s">
        <v>140</v>
      </c>
      <c r="D542" s="40">
        <v>13</v>
      </c>
      <c r="E542" s="40" t="s">
        <v>10</v>
      </c>
      <c r="F542" s="40" t="s">
        <v>10</v>
      </c>
      <c r="G542" s="40" t="s">
        <v>10</v>
      </c>
      <c r="H542" s="40" t="s">
        <v>10</v>
      </c>
      <c r="I542" s="40" t="s">
        <v>10</v>
      </c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9">
        <f t="shared" si="153"/>
        <v>0</v>
      </c>
      <c r="BB542" s="39">
        <f t="shared" si="154"/>
        <v>0</v>
      </c>
      <c r="BC542" s="39">
        <f t="shared" si="155"/>
        <v>0</v>
      </c>
      <c r="BD542" s="31"/>
    </row>
    <row r="543" spans="1:56" s="1" customFormat="1" ht="40.799999999999997" x14ac:dyDescent="0.3">
      <c r="A543" s="11" t="s">
        <v>472</v>
      </c>
      <c r="B543" s="32">
        <v>2</v>
      </c>
      <c r="C543" s="32" t="s">
        <v>140</v>
      </c>
      <c r="D543" s="32">
        <v>13</v>
      </c>
      <c r="E543" s="33" t="s">
        <v>141</v>
      </c>
      <c r="F543" s="33" t="s">
        <v>157</v>
      </c>
      <c r="G543" s="33" t="s">
        <v>156</v>
      </c>
      <c r="H543" s="33" t="s">
        <v>155</v>
      </c>
      <c r="I543" s="33" t="s">
        <v>154</v>
      </c>
      <c r="J543" s="30" t="s">
        <v>19</v>
      </c>
      <c r="K543" s="30" t="s">
        <v>19</v>
      </c>
      <c r="L543" s="30" t="s">
        <v>19</v>
      </c>
      <c r="M543" s="30" t="s">
        <v>19</v>
      </c>
      <c r="N543" s="30" t="s">
        <v>19</v>
      </c>
      <c r="O543" s="30" t="s">
        <v>19</v>
      </c>
      <c r="P543" s="30" t="s">
        <v>19</v>
      </c>
      <c r="Q543" s="30" t="s">
        <v>19</v>
      </c>
      <c r="R543" s="30" t="s">
        <v>19</v>
      </c>
      <c r="S543" s="30" t="s">
        <v>19</v>
      </c>
      <c r="T543" s="30" t="s">
        <v>19</v>
      </c>
      <c r="U543" s="30" t="s">
        <v>19</v>
      </c>
      <c r="V543" s="30" t="s">
        <v>19</v>
      </c>
      <c r="W543" s="30" t="s">
        <v>19</v>
      </c>
      <c r="X543" s="30" t="s">
        <v>19</v>
      </c>
      <c r="Y543" s="30" t="s">
        <v>19</v>
      </c>
      <c r="Z543" s="30" t="s">
        <v>19</v>
      </c>
      <c r="AA543" s="30" t="s">
        <v>19</v>
      </c>
      <c r="AB543" s="30" t="s">
        <v>19</v>
      </c>
      <c r="AC543" s="30" t="s">
        <v>19</v>
      </c>
      <c r="AD543" s="34">
        <f>SUM(AD544:AD553)</f>
        <v>13912</v>
      </c>
      <c r="AE543" s="34">
        <f t="shared" ref="AE543:AW543" si="156">SUM(AE544:AE553)</f>
        <v>7350</v>
      </c>
      <c r="AF543" s="34">
        <f t="shared" si="156"/>
        <v>3600</v>
      </c>
      <c r="AG543" s="34">
        <f t="shared" si="156"/>
        <v>16000</v>
      </c>
      <c r="AH543" s="34">
        <f t="shared" si="156"/>
        <v>16000</v>
      </c>
      <c r="AI543" s="34">
        <f t="shared" si="156"/>
        <v>4150</v>
      </c>
      <c r="AJ543" s="34">
        <f t="shared" si="156"/>
        <v>2150</v>
      </c>
      <c r="AK543" s="34">
        <f t="shared" si="156"/>
        <v>2150</v>
      </c>
      <c r="AL543" s="34">
        <f t="shared" si="156"/>
        <v>2150</v>
      </c>
      <c r="AM543" s="34">
        <f t="shared" si="156"/>
        <v>2150</v>
      </c>
      <c r="AN543" s="34">
        <f t="shared" si="156"/>
        <v>2150</v>
      </c>
      <c r="AO543" s="34">
        <f t="shared" si="156"/>
        <v>2150</v>
      </c>
      <c r="AP543" s="34">
        <f t="shared" si="156"/>
        <v>2150</v>
      </c>
      <c r="AQ543" s="34">
        <f t="shared" si="156"/>
        <v>2150</v>
      </c>
      <c r="AR543" s="34">
        <f t="shared" si="156"/>
        <v>2150</v>
      </c>
      <c r="AS543" s="34">
        <f t="shared" si="156"/>
        <v>2150</v>
      </c>
      <c r="AT543" s="34">
        <f t="shared" si="156"/>
        <v>2150</v>
      </c>
      <c r="AU543" s="34">
        <f t="shared" si="156"/>
        <v>2150</v>
      </c>
      <c r="AV543" s="34">
        <f t="shared" si="156"/>
        <v>2150</v>
      </c>
      <c r="AW543" s="34">
        <f t="shared" si="156"/>
        <v>2150</v>
      </c>
      <c r="AX543" s="35">
        <f>AX554*0.08</f>
        <v>239216.80000000002</v>
      </c>
      <c r="AY543" s="35">
        <f>AX543-AZ543</f>
        <v>148104.80000000002</v>
      </c>
      <c r="AZ543" s="35">
        <f>SUM(AD543:AW543)</f>
        <v>91112</v>
      </c>
      <c r="BA543" s="36">
        <f t="shared" si="153"/>
        <v>56862</v>
      </c>
      <c r="BB543" s="36">
        <f t="shared" si="154"/>
        <v>12750</v>
      </c>
      <c r="BC543" s="36">
        <f t="shared" si="155"/>
        <v>21500</v>
      </c>
      <c r="BD543" s="31"/>
    </row>
    <row r="544" spans="1:56" ht="32.4" x14ac:dyDescent="0.3">
      <c r="A544" s="14" t="s">
        <v>461</v>
      </c>
      <c r="B544" s="37">
        <v>2</v>
      </c>
      <c r="C544" s="37" t="s">
        <v>140</v>
      </c>
      <c r="D544" s="37">
        <v>13</v>
      </c>
      <c r="E544" s="38" t="s">
        <v>141</v>
      </c>
      <c r="F544" s="38" t="s">
        <v>157</v>
      </c>
      <c r="G544" s="38" t="s">
        <v>156</v>
      </c>
      <c r="H544" s="38" t="s">
        <v>155</v>
      </c>
      <c r="I544" s="38" t="s">
        <v>154</v>
      </c>
      <c r="J544" s="38" t="s">
        <v>19</v>
      </c>
      <c r="K544" s="38" t="s">
        <v>19</v>
      </c>
      <c r="L544" s="38" t="s">
        <v>19</v>
      </c>
      <c r="M544" s="38" t="s">
        <v>19</v>
      </c>
      <c r="N544" s="38" t="s">
        <v>19</v>
      </c>
      <c r="O544" s="38" t="s">
        <v>19</v>
      </c>
      <c r="P544" s="38" t="s">
        <v>19</v>
      </c>
      <c r="Q544" s="38" t="s">
        <v>19</v>
      </c>
      <c r="R544" s="38" t="s">
        <v>19</v>
      </c>
      <c r="S544" s="38" t="s">
        <v>19</v>
      </c>
      <c r="T544" s="38" t="s">
        <v>19</v>
      </c>
      <c r="U544" s="38" t="s">
        <v>19</v>
      </c>
      <c r="V544" s="38" t="s">
        <v>19</v>
      </c>
      <c r="W544" s="38" t="s">
        <v>19</v>
      </c>
      <c r="X544" s="38" t="s">
        <v>19</v>
      </c>
      <c r="Y544" s="38" t="s">
        <v>19</v>
      </c>
      <c r="Z544" s="38" t="s">
        <v>19</v>
      </c>
      <c r="AA544" s="38" t="s">
        <v>19</v>
      </c>
      <c r="AB544" s="38" t="s">
        <v>19</v>
      </c>
      <c r="AC544" s="38" t="s">
        <v>19</v>
      </c>
      <c r="AD544" s="39">
        <v>800</v>
      </c>
      <c r="AE544" s="39">
        <v>0</v>
      </c>
      <c r="AF544" s="39">
        <v>0</v>
      </c>
      <c r="AG544" s="39">
        <v>5000</v>
      </c>
      <c r="AH544" s="39">
        <v>5000</v>
      </c>
      <c r="AI544" s="39">
        <v>750</v>
      </c>
      <c r="AJ544" s="39">
        <v>750</v>
      </c>
      <c r="AK544" s="39">
        <v>750</v>
      </c>
      <c r="AL544" s="39">
        <v>750</v>
      </c>
      <c r="AM544" s="39">
        <v>750</v>
      </c>
      <c r="AN544" s="39">
        <v>750</v>
      </c>
      <c r="AO544" s="39">
        <v>750</v>
      </c>
      <c r="AP544" s="39">
        <v>750</v>
      </c>
      <c r="AQ544" s="39">
        <v>750</v>
      </c>
      <c r="AR544" s="39">
        <v>750</v>
      </c>
      <c r="AS544" s="39">
        <v>750</v>
      </c>
      <c r="AT544" s="39">
        <v>750</v>
      </c>
      <c r="AU544" s="39">
        <v>750</v>
      </c>
      <c r="AV544" s="39">
        <v>750</v>
      </c>
      <c r="AW544" s="39">
        <v>750</v>
      </c>
      <c r="AX544" s="39">
        <f t="shared" ref="AX544:AX553" si="157">AX555*0.08</f>
        <v>30236.799999999999</v>
      </c>
      <c r="AY544" s="39">
        <f t="shared" ref="AY544:AY553" si="158">AX544-AZ544</f>
        <v>8186.7999999999993</v>
      </c>
      <c r="AZ544" s="39">
        <f t="shared" ref="AZ544:AZ553" si="159">SUM(AD544:AW544)</f>
        <v>22050</v>
      </c>
      <c r="BA544" s="39">
        <f t="shared" si="153"/>
        <v>10800</v>
      </c>
      <c r="BB544" s="39">
        <f t="shared" si="154"/>
        <v>3750</v>
      </c>
      <c r="BC544" s="39">
        <f t="shared" si="155"/>
        <v>7500</v>
      </c>
    </row>
    <row r="545" spans="1:56" ht="32.4" x14ac:dyDescent="0.3">
      <c r="A545" s="14" t="s">
        <v>462</v>
      </c>
      <c r="B545" s="37">
        <v>2</v>
      </c>
      <c r="C545" s="37" t="s">
        <v>140</v>
      </c>
      <c r="D545" s="37">
        <v>13</v>
      </c>
      <c r="E545" s="38" t="s">
        <v>141</v>
      </c>
      <c r="F545" s="38" t="s">
        <v>157</v>
      </c>
      <c r="G545" s="38" t="s">
        <v>156</v>
      </c>
      <c r="H545" s="38" t="s">
        <v>155</v>
      </c>
      <c r="I545" s="38" t="s">
        <v>154</v>
      </c>
      <c r="J545" s="38" t="s">
        <v>19</v>
      </c>
      <c r="K545" s="38" t="s">
        <v>19</v>
      </c>
      <c r="L545" s="38" t="s">
        <v>19</v>
      </c>
      <c r="M545" s="38" t="s">
        <v>19</v>
      </c>
      <c r="N545" s="38" t="s">
        <v>19</v>
      </c>
      <c r="O545" s="38" t="s">
        <v>19</v>
      </c>
      <c r="P545" s="38" t="s">
        <v>19</v>
      </c>
      <c r="Q545" s="38" t="s">
        <v>19</v>
      </c>
      <c r="R545" s="38" t="s">
        <v>19</v>
      </c>
      <c r="S545" s="38" t="s">
        <v>19</v>
      </c>
      <c r="T545" s="38" t="s">
        <v>19</v>
      </c>
      <c r="U545" s="38" t="s">
        <v>19</v>
      </c>
      <c r="V545" s="38" t="s">
        <v>19</v>
      </c>
      <c r="W545" s="38" t="s">
        <v>19</v>
      </c>
      <c r="X545" s="38" t="s">
        <v>19</v>
      </c>
      <c r="Y545" s="38" t="s">
        <v>19</v>
      </c>
      <c r="Z545" s="38" t="s">
        <v>19</v>
      </c>
      <c r="AA545" s="38" t="s">
        <v>19</v>
      </c>
      <c r="AB545" s="38" t="s">
        <v>19</v>
      </c>
      <c r="AC545" s="38" t="s">
        <v>19</v>
      </c>
      <c r="AD545" s="39">
        <v>2500</v>
      </c>
      <c r="AE545" s="39">
        <v>2500</v>
      </c>
      <c r="AF545" s="39">
        <v>2500</v>
      </c>
      <c r="AG545" s="39">
        <v>1500</v>
      </c>
      <c r="AH545" s="39">
        <v>1500</v>
      </c>
      <c r="AI545" s="39">
        <v>2500</v>
      </c>
      <c r="AJ545" s="39">
        <v>500</v>
      </c>
      <c r="AK545" s="39">
        <v>500</v>
      </c>
      <c r="AL545" s="39">
        <v>500</v>
      </c>
      <c r="AM545" s="39">
        <v>500</v>
      </c>
      <c r="AN545" s="39">
        <v>500</v>
      </c>
      <c r="AO545" s="39">
        <v>500</v>
      </c>
      <c r="AP545" s="39">
        <v>500</v>
      </c>
      <c r="AQ545" s="39">
        <v>500</v>
      </c>
      <c r="AR545" s="39">
        <v>500</v>
      </c>
      <c r="AS545" s="39">
        <v>500</v>
      </c>
      <c r="AT545" s="39">
        <v>500</v>
      </c>
      <c r="AU545" s="39">
        <v>500</v>
      </c>
      <c r="AV545" s="39">
        <v>500</v>
      </c>
      <c r="AW545" s="39">
        <v>500</v>
      </c>
      <c r="AX545" s="39">
        <f t="shared" si="157"/>
        <v>55175.200000000004</v>
      </c>
      <c r="AY545" s="39">
        <f t="shared" si="158"/>
        <v>35175.200000000004</v>
      </c>
      <c r="AZ545" s="39">
        <f t="shared" si="159"/>
        <v>20000</v>
      </c>
      <c r="BA545" s="39">
        <f t="shared" si="153"/>
        <v>10500</v>
      </c>
      <c r="BB545" s="39">
        <f t="shared" si="154"/>
        <v>4500</v>
      </c>
      <c r="BC545" s="39">
        <f t="shared" si="155"/>
        <v>5000</v>
      </c>
    </row>
    <row r="546" spans="1:56" s="1" customFormat="1" ht="30.6" x14ac:dyDescent="0.3">
      <c r="A546" s="2" t="s">
        <v>463</v>
      </c>
      <c r="B546" s="40">
        <v>2</v>
      </c>
      <c r="C546" s="40" t="s">
        <v>140</v>
      </c>
      <c r="D546" s="40">
        <v>13</v>
      </c>
      <c r="E546" s="30" t="s">
        <v>141</v>
      </c>
      <c r="F546" s="30" t="s">
        <v>157</v>
      </c>
      <c r="G546" s="30" t="s">
        <v>156</v>
      </c>
      <c r="H546" s="30" t="s">
        <v>155</v>
      </c>
      <c r="I546" s="30" t="s">
        <v>154</v>
      </c>
      <c r="J546" s="30" t="s">
        <v>19</v>
      </c>
      <c r="K546" s="30" t="s">
        <v>19</v>
      </c>
      <c r="L546" s="30" t="s">
        <v>19</v>
      </c>
      <c r="M546" s="30" t="s">
        <v>19</v>
      </c>
      <c r="N546" s="30" t="s">
        <v>19</v>
      </c>
      <c r="O546" s="30" t="s">
        <v>19</v>
      </c>
      <c r="P546" s="30" t="s">
        <v>19</v>
      </c>
      <c r="Q546" s="30" t="s">
        <v>19</v>
      </c>
      <c r="R546" s="30" t="s">
        <v>19</v>
      </c>
      <c r="S546" s="30" t="s">
        <v>19</v>
      </c>
      <c r="T546" s="30" t="s">
        <v>19</v>
      </c>
      <c r="U546" s="30" t="s">
        <v>19</v>
      </c>
      <c r="V546" s="30" t="s">
        <v>19</v>
      </c>
      <c r="W546" s="30" t="s">
        <v>19</v>
      </c>
      <c r="X546" s="30" t="s">
        <v>19</v>
      </c>
      <c r="Y546" s="30" t="s">
        <v>19</v>
      </c>
      <c r="Z546" s="30" t="s">
        <v>19</v>
      </c>
      <c r="AA546" s="30" t="s">
        <v>19</v>
      </c>
      <c r="AB546" s="30" t="s">
        <v>19</v>
      </c>
      <c r="AC546" s="30" t="s">
        <v>19</v>
      </c>
      <c r="AD546" s="35">
        <v>8250</v>
      </c>
      <c r="AE546" s="35">
        <v>3000</v>
      </c>
      <c r="AF546" s="35">
        <v>0</v>
      </c>
      <c r="AG546" s="35">
        <v>4000</v>
      </c>
      <c r="AH546" s="35">
        <v>4000</v>
      </c>
      <c r="AI546" s="35">
        <v>400</v>
      </c>
      <c r="AJ546" s="35">
        <v>400</v>
      </c>
      <c r="AK546" s="35">
        <v>400</v>
      </c>
      <c r="AL546" s="35">
        <v>400</v>
      </c>
      <c r="AM546" s="35">
        <v>400</v>
      </c>
      <c r="AN546" s="35">
        <v>400</v>
      </c>
      <c r="AO546" s="35">
        <v>400</v>
      </c>
      <c r="AP546" s="35">
        <v>400</v>
      </c>
      <c r="AQ546" s="35">
        <v>400</v>
      </c>
      <c r="AR546" s="35">
        <v>400</v>
      </c>
      <c r="AS546" s="35">
        <v>400</v>
      </c>
      <c r="AT546" s="35">
        <v>400</v>
      </c>
      <c r="AU546" s="35">
        <v>400</v>
      </c>
      <c r="AV546" s="35">
        <v>400</v>
      </c>
      <c r="AW546" s="35">
        <v>400</v>
      </c>
      <c r="AX546" s="35">
        <f t="shared" si="157"/>
        <v>26037.600000000002</v>
      </c>
      <c r="AY546" s="35">
        <f t="shared" si="158"/>
        <v>787.60000000000218</v>
      </c>
      <c r="AZ546" s="35">
        <f t="shared" si="159"/>
        <v>25250</v>
      </c>
      <c r="BA546" s="35">
        <f t="shared" si="153"/>
        <v>19250</v>
      </c>
      <c r="BB546" s="35">
        <f t="shared" si="154"/>
        <v>2000</v>
      </c>
      <c r="BC546" s="35">
        <f t="shared" si="155"/>
        <v>4000</v>
      </c>
      <c r="BD546" s="31"/>
    </row>
    <row r="547" spans="1:56" s="1" customFormat="1" ht="30.6" x14ac:dyDescent="0.3">
      <c r="A547" s="2" t="s">
        <v>464</v>
      </c>
      <c r="B547" s="40">
        <v>2</v>
      </c>
      <c r="C547" s="40" t="s">
        <v>140</v>
      </c>
      <c r="D547" s="40">
        <v>13</v>
      </c>
      <c r="E547" s="30" t="s">
        <v>141</v>
      </c>
      <c r="F547" s="30" t="s">
        <v>157</v>
      </c>
      <c r="G547" s="30" t="s">
        <v>156</v>
      </c>
      <c r="H547" s="30" t="s">
        <v>155</v>
      </c>
      <c r="I547" s="30" t="s">
        <v>154</v>
      </c>
      <c r="J547" s="30" t="s">
        <v>19</v>
      </c>
      <c r="K547" s="30" t="s">
        <v>19</v>
      </c>
      <c r="L547" s="30" t="s">
        <v>19</v>
      </c>
      <c r="M547" s="30" t="s">
        <v>19</v>
      </c>
      <c r="N547" s="30" t="s">
        <v>19</v>
      </c>
      <c r="O547" s="30" t="s">
        <v>19</v>
      </c>
      <c r="P547" s="30" t="s">
        <v>19</v>
      </c>
      <c r="Q547" s="30" t="s">
        <v>19</v>
      </c>
      <c r="R547" s="30" t="s">
        <v>19</v>
      </c>
      <c r="S547" s="30" t="s">
        <v>19</v>
      </c>
      <c r="T547" s="30" t="s">
        <v>19</v>
      </c>
      <c r="U547" s="30" t="s">
        <v>19</v>
      </c>
      <c r="V547" s="30" t="s">
        <v>19</v>
      </c>
      <c r="W547" s="30" t="s">
        <v>19</v>
      </c>
      <c r="X547" s="30" t="s">
        <v>19</v>
      </c>
      <c r="Y547" s="30" t="s">
        <v>19</v>
      </c>
      <c r="Z547" s="30" t="s">
        <v>19</v>
      </c>
      <c r="AA547" s="30" t="s">
        <v>19</v>
      </c>
      <c r="AB547" s="30" t="s">
        <v>19</v>
      </c>
      <c r="AC547" s="30" t="s">
        <v>19</v>
      </c>
      <c r="AD547" s="35">
        <v>600</v>
      </c>
      <c r="AE547" s="35">
        <v>600</v>
      </c>
      <c r="AF547" s="35">
        <v>600</v>
      </c>
      <c r="AG547" s="35">
        <v>3500</v>
      </c>
      <c r="AH547" s="35">
        <v>3500</v>
      </c>
      <c r="AI547" s="35">
        <v>500</v>
      </c>
      <c r="AJ547" s="35">
        <v>500</v>
      </c>
      <c r="AK547" s="35">
        <v>500</v>
      </c>
      <c r="AL547" s="35">
        <v>500</v>
      </c>
      <c r="AM547" s="35">
        <v>500</v>
      </c>
      <c r="AN547" s="35">
        <v>500</v>
      </c>
      <c r="AO547" s="35">
        <v>500</v>
      </c>
      <c r="AP547" s="35">
        <v>500</v>
      </c>
      <c r="AQ547" s="35">
        <v>500</v>
      </c>
      <c r="AR547" s="35">
        <v>500</v>
      </c>
      <c r="AS547" s="35">
        <v>500</v>
      </c>
      <c r="AT547" s="35">
        <v>500</v>
      </c>
      <c r="AU547" s="35">
        <v>500</v>
      </c>
      <c r="AV547" s="35">
        <v>500</v>
      </c>
      <c r="AW547" s="35">
        <v>500</v>
      </c>
      <c r="AX547" s="35">
        <f t="shared" si="157"/>
        <v>23735.200000000001</v>
      </c>
      <c r="AY547" s="35">
        <f t="shared" si="158"/>
        <v>7435.2000000000007</v>
      </c>
      <c r="AZ547" s="35">
        <f t="shared" si="159"/>
        <v>16300</v>
      </c>
      <c r="BA547" s="35">
        <f t="shared" si="153"/>
        <v>8800</v>
      </c>
      <c r="BB547" s="35">
        <f t="shared" si="154"/>
        <v>2500</v>
      </c>
      <c r="BC547" s="35">
        <f t="shared" si="155"/>
        <v>5000</v>
      </c>
      <c r="BD547" s="31"/>
    </row>
    <row r="548" spans="1:56" s="1" customFormat="1" ht="30.6" x14ac:dyDescent="0.3">
      <c r="A548" s="2" t="s">
        <v>465</v>
      </c>
      <c r="B548" s="40">
        <v>2</v>
      </c>
      <c r="C548" s="40" t="s">
        <v>140</v>
      </c>
      <c r="D548" s="40">
        <v>13</v>
      </c>
      <c r="E548" s="30" t="s">
        <v>141</v>
      </c>
      <c r="F548" s="30" t="s">
        <v>157</v>
      </c>
      <c r="G548" s="30" t="s">
        <v>156</v>
      </c>
      <c r="H548" s="30" t="s">
        <v>155</v>
      </c>
      <c r="I548" s="30" t="s">
        <v>154</v>
      </c>
      <c r="J548" s="30" t="s">
        <v>19</v>
      </c>
      <c r="K548" s="30" t="s">
        <v>19</v>
      </c>
      <c r="L548" s="30" t="s">
        <v>19</v>
      </c>
      <c r="M548" s="30" t="s">
        <v>19</v>
      </c>
      <c r="N548" s="30" t="s">
        <v>19</v>
      </c>
      <c r="O548" s="30" t="s">
        <v>19</v>
      </c>
      <c r="P548" s="30" t="s">
        <v>19</v>
      </c>
      <c r="Q548" s="30" t="s">
        <v>19</v>
      </c>
      <c r="R548" s="30" t="s">
        <v>19</v>
      </c>
      <c r="S548" s="30" t="s">
        <v>19</v>
      </c>
      <c r="T548" s="30" t="s">
        <v>19</v>
      </c>
      <c r="U548" s="30" t="s">
        <v>19</v>
      </c>
      <c r="V548" s="30" t="s">
        <v>19</v>
      </c>
      <c r="W548" s="30" t="s">
        <v>19</v>
      </c>
      <c r="X548" s="30" t="s">
        <v>19</v>
      </c>
      <c r="Y548" s="30" t="s">
        <v>19</v>
      </c>
      <c r="Z548" s="30" t="s">
        <v>19</v>
      </c>
      <c r="AA548" s="30" t="s">
        <v>19</v>
      </c>
      <c r="AB548" s="30" t="s">
        <v>19</v>
      </c>
      <c r="AC548" s="30" t="s">
        <v>19</v>
      </c>
      <c r="AD548" s="35">
        <v>700</v>
      </c>
      <c r="AE548" s="35">
        <v>0</v>
      </c>
      <c r="AF548" s="35">
        <v>0</v>
      </c>
      <c r="AG548" s="35">
        <v>500</v>
      </c>
      <c r="AH548" s="35">
        <v>500</v>
      </c>
      <c r="AI548" s="35">
        <v>0</v>
      </c>
      <c r="AJ548" s="35">
        <v>0</v>
      </c>
      <c r="AK548" s="35">
        <v>0</v>
      </c>
      <c r="AL548" s="35">
        <v>0</v>
      </c>
      <c r="AM548" s="35">
        <v>0</v>
      </c>
      <c r="AN548" s="35">
        <v>0</v>
      </c>
      <c r="AO548" s="35">
        <v>0</v>
      </c>
      <c r="AP548" s="35">
        <v>0</v>
      </c>
      <c r="AQ548" s="35">
        <v>0</v>
      </c>
      <c r="AR548" s="35">
        <v>0</v>
      </c>
      <c r="AS548" s="35">
        <v>0</v>
      </c>
      <c r="AT548" s="35">
        <v>0</v>
      </c>
      <c r="AU548" s="35">
        <v>0</v>
      </c>
      <c r="AV548" s="35">
        <v>0</v>
      </c>
      <c r="AW548" s="35">
        <v>0</v>
      </c>
      <c r="AX548" s="35">
        <f t="shared" si="157"/>
        <v>33532.800000000003</v>
      </c>
      <c r="AY548" s="35">
        <f t="shared" si="158"/>
        <v>31832.800000000003</v>
      </c>
      <c r="AZ548" s="35">
        <f t="shared" si="159"/>
        <v>1700</v>
      </c>
      <c r="BA548" s="35">
        <f t="shared" si="153"/>
        <v>1700</v>
      </c>
      <c r="BB548" s="35">
        <f t="shared" si="154"/>
        <v>0</v>
      </c>
      <c r="BC548" s="35">
        <f t="shared" si="155"/>
        <v>0</v>
      </c>
      <c r="BD548" s="31"/>
    </row>
    <row r="549" spans="1:56" s="1" customFormat="1" ht="30.6" x14ac:dyDescent="0.3">
      <c r="A549" s="2" t="s">
        <v>466</v>
      </c>
      <c r="B549" s="40">
        <v>2</v>
      </c>
      <c r="C549" s="40" t="s">
        <v>140</v>
      </c>
      <c r="D549" s="40">
        <v>13</v>
      </c>
      <c r="E549" s="30" t="s">
        <v>141</v>
      </c>
      <c r="F549" s="30" t="s">
        <v>157</v>
      </c>
      <c r="G549" s="30" t="s">
        <v>156</v>
      </c>
      <c r="H549" s="30" t="s">
        <v>155</v>
      </c>
      <c r="I549" s="30" t="s">
        <v>154</v>
      </c>
      <c r="J549" s="30" t="s">
        <v>19</v>
      </c>
      <c r="K549" s="30" t="s">
        <v>19</v>
      </c>
      <c r="L549" s="30" t="s">
        <v>19</v>
      </c>
      <c r="M549" s="30" t="s">
        <v>19</v>
      </c>
      <c r="N549" s="30" t="s">
        <v>19</v>
      </c>
      <c r="O549" s="30" t="s">
        <v>19</v>
      </c>
      <c r="P549" s="30" t="s">
        <v>19</v>
      </c>
      <c r="Q549" s="30" t="s">
        <v>19</v>
      </c>
      <c r="R549" s="30" t="s">
        <v>19</v>
      </c>
      <c r="S549" s="30" t="s">
        <v>19</v>
      </c>
      <c r="T549" s="30" t="s">
        <v>19</v>
      </c>
      <c r="U549" s="30" t="s">
        <v>19</v>
      </c>
      <c r="V549" s="30" t="s">
        <v>19</v>
      </c>
      <c r="W549" s="30" t="s">
        <v>19</v>
      </c>
      <c r="X549" s="30" t="s">
        <v>19</v>
      </c>
      <c r="Y549" s="30" t="s">
        <v>19</v>
      </c>
      <c r="Z549" s="30" t="s">
        <v>19</v>
      </c>
      <c r="AA549" s="30" t="s">
        <v>19</v>
      </c>
      <c r="AB549" s="30" t="s">
        <v>19</v>
      </c>
      <c r="AC549" s="30" t="s">
        <v>19</v>
      </c>
      <c r="AD549" s="35">
        <v>1062</v>
      </c>
      <c r="AE549" s="35">
        <v>1000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0</v>
      </c>
      <c r="AM549" s="35">
        <v>0</v>
      </c>
      <c r="AN549" s="35">
        <v>0</v>
      </c>
      <c r="AO549" s="35">
        <v>0</v>
      </c>
      <c r="AP549" s="35">
        <v>0</v>
      </c>
      <c r="AQ549" s="35">
        <v>0</v>
      </c>
      <c r="AR549" s="35">
        <v>0</v>
      </c>
      <c r="AS549" s="35">
        <v>0</v>
      </c>
      <c r="AT549" s="35">
        <v>0</v>
      </c>
      <c r="AU549" s="35">
        <v>0</v>
      </c>
      <c r="AV549" s="35">
        <v>0</v>
      </c>
      <c r="AW549" s="35">
        <v>0</v>
      </c>
      <c r="AX549" s="35">
        <f t="shared" si="157"/>
        <v>24095.200000000001</v>
      </c>
      <c r="AY549" s="35">
        <f t="shared" si="158"/>
        <v>22033.200000000001</v>
      </c>
      <c r="AZ549" s="35">
        <f t="shared" si="159"/>
        <v>2062</v>
      </c>
      <c r="BA549" s="35">
        <f t="shared" si="153"/>
        <v>2062</v>
      </c>
      <c r="BB549" s="35">
        <f t="shared" si="154"/>
        <v>0</v>
      </c>
      <c r="BC549" s="35">
        <f t="shared" si="155"/>
        <v>0</v>
      </c>
      <c r="BD549" s="31"/>
    </row>
    <row r="550" spans="1:56" s="1" customFormat="1" ht="30.6" x14ac:dyDescent="0.3">
      <c r="A550" s="2" t="s">
        <v>467</v>
      </c>
      <c r="B550" s="40">
        <v>2</v>
      </c>
      <c r="C550" s="40" t="s">
        <v>140</v>
      </c>
      <c r="D550" s="40">
        <v>13</v>
      </c>
      <c r="E550" s="30" t="s">
        <v>141</v>
      </c>
      <c r="F550" s="30" t="s">
        <v>157</v>
      </c>
      <c r="G550" s="30" t="s">
        <v>156</v>
      </c>
      <c r="H550" s="30" t="s">
        <v>155</v>
      </c>
      <c r="I550" s="30" t="s">
        <v>154</v>
      </c>
      <c r="J550" s="30" t="s">
        <v>19</v>
      </c>
      <c r="K550" s="30" t="s">
        <v>19</v>
      </c>
      <c r="L550" s="30" t="s">
        <v>19</v>
      </c>
      <c r="M550" s="30" t="s">
        <v>19</v>
      </c>
      <c r="N550" s="30" t="s">
        <v>19</v>
      </c>
      <c r="O550" s="30" t="s">
        <v>19</v>
      </c>
      <c r="P550" s="30" t="s">
        <v>19</v>
      </c>
      <c r="Q550" s="30" t="s">
        <v>19</v>
      </c>
      <c r="R550" s="30" t="s">
        <v>19</v>
      </c>
      <c r="S550" s="30" t="s">
        <v>19</v>
      </c>
      <c r="T550" s="30" t="s">
        <v>19</v>
      </c>
      <c r="U550" s="30" t="s">
        <v>19</v>
      </c>
      <c r="V550" s="30" t="s">
        <v>19</v>
      </c>
      <c r="W550" s="30" t="s">
        <v>19</v>
      </c>
      <c r="X550" s="30" t="s">
        <v>19</v>
      </c>
      <c r="Y550" s="30" t="s">
        <v>19</v>
      </c>
      <c r="Z550" s="30" t="s">
        <v>19</v>
      </c>
      <c r="AA550" s="30" t="s">
        <v>19</v>
      </c>
      <c r="AB550" s="30" t="s">
        <v>19</v>
      </c>
      <c r="AC550" s="30" t="s">
        <v>19</v>
      </c>
      <c r="AD550" s="35">
        <v>0</v>
      </c>
      <c r="AE550" s="35">
        <v>250</v>
      </c>
      <c r="AF550" s="35">
        <v>500</v>
      </c>
      <c r="AG550" s="35">
        <v>1500</v>
      </c>
      <c r="AH550" s="35">
        <v>1500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35">
        <v>0</v>
      </c>
      <c r="AO550" s="35">
        <v>0</v>
      </c>
      <c r="AP550" s="35">
        <v>0</v>
      </c>
      <c r="AQ550" s="35">
        <v>0</v>
      </c>
      <c r="AR550" s="35">
        <v>0</v>
      </c>
      <c r="AS550" s="35">
        <v>0</v>
      </c>
      <c r="AT550" s="35">
        <v>0</v>
      </c>
      <c r="AU550" s="35">
        <v>0</v>
      </c>
      <c r="AV550" s="35">
        <v>0</v>
      </c>
      <c r="AW550" s="35">
        <v>0</v>
      </c>
      <c r="AX550" s="35">
        <f t="shared" si="157"/>
        <v>18997.600000000002</v>
      </c>
      <c r="AY550" s="35">
        <f t="shared" si="158"/>
        <v>15247.600000000002</v>
      </c>
      <c r="AZ550" s="35">
        <f t="shared" si="159"/>
        <v>3750</v>
      </c>
      <c r="BA550" s="35">
        <f t="shared" si="153"/>
        <v>3750</v>
      </c>
      <c r="BB550" s="35">
        <f t="shared" si="154"/>
        <v>0</v>
      </c>
      <c r="BC550" s="35">
        <f t="shared" si="155"/>
        <v>0</v>
      </c>
      <c r="BD550" s="31"/>
    </row>
    <row r="551" spans="1:56" s="1" customFormat="1" ht="22.8" x14ac:dyDescent="0.3">
      <c r="A551" s="2" t="s">
        <v>468</v>
      </c>
      <c r="B551" s="40">
        <v>2</v>
      </c>
      <c r="C551" s="40" t="s">
        <v>140</v>
      </c>
      <c r="D551" s="40">
        <v>13</v>
      </c>
      <c r="E551" s="40" t="s">
        <v>10</v>
      </c>
      <c r="F551" s="40" t="s">
        <v>10</v>
      </c>
      <c r="G551" s="40" t="s">
        <v>10</v>
      </c>
      <c r="H551" s="40" t="s">
        <v>10</v>
      </c>
      <c r="I551" s="40" t="s">
        <v>10</v>
      </c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>
        <f t="shared" si="157"/>
        <v>12657.6</v>
      </c>
      <c r="AY551" s="35">
        <f t="shared" si="158"/>
        <v>12657.6</v>
      </c>
      <c r="AZ551" s="35">
        <f t="shared" si="159"/>
        <v>0</v>
      </c>
      <c r="BA551" s="39">
        <f t="shared" si="153"/>
        <v>0</v>
      </c>
      <c r="BB551" s="39">
        <f t="shared" si="154"/>
        <v>0</v>
      </c>
      <c r="BC551" s="39">
        <f t="shared" si="155"/>
        <v>0</v>
      </c>
      <c r="BD551" s="31"/>
    </row>
    <row r="552" spans="1:56" s="1" customFormat="1" ht="22.8" x14ac:dyDescent="0.3">
      <c r="A552" s="2" t="s">
        <v>469</v>
      </c>
      <c r="B552" s="40">
        <v>2</v>
      </c>
      <c r="C552" s="40" t="s">
        <v>140</v>
      </c>
      <c r="D552" s="40">
        <v>13</v>
      </c>
      <c r="E552" s="40" t="s">
        <v>10</v>
      </c>
      <c r="F552" s="40" t="s">
        <v>10</v>
      </c>
      <c r="G552" s="40" t="s">
        <v>10</v>
      </c>
      <c r="H552" s="40" t="s">
        <v>10</v>
      </c>
      <c r="I552" s="40" t="s">
        <v>10</v>
      </c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>
        <f t="shared" si="157"/>
        <v>14367.2</v>
      </c>
      <c r="AY552" s="35">
        <f t="shared" si="158"/>
        <v>14367.2</v>
      </c>
      <c r="AZ552" s="35">
        <f t="shared" si="159"/>
        <v>0</v>
      </c>
      <c r="BA552" s="39">
        <f t="shared" si="153"/>
        <v>0</v>
      </c>
      <c r="BB552" s="39">
        <f t="shared" si="154"/>
        <v>0</v>
      </c>
      <c r="BC552" s="39">
        <f t="shared" si="155"/>
        <v>0</v>
      </c>
      <c r="BD552" s="31"/>
    </row>
    <row r="553" spans="1:56" s="1" customFormat="1" ht="22.8" x14ac:dyDescent="0.3">
      <c r="A553" s="2" t="s">
        <v>470</v>
      </c>
      <c r="B553" s="40">
        <v>2</v>
      </c>
      <c r="C553" s="40" t="s">
        <v>140</v>
      </c>
      <c r="D553" s="40">
        <v>13</v>
      </c>
      <c r="E553" s="40" t="s">
        <v>10</v>
      </c>
      <c r="F553" s="40" t="s">
        <v>10</v>
      </c>
      <c r="G553" s="40" t="s">
        <v>10</v>
      </c>
      <c r="H553" s="40" t="s">
        <v>10</v>
      </c>
      <c r="I553" s="40" t="s">
        <v>10</v>
      </c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>
        <f t="shared" si="157"/>
        <v>381.6</v>
      </c>
      <c r="AY553" s="35">
        <f t="shared" si="158"/>
        <v>381.6</v>
      </c>
      <c r="AZ553" s="35">
        <f t="shared" si="159"/>
        <v>0</v>
      </c>
      <c r="BA553" s="39">
        <f t="shared" si="153"/>
        <v>0</v>
      </c>
      <c r="BB553" s="39">
        <f t="shared" si="154"/>
        <v>0</v>
      </c>
      <c r="BC553" s="39">
        <f t="shared" si="155"/>
        <v>0</v>
      </c>
      <c r="BD553" s="31"/>
    </row>
    <row r="554" spans="1:56" s="1" customFormat="1" ht="40.799999999999997" x14ac:dyDescent="0.3">
      <c r="A554" s="11" t="s">
        <v>472</v>
      </c>
      <c r="B554" s="32">
        <v>2</v>
      </c>
      <c r="C554" s="32" t="s">
        <v>140</v>
      </c>
      <c r="D554" s="32">
        <v>13</v>
      </c>
      <c r="E554" s="33" t="s">
        <v>141</v>
      </c>
      <c r="F554" s="33" t="s">
        <v>157</v>
      </c>
      <c r="G554" s="33" t="s">
        <v>156</v>
      </c>
      <c r="H554" s="33" t="s">
        <v>159</v>
      </c>
      <c r="I554" s="33" t="s">
        <v>158</v>
      </c>
      <c r="J554" s="30"/>
      <c r="K554" s="30"/>
      <c r="L554" s="30"/>
      <c r="M554" s="30" t="s">
        <v>19</v>
      </c>
      <c r="N554" s="30" t="s">
        <v>19</v>
      </c>
      <c r="O554" s="30" t="s">
        <v>19</v>
      </c>
      <c r="P554" s="30" t="s">
        <v>19</v>
      </c>
      <c r="Q554" s="30" t="s">
        <v>19</v>
      </c>
      <c r="R554" s="30" t="s">
        <v>19</v>
      </c>
      <c r="S554" s="30" t="s">
        <v>19</v>
      </c>
      <c r="T554" s="30" t="s">
        <v>19</v>
      </c>
      <c r="U554" s="30" t="s">
        <v>19</v>
      </c>
      <c r="V554" s="30" t="s">
        <v>19</v>
      </c>
      <c r="W554" s="30" t="s">
        <v>19</v>
      </c>
      <c r="X554" s="30" t="s">
        <v>19</v>
      </c>
      <c r="Y554" s="30" t="s">
        <v>19</v>
      </c>
      <c r="Z554" s="30" t="s">
        <v>19</v>
      </c>
      <c r="AA554" s="30" t="s">
        <v>19</v>
      </c>
      <c r="AB554" s="30" t="s">
        <v>19</v>
      </c>
      <c r="AC554" s="30" t="s">
        <v>19</v>
      </c>
      <c r="AD554" s="34">
        <f>SUM(AD555:AD564)</f>
        <v>50000</v>
      </c>
      <c r="AE554" s="34">
        <f t="shared" ref="AE554:AW554" si="160">SUM(AE555:AE564)</f>
        <v>10000</v>
      </c>
      <c r="AF554" s="34">
        <f t="shared" si="160"/>
        <v>10000</v>
      </c>
      <c r="AG554" s="34">
        <f t="shared" si="160"/>
        <v>20000</v>
      </c>
      <c r="AH554" s="34">
        <f t="shared" si="160"/>
        <v>0</v>
      </c>
      <c r="AI554" s="34">
        <f t="shared" si="160"/>
        <v>4000</v>
      </c>
      <c r="AJ554" s="34">
        <f t="shared" si="160"/>
        <v>4000</v>
      </c>
      <c r="AK554" s="34">
        <f t="shared" si="160"/>
        <v>4000</v>
      </c>
      <c r="AL554" s="34">
        <f t="shared" si="160"/>
        <v>4000</v>
      </c>
      <c r="AM554" s="34">
        <f t="shared" si="160"/>
        <v>8000</v>
      </c>
      <c r="AN554" s="34">
        <f t="shared" si="160"/>
        <v>8000</v>
      </c>
      <c r="AO554" s="34">
        <f t="shared" si="160"/>
        <v>8000</v>
      </c>
      <c r="AP554" s="34">
        <f t="shared" si="160"/>
        <v>8000</v>
      </c>
      <c r="AQ554" s="34">
        <f t="shared" si="160"/>
        <v>8000</v>
      </c>
      <c r="AR554" s="34">
        <f t="shared" si="160"/>
        <v>8000</v>
      </c>
      <c r="AS554" s="34">
        <f t="shared" si="160"/>
        <v>8000</v>
      </c>
      <c r="AT554" s="34">
        <f t="shared" si="160"/>
        <v>8000</v>
      </c>
      <c r="AU554" s="34">
        <f t="shared" si="160"/>
        <v>8000</v>
      </c>
      <c r="AV554" s="34">
        <f t="shared" si="160"/>
        <v>8000</v>
      </c>
      <c r="AW554" s="34">
        <f t="shared" si="160"/>
        <v>8000</v>
      </c>
      <c r="AX554" s="35">
        <v>2990210</v>
      </c>
      <c r="AY554" s="35">
        <f>AX554-AZ554</f>
        <v>2796210</v>
      </c>
      <c r="AZ554" s="35">
        <f>SUM(AD554:AW554)</f>
        <v>194000</v>
      </c>
      <c r="BA554" s="36">
        <f t="shared" si="153"/>
        <v>90000</v>
      </c>
      <c r="BB554" s="36">
        <f t="shared" si="154"/>
        <v>24000</v>
      </c>
      <c r="BC554" s="36">
        <f t="shared" si="155"/>
        <v>80000</v>
      </c>
      <c r="BD554" s="31"/>
    </row>
    <row r="555" spans="1:56" ht="32.4" x14ac:dyDescent="0.3">
      <c r="A555" s="14" t="s">
        <v>461</v>
      </c>
      <c r="B555" s="37">
        <v>2</v>
      </c>
      <c r="C555" s="37" t="s">
        <v>140</v>
      </c>
      <c r="D555" s="37">
        <v>13</v>
      </c>
      <c r="E555" s="38" t="s">
        <v>141</v>
      </c>
      <c r="F555" s="38" t="s">
        <v>157</v>
      </c>
      <c r="G555" s="38" t="s">
        <v>156</v>
      </c>
      <c r="H555" s="38" t="s">
        <v>159</v>
      </c>
      <c r="I555" s="38" t="s">
        <v>158</v>
      </c>
      <c r="J555" s="38"/>
      <c r="K555" s="38"/>
      <c r="L555" s="38"/>
      <c r="M555" s="38" t="s">
        <v>19</v>
      </c>
      <c r="N555" s="38" t="s">
        <v>19</v>
      </c>
      <c r="O555" s="38" t="s">
        <v>19</v>
      </c>
      <c r="P555" s="38" t="s">
        <v>19</v>
      </c>
      <c r="Q555" s="38" t="s">
        <v>19</v>
      </c>
      <c r="R555" s="38" t="s">
        <v>19</v>
      </c>
      <c r="S555" s="38" t="s">
        <v>19</v>
      </c>
      <c r="T555" s="38" t="s">
        <v>19</v>
      </c>
      <c r="U555" s="38" t="s">
        <v>19</v>
      </c>
      <c r="V555" s="38" t="s">
        <v>19</v>
      </c>
      <c r="W555" s="38" t="s">
        <v>19</v>
      </c>
      <c r="X555" s="38" t="s">
        <v>19</v>
      </c>
      <c r="Y555" s="38" t="s">
        <v>19</v>
      </c>
      <c r="Z555" s="38" t="s">
        <v>19</v>
      </c>
      <c r="AA555" s="38" t="s">
        <v>19</v>
      </c>
      <c r="AB555" s="38" t="s">
        <v>19</v>
      </c>
      <c r="AC555" s="38" t="s">
        <v>19</v>
      </c>
      <c r="AD555" s="39">
        <v>0</v>
      </c>
      <c r="AE555" s="39">
        <v>10000</v>
      </c>
      <c r="AF555" s="39">
        <v>10000</v>
      </c>
      <c r="AG555" s="39">
        <v>0</v>
      </c>
      <c r="AH555" s="39">
        <v>0</v>
      </c>
      <c r="AI555" s="39">
        <v>2500</v>
      </c>
      <c r="AJ555" s="39">
        <v>2500</v>
      </c>
      <c r="AK555" s="39">
        <v>2500</v>
      </c>
      <c r="AL555" s="39">
        <v>2500</v>
      </c>
      <c r="AM555" s="39">
        <v>2500</v>
      </c>
      <c r="AN555" s="39">
        <v>2500</v>
      </c>
      <c r="AO555" s="39">
        <v>2500</v>
      </c>
      <c r="AP555" s="39">
        <v>2500</v>
      </c>
      <c r="AQ555" s="39">
        <v>2500</v>
      </c>
      <c r="AR555" s="39">
        <v>2500</v>
      </c>
      <c r="AS555" s="39">
        <v>2500</v>
      </c>
      <c r="AT555" s="39">
        <v>2500</v>
      </c>
      <c r="AU555" s="39">
        <v>2500</v>
      </c>
      <c r="AV555" s="39">
        <v>2500</v>
      </c>
      <c r="AW555" s="39">
        <v>2500</v>
      </c>
      <c r="AX555" s="39">
        <f>326610+51350</f>
        <v>377960</v>
      </c>
      <c r="AY555" s="39">
        <f>AX555-AZ555</f>
        <v>320460</v>
      </c>
      <c r="AZ555" s="39">
        <f>SUM(AD555:AW555)</f>
        <v>57500</v>
      </c>
      <c r="BA555" s="39">
        <f t="shared" si="153"/>
        <v>20000</v>
      </c>
      <c r="BB555" s="39">
        <f t="shared" si="154"/>
        <v>12500</v>
      </c>
      <c r="BC555" s="39">
        <f t="shared" si="155"/>
        <v>25000</v>
      </c>
    </row>
    <row r="556" spans="1:56" ht="32.4" x14ac:dyDescent="0.3">
      <c r="A556" s="14" t="s">
        <v>462</v>
      </c>
      <c r="B556" s="37">
        <v>2</v>
      </c>
      <c r="C556" s="37" t="s">
        <v>140</v>
      </c>
      <c r="D556" s="37">
        <v>13</v>
      </c>
      <c r="E556" s="38" t="s">
        <v>141</v>
      </c>
      <c r="F556" s="38" t="s">
        <v>157</v>
      </c>
      <c r="G556" s="38" t="s">
        <v>156</v>
      </c>
      <c r="H556" s="38" t="s">
        <v>159</v>
      </c>
      <c r="I556" s="38" t="s">
        <v>158</v>
      </c>
      <c r="J556" s="38"/>
      <c r="K556" s="38"/>
      <c r="L556" s="38"/>
      <c r="M556" s="38" t="s">
        <v>19</v>
      </c>
      <c r="N556" s="38" t="s">
        <v>19</v>
      </c>
      <c r="O556" s="38" t="s">
        <v>19</v>
      </c>
      <c r="P556" s="38" t="s">
        <v>19</v>
      </c>
      <c r="Q556" s="38" t="s">
        <v>19</v>
      </c>
      <c r="R556" s="38" t="s">
        <v>19</v>
      </c>
      <c r="S556" s="38" t="s">
        <v>19</v>
      </c>
      <c r="T556" s="38" t="s">
        <v>19</v>
      </c>
      <c r="U556" s="38" t="s">
        <v>19</v>
      </c>
      <c r="V556" s="38" t="s">
        <v>19</v>
      </c>
      <c r="W556" s="38" t="s">
        <v>19</v>
      </c>
      <c r="X556" s="38" t="s">
        <v>19</v>
      </c>
      <c r="Y556" s="38" t="s">
        <v>19</v>
      </c>
      <c r="Z556" s="38" t="s">
        <v>19</v>
      </c>
      <c r="AA556" s="38" t="s">
        <v>19</v>
      </c>
      <c r="AB556" s="38" t="s">
        <v>19</v>
      </c>
      <c r="AC556" s="38" t="s">
        <v>19</v>
      </c>
      <c r="AD556" s="39">
        <v>0</v>
      </c>
      <c r="AE556" s="39">
        <v>0</v>
      </c>
      <c r="AF556" s="39">
        <v>0</v>
      </c>
      <c r="AG556" s="39">
        <v>0</v>
      </c>
      <c r="AH556" s="39">
        <v>0</v>
      </c>
      <c r="AI556" s="39">
        <v>0</v>
      </c>
      <c r="AJ556" s="39">
        <v>0</v>
      </c>
      <c r="AK556" s="39">
        <v>0</v>
      </c>
      <c r="AL556" s="39">
        <v>0</v>
      </c>
      <c r="AM556" s="39">
        <v>4000</v>
      </c>
      <c r="AN556" s="39">
        <v>4000</v>
      </c>
      <c r="AO556" s="39">
        <v>4000</v>
      </c>
      <c r="AP556" s="39">
        <v>4000</v>
      </c>
      <c r="AQ556" s="39">
        <v>4000</v>
      </c>
      <c r="AR556" s="39">
        <v>4000</v>
      </c>
      <c r="AS556" s="39">
        <v>4000</v>
      </c>
      <c r="AT556" s="39">
        <v>4000</v>
      </c>
      <c r="AU556" s="39">
        <v>4000</v>
      </c>
      <c r="AV556" s="39">
        <v>4000</v>
      </c>
      <c r="AW556" s="39">
        <v>4000</v>
      </c>
      <c r="AX556" s="39">
        <v>689690</v>
      </c>
      <c r="AY556" s="39">
        <f>AX556-AZ556</f>
        <v>645690</v>
      </c>
      <c r="AZ556" s="39">
        <f>SUM(AD556:AW556)</f>
        <v>44000</v>
      </c>
      <c r="BA556" s="39">
        <f t="shared" si="153"/>
        <v>0</v>
      </c>
      <c r="BB556" s="39">
        <f t="shared" si="154"/>
        <v>4000</v>
      </c>
      <c r="BC556" s="39">
        <f t="shared" si="155"/>
        <v>40000</v>
      </c>
    </row>
    <row r="557" spans="1:56" s="1" customFormat="1" ht="30.6" x14ac:dyDescent="0.3">
      <c r="A557" s="2" t="s">
        <v>463</v>
      </c>
      <c r="B557" s="40">
        <v>2</v>
      </c>
      <c r="C557" s="40" t="s">
        <v>140</v>
      </c>
      <c r="D557" s="40">
        <v>13</v>
      </c>
      <c r="E557" s="30" t="s">
        <v>141</v>
      </c>
      <c r="F557" s="30" t="s">
        <v>157</v>
      </c>
      <c r="G557" s="30" t="s">
        <v>156</v>
      </c>
      <c r="H557" s="30" t="s">
        <v>159</v>
      </c>
      <c r="I557" s="30" t="s">
        <v>158</v>
      </c>
      <c r="J557" s="30"/>
      <c r="K557" s="30"/>
      <c r="L557" s="30"/>
      <c r="M557" s="30" t="s">
        <v>19</v>
      </c>
      <c r="N557" s="30" t="s">
        <v>19</v>
      </c>
      <c r="O557" s="30" t="s">
        <v>19</v>
      </c>
      <c r="P557" s="30" t="s">
        <v>19</v>
      </c>
      <c r="Q557" s="30" t="s">
        <v>19</v>
      </c>
      <c r="R557" s="30" t="s">
        <v>19</v>
      </c>
      <c r="S557" s="30" t="s">
        <v>19</v>
      </c>
      <c r="T557" s="30" t="s">
        <v>19</v>
      </c>
      <c r="U557" s="30" t="s">
        <v>19</v>
      </c>
      <c r="V557" s="30" t="s">
        <v>19</v>
      </c>
      <c r="W557" s="30" t="s">
        <v>19</v>
      </c>
      <c r="X557" s="30" t="s">
        <v>19</v>
      </c>
      <c r="Y557" s="30" t="s">
        <v>19</v>
      </c>
      <c r="Z557" s="30" t="s">
        <v>19</v>
      </c>
      <c r="AA557" s="30" t="s">
        <v>19</v>
      </c>
      <c r="AB557" s="30" t="s">
        <v>19</v>
      </c>
      <c r="AC557" s="30" t="s">
        <v>19</v>
      </c>
      <c r="AD557" s="35">
        <v>50000</v>
      </c>
      <c r="AE557" s="35">
        <v>0</v>
      </c>
      <c r="AF557" s="35">
        <v>0</v>
      </c>
      <c r="AG557" s="35">
        <v>20000</v>
      </c>
      <c r="AH557" s="35">
        <v>0</v>
      </c>
      <c r="AI557" s="35">
        <v>1500</v>
      </c>
      <c r="AJ557" s="35">
        <v>1500</v>
      </c>
      <c r="AK557" s="35">
        <v>1500</v>
      </c>
      <c r="AL557" s="35">
        <v>1500</v>
      </c>
      <c r="AM557" s="35">
        <v>1500</v>
      </c>
      <c r="AN557" s="35">
        <v>1500</v>
      </c>
      <c r="AO557" s="35">
        <v>1500</v>
      </c>
      <c r="AP557" s="35">
        <v>1500</v>
      </c>
      <c r="AQ557" s="35">
        <v>1500</v>
      </c>
      <c r="AR557" s="35">
        <v>1500</v>
      </c>
      <c r="AS557" s="35">
        <v>1500</v>
      </c>
      <c r="AT557" s="35">
        <v>1500</v>
      </c>
      <c r="AU557" s="35">
        <v>1500</v>
      </c>
      <c r="AV557" s="35">
        <v>1500</v>
      </c>
      <c r="AW557" s="35">
        <v>1500</v>
      </c>
      <c r="AX557" s="35">
        <v>325470</v>
      </c>
      <c r="AY557" s="35">
        <f>AX557-AZ557</f>
        <v>232970</v>
      </c>
      <c r="AZ557" s="35">
        <f>SUM(AD557:AW557)</f>
        <v>92500</v>
      </c>
      <c r="BA557" s="35">
        <f t="shared" si="153"/>
        <v>70000</v>
      </c>
      <c r="BB557" s="35">
        <f t="shared" si="154"/>
        <v>7500</v>
      </c>
      <c r="BC557" s="35">
        <f t="shared" si="155"/>
        <v>15000</v>
      </c>
      <c r="BD557" s="31"/>
    </row>
    <row r="558" spans="1:56" s="1" customFormat="1" ht="22.8" x14ac:dyDescent="0.3">
      <c r="A558" s="2" t="s">
        <v>464</v>
      </c>
      <c r="B558" s="40">
        <v>2</v>
      </c>
      <c r="C558" s="40" t="s">
        <v>140</v>
      </c>
      <c r="D558" s="40">
        <v>13</v>
      </c>
      <c r="E558" s="40" t="s">
        <v>10</v>
      </c>
      <c r="F558" s="40" t="s">
        <v>10</v>
      </c>
      <c r="G558" s="40" t="s">
        <v>10</v>
      </c>
      <c r="H558" s="40" t="s">
        <v>10</v>
      </c>
      <c r="I558" s="40" t="s">
        <v>10</v>
      </c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>
        <v>296690</v>
      </c>
      <c r="AY558" s="35">
        <f t="shared" ref="AY558:AY564" si="161">AX558-AZ558</f>
        <v>296690</v>
      </c>
      <c r="AZ558" s="35">
        <f t="shared" ref="AZ558:AZ564" si="162">SUM(AD558:AW558)</f>
        <v>0</v>
      </c>
      <c r="BA558" s="35">
        <f t="shared" si="153"/>
        <v>0</v>
      </c>
      <c r="BB558" s="35">
        <f t="shared" si="154"/>
        <v>0</v>
      </c>
      <c r="BC558" s="35">
        <f t="shared" si="155"/>
        <v>0</v>
      </c>
      <c r="BD558" s="31"/>
    </row>
    <row r="559" spans="1:56" s="1" customFormat="1" ht="22.8" x14ac:dyDescent="0.3">
      <c r="A559" s="2" t="s">
        <v>465</v>
      </c>
      <c r="B559" s="40">
        <v>2</v>
      </c>
      <c r="C559" s="40" t="s">
        <v>140</v>
      </c>
      <c r="D559" s="40">
        <v>13</v>
      </c>
      <c r="E559" s="40" t="s">
        <v>10</v>
      </c>
      <c r="F559" s="40" t="s">
        <v>10</v>
      </c>
      <c r="G559" s="40" t="s">
        <v>10</v>
      </c>
      <c r="H559" s="40" t="s">
        <v>10</v>
      </c>
      <c r="I559" s="40" t="s">
        <v>10</v>
      </c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>
        <v>419160</v>
      </c>
      <c r="AY559" s="35">
        <f t="shared" si="161"/>
        <v>419160</v>
      </c>
      <c r="AZ559" s="35">
        <f t="shared" si="162"/>
        <v>0</v>
      </c>
      <c r="BA559" s="35">
        <f t="shared" si="153"/>
        <v>0</v>
      </c>
      <c r="BB559" s="35">
        <f t="shared" si="154"/>
        <v>0</v>
      </c>
      <c r="BC559" s="35">
        <f t="shared" si="155"/>
        <v>0</v>
      </c>
      <c r="BD559" s="31"/>
    </row>
    <row r="560" spans="1:56" s="1" customFormat="1" ht="22.8" x14ac:dyDescent="0.3">
      <c r="A560" s="2" t="s">
        <v>466</v>
      </c>
      <c r="B560" s="40">
        <v>2</v>
      </c>
      <c r="C560" s="40" t="s">
        <v>140</v>
      </c>
      <c r="D560" s="40">
        <v>13</v>
      </c>
      <c r="E560" s="40" t="s">
        <v>10</v>
      </c>
      <c r="F560" s="40" t="s">
        <v>10</v>
      </c>
      <c r="G560" s="40" t="s">
        <v>10</v>
      </c>
      <c r="H560" s="40" t="s">
        <v>10</v>
      </c>
      <c r="I560" s="40" t="s">
        <v>10</v>
      </c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>
        <v>301190</v>
      </c>
      <c r="AY560" s="35">
        <f t="shared" si="161"/>
        <v>301190</v>
      </c>
      <c r="AZ560" s="35">
        <f t="shared" si="162"/>
        <v>0</v>
      </c>
      <c r="BA560" s="35">
        <f t="shared" si="153"/>
        <v>0</v>
      </c>
      <c r="BB560" s="35">
        <f t="shared" si="154"/>
        <v>0</v>
      </c>
      <c r="BC560" s="35">
        <f t="shared" si="155"/>
        <v>0</v>
      </c>
      <c r="BD560" s="31"/>
    </row>
    <row r="561" spans="1:56" s="1" customFormat="1" ht="22.8" x14ac:dyDescent="0.3">
      <c r="A561" s="2" t="s">
        <v>467</v>
      </c>
      <c r="B561" s="40">
        <v>2</v>
      </c>
      <c r="C561" s="40" t="s">
        <v>140</v>
      </c>
      <c r="D561" s="40">
        <v>13</v>
      </c>
      <c r="E561" s="40" t="s">
        <v>10</v>
      </c>
      <c r="F561" s="40" t="s">
        <v>10</v>
      </c>
      <c r="G561" s="40" t="s">
        <v>10</v>
      </c>
      <c r="H561" s="40" t="s">
        <v>10</v>
      </c>
      <c r="I561" s="40" t="s">
        <v>10</v>
      </c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>
        <f>236350+1120</f>
        <v>237470</v>
      </c>
      <c r="AY561" s="35">
        <f t="shared" si="161"/>
        <v>237470</v>
      </c>
      <c r="AZ561" s="35">
        <f t="shared" si="162"/>
        <v>0</v>
      </c>
      <c r="BA561" s="35">
        <f t="shared" si="153"/>
        <v>0</v>
      </c>
      <c r="BB561" s="35">
        <f t="shared" si="154"/>
        <v>0</v>
      </c>
      <c r="BC561" s="35">
        <f t="shared" si="155"/>
        <v>0</v>
      </c>
      <c r="BD561" s="31"/>
    </row>
    <row r="562" spans="1:56" s="1" customFormat="1" ht="22.8" x14ac:dyDescent="0.3">
      <c r="A562" s="2" t="s">
        <v>468</v>
      </c>
      <c r="B562" s="40">
        <v>2</v>
      </c>
      <c r="C562" s="40" t="s">
        <v>140</v>
      </c>
      <c r="D562" s="40">
        <v>13</v>
      </c>
      <c r="E562" s="40" t="s">
        <v>10</v>
      </c>
      <c r="F562" s="40" t="s">
        <v>10</v>
      </c>
      <c r="G562" s="40" t="s">
        <v>10</v>
      </c>
      <c r="H562" s="40" t="s">
        <v>10</v>
      </c>
      <c r="I562" s="40" t="s">
        <v>10</v>
      </c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>
        <v>158220</v>
      </c>
      <c r="AY562" s="35">
        <f t="shared" si="161"/>
        <v>158220</v>
      </c>
      <c r="AZ562" s="35">
        <f t="shared" si="162"/>
        <v>0</v>
      </c>
      <c r="BA562" s="39">
        <f t="shared" si="153"/>
        <v>0</v>
      </c>
      <c r="BB562" s="39">
        <f t="shared" si="154"/>
        <v>0</v>
      </c>
      <c r="BC562" s="39">
        <f t="shared" si="155"/>
        <v>0</v>
      </c>
      <c r="BD562" s="31"/>
    </row>
    <row r="563" spans="1:56" s="1" customFormat="1" ht="22.8" x14ac:dyDescent="0.3">
      <c r="A563" s="2" t="s">
        <v>469</v>
      </c>
      <c r="B563" s="40">
        <v>2</v>
      </c>
      <c r="C563" s="40" t="s">
        <v>140</v>
      </c>
      <c r="D563" s="40">
        <v>13</v>
      </c>
      <c r="E563" s="40" t="s">
        <v>10</v>
      </c>
      <c r="F563" s="40" t="s">
        <v>10</v>
      </c>
      <c r="G563" s="40" t="s">
        <v>10</v>
      </c>
      <c r="H563" s="40" t="s">
        <v>10</v>
      </c>
      <c r="I563" s="40" t="s">
        <v>10</v>
      </c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>
        <v>179590</v>
      </c>
      <c r="AY563" s="35">
        <f t="shared" si="161"/>
        <v>179590</v>
      </c>
      <c r="AZ563" s="35">
        <f t="shared" si="162"/>
        <v>0</v>
      </c>
      <c r="BA563" s="39">
        <f t="shared" si="153"/>
        <v>0</v>
      </c>
      <c r="BB563" s="39">
        <f t="shared" si="154"/>
        <v>0</v>
      </c>
      <c r="BC563" s="39">
        <f t="shared" si="155"/>
        <v>0</v>
      </c>
      <c r="BD563" s="31"/>
    </row>
    <row r="564" spans="1:56" s="1" customFormat="1" ht="22.8" x14ac:dyDescent="0.3">
      <c r="A564" s="2" t="s">
        <v>470</v>
      </c>
      <c r="B564" s="40">
        <v>2</v>
      </c>
      <c r="C564" s="40" t="s">
        <v>140</v>
      </c>
      <c r="D564" s="40">
        <v>13</v>
      </c>
      <c r="E564" s="40" t="s">
        <v>10</v>
      </c>
      <c r="F564" s="40" t="s">
        <v>10</v>
      </c>
      <c r="G564" s="40" t="s">
        <v>10</v>
      </c>
      <c r="H564" s="40" t="s">
        <v>10</v>
      </c>
      <c r="I564" s="40" t="s">
        <v>10</v>
      </c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>
        <v>4770</v>
      </c>
      <c r="AY564" s="35">
        <f t="shared" si="161"/>
        <v>4770</v>
      </c>
      <c r="AZ564" s="35">
        <f t="shared" si="162"/>
        <v>0</v>
      </c>
      <c r="BA564" s="39">
        <f t="shared" si="153"/>
        <v>0</v>
      </c>
      <c r="BB564" s="39">
        <f t="shared" si="154"/>
        <v>0</v>
      </c>
      <c r="BC564" s="39">
        <f t="shared" si="155"/>
        <v>0</v>
      </c>
      <c r="BD564" s="31"/>
    </row>
    <row r="565" spans="1:56" s="1" customFormat="1" ht="40.799999999999997" x14ac:dyDescent="0.3">
      <c r="A565" s="11" t="s">
        <v>472</v>
      </c>
      <c r="B565" s="32">
        <v>2</v>
      </c>
      <c r="C565" s="32" t="s">
        <v>140</v>
      </c>
      <c r="D565" s="32">
        <v>13</v>
      </c>
      <c r="E565" s="33" t="s">
        <v>141</v>
      </c>
      <c r="F565" s="33" t="s">
        <v>157</v>
      </c>
      <c r="G565" s="33" t="s">
        <v>156</v>
      </c>
      <c r="H565" s="33" t="s">
        <v>161</v>
      </c>
      <c r="I565" s="33" t="s">
        <v>160</v>
      </c>
      <c r="J565" s="30"/>
      <c r="K565" s="30"/>
      <c r="L565" s="30" t="s">
        <v>19</v>
      </c>
      <c r="M565" s="30" t="s">
        <v>19</v>
      </c>
      <c r="N565" s="30" t="s">
        <v>19</v>
      </c>
      <c r="O565" s="30" t="s">
        <v>19</v>
      </c>
      <c r="P565" s="30" t="s">
        <v>19</v>
      </c>
      <c r="Q565" s="30" t="s">
        <v>19</v>
      </c>
      <c r="R565" s="30" t="s">
        <v>19</v>
      </c>
      <c r="S565" s="30" t="s">
        <v>19</v>
      </c>
      <c r="T565" s="30" t="s">
        <v>19</v>
      </c>
      <c r="U565" s="30" t="s">
        <v>19</v>
      </c>
      <c r="V565" s="30" t="s">
        <v>19</v>
      </c>
      <c r="W565" s="30" t="s">
        <v>19</v>
      </c>
      <c r="X565" s="30" t="s">
        <v>19</v>
      </c>
      <c r="Y565" s="30" t="s">
        <v>19</v>
      </c>
      <c r="Z565" s="30" t="s">
        <v>19</v>
      </c>
      <c r="AA565" s="30" t="s">
        <v>19</v>
      </c>
      <c r="AB565" s="30" t="s">
        <v>19</v>
      </c>
      <c r="AC565" s="30" t="s">
        <v>19</v>
      </c>
      <c r="AD565" s="34">
        <f>SUM(AD566:AD575)</f>
        <v>0</v>
      </c>
      <c r="AE565" s="34">
        <f t="shared" ref="AE565:AW565" si="163">SUM(AE566:AE575)</f>
        <v>3000</v>
      </c>
      <c r="AF565" s="34">
        <f t="shared" si="163"/>
        <v>1000</v>
      </c>
      <c r="AG565" s="34">
        <f t="shared" si="163"/>
        <v>0</v>
      </c>
      <c r="AH565" s="34">
        <f t="shared" si="163"/>
        <v>0</v>
      </c>
      <c r="AI565" s="34">
        <f t="shared" si="163"/>
        <v>750</v>
      </c>
      <c r="AJ565" s="34">
        <f t="shared" si="163"/>
        <v>750</v>
      </c>
      <c r="AK565" s="34">
        <f t="shared" si="163"/>
        <v>750</v>
      </c>
      <c r="AL565" s="34">
        <f t="shared" si="163"/>
        <v>750</v>
      </c>
      <c r="AM565" s="34">
        <f t="shared" si="163"/>
        <v>750</v>
      </c>
      <c r="AN565" s="34">
        <f t="shared" si="163"/>
        <v>750</v>
      </c>
      <c r="AO565" s="34">
        <f t="shared" si="163"/>
        <v>750</v>
      </c>
      <c r="AP565" s="34">
        <f t="shared" si="163"/>
        <v>750</v>
      </c>
      <c r="AQ565" s="34">
        <f t="shared" si="163"/>
        <v>750</v>
      </c>
      <c r="AR565" s="34">
        <f t="shared" si="163"/>
        <v>750</v>
      </c>
      <c r="AS565" s="34">
        <f t="shared" si="163"/>
        <v>750</v>
      </c>
      <c r="AT565" s="34">
        <f t="shared" si="163"/>
        <v>750</v>
      </c>
      <c r="AU565" s="34">
        <f t="shared" si="163"/>
        <v>750</v>
      </c>
      <c r="AV565" s="34">
        <f t="shared" si="163"/>
        <v>750</v>
      </c>
      <c r="AW565" s="34">
        <f t="shared" si="163"/>
        <v>750</v>
      </c>
      <c r="AX565" s="35">
        <f>SUM(AD565:AW565)</f>
        <v>15250</v>
      </c>
      <c r="AY565" s="35">
        <v>0</v>
      </c>
      <c r="AZ565" s="35">
        <f>AX565</f>
        <v>15250</v>
      </c>
      <c r="BA565" s="36">
        <f t="shared" si="153"/>
        <v>4000</v>
      </c>
      <c r="BB565" s="36">
        <f t="shared" si="154"/>
        <v>3750</v>
      </c>
      <c r="BC565" s="36">
        <f t="shared" si="155"/>
        <v>7500</v>
      </c>
      <c r="BD565" s="31"/>
    </row>
    <row r="566" spans="1:56" ht="32.4" x14ac:dyDescent="0.3">
      <c r="A566" s="14" t="s">
        <v>461</v>
      </c>
      <c r="B566" s="37">
        <v>2</v>
      </c>
      <c r="C566" s="37" t="s">
        <v>140</v>
      </c>
      <c r="D566" s="37">
        <v>13</v>
      </c>
      <c r="E566" s="38" t="s">
        <v>141</v>
      </c>
      <c r="F566" s="38" t="s">
        <v>157</v>
      </c>
      <c r="G566" s="38" t="s">
        <v>156</v>
      </c>
      <c r="H566" s="38" t="s">
        <v>161</v>
      </c>
      <c r="I566" s="38" t="s">
        <v>160</v>
      </c>
      <c r="J566" s="38"/>
      <c r="K566" s="38"/>
      <c r="L566" s="38" t="s">
        <v>19</v>
      </c>
      <c r="M566" s="38" t="s">
        <v>19</v>
      </c>
      <c r="N566" s="38" t="s">
        <v>19</v>
      </c>
      <c r="O566" s="38" t="s">
        <v>19</v>
      </c>
      <c r="P566" s="38" t="s">
        <v>19</v>
      </c>
      <c r="Q566" s="38" t="s">
        <v>19</v>
      </c>
      <c r="R566" s="38" t="s">
        <v>19</v>
      </c>
      <c r="S566" s="38" t="s">
        <v>19</v>
      </c>
      <c r="T566" s="38" t="s">
        <v>19</v>
      </c>
      <c r="U566" s="38" t="s">
        <v>19</v>
      </c>
      <c r="V566" s="38" t="s">
        <v>19</v>
      </c>
      <c r="W566" s="38" t="s">
        <v>19</v>
      </c>
      <c r="X566" s="38" t="s">
        <v>19</v>
      </c>
      <c r="Y566" s="38" t="s">
        <v>19</v>
      </c>
      <c r="Z566" s="38" t="s">
        <v>19</v>
      </c>
      <c r="AA566" s="38" t="s">
        <v>19</v>
      </c>
      <c r="AB566" s="38" t="s">
        <v>19</v>
      </c>
      <c r="AC566" s="38" t="s">
        <v>19</v>
      </c>
      <c r="AD566" s="39">
        <v>0</v>
      </c>
      <c r="AE566" s="39">
        <v>3000</v>
      </c>
      <c r="AF566" s="39">
        <v>1000</v>
      </c>
      <c r="AG566" s="39">
        <v>0</v>
      </c>
      <c r="AH566" s="39">
        <v>0</v>
      </c>
      <c r="AI566" s="39">
        <v>750</v>
      </c>
      <c r="AJ566" s="39">
        <v>750</v>
      </c>
      <c r="AK566" s="39">
        <v>750</v>
      </c>
      <c r="AL566" s="39">
        <v>750</v>
      </c>
      <c r="AM566" s="39">
        <v>750</v>
      </c>
      <c r="AN566" s="39">
        <v>750</v>
      </c>
      <c r="AO566" s="39">
        <v>750</v>
      </c>
      <c r="AP566" s="39">
        <v>750</v>
      </c>
      <c r="AQ566" s="39">
        <v>750</v>
      </c>
      <c r="AR566" s="39">
        <v>750</v>
      </c>
      <c r="AS566" s="39">
        <v>750</v>
      </c>
      <c r="AT566" s="39">
        <v>750</v>
      </c>
      <c r="AU566" s="39">
        <v>750</v>
      </c>
      <c r="AV566" s="39">
        <v>750</v>
      </c>
      <c r="AW566" s="39">
        <v>750</v>
      </c>
      <c r="AX566" s="39">
        <f t="shared" ref="AX566:AX629" si="164">SUM(AD566:AW566)</f>
        <v>15250</v>
      </c>
      <c r="AY566" s="39">
        <v>0</v>
      </c>
      <c r="AZ566" s="39">
        <f t="shared" ref="AZ566:AZ629" si="165">AX566</f>
        <v>15250</v>
      </c>
      <c r="BA566" s="39">
        <f t="shared" si="153"/>
        <v>4000</v>
      </c>
      <c r="BB566" s="39">
        <f t="shared" si="154"/>
        <v>3750</v>
      </c>
      <c r="BC566" s="39">
        <f t="shared" si="155"/>
        <v>7500</v>
      </c>
    </row>
    <row r="567" spans="1:56" ht="24" x14ac:dyDescent="0.3">
      <c r="A567" s="14" t="s">
        <v>462</v>
      </c>
      <c r="B567" s="37">
        <v>2</v>
      </c>
      <c r="C567" s="37" t="s">
        <v>140</v>
      </c>
      <c r="D567" s="37">
        <v>13</v>
      </c>
      <c r="E567" s="37" t="s">
        <v>10</v>
      </c>
      <c r="F567" s="37" t="s">
        <v>10</v>
      </c>
      <c r="G567" s="37" t="s">
        <v>10</v>
      </c>
      <c r="H567" s="37" t="s">
        <v>10</v>
      </c>
      <c r="I567" s="37" t="s">
        <v>10</v>
      </c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>
        <f t="shared" si="164"/>
        <v>0</v>
      </c>
      <c r="AY567" s="39">
        <v>0</v>
      </c>
      <c r="AZ567" s="39">
        <f t="shared" si="165"/>
        <v>0</v>
      </c>
      <c r="BA567" s="39">
        <f t="shared" si="153"/>
        <v>0</v>
      </c>
      <c r="BB567" s="39">
        <f t="shared" si="154"/>
        <v>0</v>
      </c>
      <c r="BC567" s="39">
        <f t="shared" si="155"/>
        <v>0</v>
      </c>
    </row>
    <row r="568" spans="1:56" s="1" customFormat="1" ht="22.8" x14ac:dyDescent="0.3">
      <c r="A568" s="2" t="s">
        <v>463</v>
      </c>
      <c r="B568" s="40">
        <v>2</v>
      </c>
      <c r="C568" s="40" t="s">
        <v>140</v>
      </c>
      <c r="D568" s="40">
        <v>13</v>
      </c>
      <c r="E568" s="40" t="s">
        <v>10</v>
      </c>
      <c r="F568" s="40" t="s">
        <v>10</v>
      </c>
      <c r="G568" s="40" t="s">
        <v>10</v>
      </c>
      <c r="H568" s="40" t="s">
        <v>10</v>
      </c>
      <c r="I568" s="40" t="s">
        <v>10</v>
      </c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>
        <f t="shared" si="153"/>
        <v>0</v>
      </c>
      <c r="BB568" s="35">
        <f t="shared" si="154"/>
        <v>0</v>
      </c>
      <c r="BC568" s="35">
        <f t="shared" si="155"/>
        <v>0</v>
      </c>
      <c r="BD568" s="31"/>
    </row>
    <row r="569" spans="1:56" s="1" customFormat="1" ht="22.8" x14ac:dyDescent="0.3">
      <c r="A569" s="2" t="s">
        <v>464</v>
      </c>
      <c r="B569" s="40">
        <v>2</v>
      </c>
      <c r="C569" s="40" t="s">
        <v>140</v>
      </c>
      <c r="D569" s="40">
        <v>13</v>
      </c>
      <c r="E569" s="40" t="s">
        <v>10</v>
      </c>
      <c r="F569" s="40" t="s">
        <v>10</v>
      </c>
      <c r="G569" s="40" t="s">
        <v>10</v>
      </c>
      <c r="H569" s="40" t="s">
        <v>10</v>
      </c>
      <c r="I569" s="40" t="s">
        <v>10</v>
      </c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>
        <f t="shared" si="153"/>
        <v>0</v>
      </c>
      <c r="BB569" s="35">
        <f t="shared" si="154"/>
        <v>0</v>
      </c>
      <c r="BC569" s="35">
        <f t="shared" si="155"/>
        <v>0</v>
      </c>
      <c r="BD569" s="31"/>
    </row>
    <row r="570" spans="1:56" s="1" customFormat="1" ht="22.8" x14ac:dyDescent="0.3">
      <c r="A570" s="2" t="s">
        <v>465</v>
      </c>
      <c r="B570" s="40">
        <v>2</v>
      </c>
      <c r="C570" s="40" t="s">
        <v>140</v>
      </c>
      <c r="D570" s="40">
        <v>13</v>
      </c>
      <c r="E570" s="40" t="s">
        <v>10</v>
      </c>
      <c r="F570" s="40" t="s">
        <v>10</v>
      </c>
      <c r="G570" s="40" t="s">
        <v>10</v>
      </c>
      <c r="H570" s="40" t="s">
        <v>10</v>
      </c>
      <c r="I570" s="40" t="s">
        <v>10</v>
      </c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>
        <f t="shared" si="153"/>
        <v>0</v>
      </c>
      <c r="BB570" s="35">
        <f t="shared" si="154"/>
        <v>0</v>
      </c>
      <c r="BC570" s="35">
        <f t="shared" si="155"/>
        <v>0</v>
      </c>
      <c r="BD570" s="31"/>
    </row>
    <row r="571" spans="1:56" s="1" customFormat="1" ht="22.8" x14ac:dyDescent="0.3">
      <c r="A571" s="2" t="s">
        <v>466</v>
      </c>
      <c r="B571" s="40">
        <v>2</v>
      </c>
      <c r="C571" s="40" t="s">
        <v>140</v>
      </c>
      <c r="D571" s="40">
        <v>13</v>
      </c>
      <c r="E571" s="40" t="s">
        <v>10</v>
      </c>
      <c r="F571" s="40" t="s">
        <v>10</v>
      </c>
      <c r="G571" s="40" t="s">
        <v>10</v>
      </c>
      <c r="H571" s="40" t="s">
        <v>10</v>
      </c>
      <c r="I571" s="40" t="s">
        <v>10</v>
      </c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>
        <f t="shared" si="164"/>
        <v>0</v>
      </c>
      <c r="AY571" s="35">
        <v>0</v>
      </c>
      <c r="AZ571" s="35">
        <f t="shared" si="165"/>
        <v>0</v>
      </c>
      <c r="BA571" s="35">
        <f t="shared" si="153"/>
        <v>0</v>
      </c>
      <c r="BB571" s="35">
        <f t="shared" si="154"/>
        <v>0</v>
      </c>
      <c r="BC571" s="35">
        <f t="shared" si="155"/>
        <v>0</v>
      </c>
      <c r="BD571" s="31"/>
    </row>
    <row r="572" spans="1:56" s="1" customFormat="1" ht="22.8" x14ac:dyDescent="0.3">
      <c r="A572" s="2" t="s">
        <v>467</v>
      </c>
      <c r="B572" s="40">
        <v>2</v>
      </c>
      <c r="C572" s="40" t="s">
        <v>140</v>
      </c>
      <c r="D572" s="40">
        <v>13</v>
      </c>
      <c r="E572" s="40" t="s">
        <v>10</v>
      </c>
      <c r="F572" s="40" t="s">
        <v>10</v>
      </c>
      <c r="G572" s="40" t="s">
        <v>10</v>
      </c>
      <c r="H572" s="40" t="s">
        <v>10</v>
      </c>
      <c r="I572" s="40" t="s">
        <v>10</v>
      </c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>
        <f t="shared" si="164"/>
        <v>0</v>
      </c>
      <c r="AY572" s="35">
        <v>0</v>
      </c>
      <c r="AZ572" s="35">
        <f t="shared" si="165"/>
        <v>0</v>
      </c>
      <c r="BA572" s="35">
        <f t="shared" si="153"/>
        <v>0</v>
      </c>
      <c r="BB572" s="35">
        <f t="shared" si="154"/>
        <v>0</v>
      </c>
      <c r="BC572" s="35">
        <f t="shared" si="155"/>
        <v>0</v>
      </c>
      <c r="BD572" s="31"/>
    </row>
    <row r="573" spans="1:56" s="1" customFormat="1" ht="22.8" x14ac:dyDescent="0.3">
      <c r="A573" s="2" t="s">
        <v>468</v>
      </c>
      <c r="B573" s="40">
        <v>2</v>
      </c>
      <c r="C573" s="40" t="s">
        <v>140</v>
      </c>
      <c r="D573" s="40">
        <v>13</v>
      </c>
      <c r="E573" s="40" t="s">
        <v>10</v>
      </c>
      <c r="F573" s="40" t="s">
        <v>10</v>
      </c>
      <c r="G573" s="40" t="s">
        <v>10</v>
      </c>
      <c r="H573" s="40" t="s">
        <v>10</v>
      </c>
      <c r="I573" s="40" t="s">
        <v>10</v>
      </c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>
        <f t="shared" si="164"/>
        <v>0</v>
      </c>
      <c r="AY573" s="35">
        <v>0</v>
      </c>
      <c r="AZ573" s="35">
        <f t="shared" si="165"/>
        <v>0</v>
      </c>
      <c r="BA573" s="39">
        <f t="shared" si="153"/>
        <v>0</v>
      </c>
      <c r="BB573" s="39">
        <f t="shared" si="154"/>
        <v>0</v>
      </c>
      <c r="BC573" s="39">
        <f t="shared" si="155"/>
        <v>0</v>
      </c>
      <c r="BD573" s="31"/>
    </row>
    <row r="574" spans="1:56" s="1" customFormat="1" ht="22.8" x14ac:dyDescent="0.3">
      <c r="A574" s="2" t="s">
        <v>469</v>
      </c>
      <c r="B574" s="40">
        <v>2</v>
      </c>
      <c r="C574" s="40" t="s">
        <v>140</v>
      </c>
      <c r="D574" s="40">
        <v>13</v>
      </c>
      <c r="E574" s="40" t="s">
        <v>10</v>
      </c>
      <c r="F574" s="40" t="s">
        <v>10</v>
      </c>
      <c r="G574" s="40" t="s">
        <v>10</v>
      </c>
      <c r="H574" s="40" t="s">
        <v>10</v>
      </c>
      <c r="I574" s="40" t="s">
        <v>10</v>
      </c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>
        <f t="shared" si="164"/>
        <v>0</v>
      </c>
      <c r="AY574" s="35">
        <v>0</v>
      </c>
      <c r="AZ574" s="35">
        <f t="shared" si="165"/>
        <v>0</v>
      </c>
      <c r="BA574" s="39">
        <f t="shared" si="153"/>
        <v>0</v>
      </c>
      <c r="BB574" s="39">
        <f t="shared" si="154"/>
        <v>0</v>
      </c>
      <c r="BC574" s="39">
        <f t="shared" si="155"/>
        <v>0</v>
      </c>
      <c r="BD574" s="31"/>
    </row>
    <row r="575" spans="1:56" s="1" customFormat="1" ht="22.8" x14ac:dyDescent="0.3">
      <c r="A575" s="2" t="s">
        <v>470</v>
      </c>
      <c r="B575" s="40">
        <v>2</v>
      </c>
      <c r="C575" s="40" t="s">
        <v>140</v>
      </c>
      <c r="D575" s="40">
        <v>13</v>
      </c>
      <c r="E575" s="40" t="s">
        <v>10</v>
      </c>
      <c r="F575" s="40" t="s">
        <v>10</v>
      </c>
      <c r="G575" s="40" t="s">
        <v>10</v>
      </c>
      <c r="H575" s="40" t="s">
        <v>10</v>
      </c>
      <c r="I575" s="40" t="s">
        <v>10</v>
      </c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>
        <f t="shared" si="164"/>
        <v>0</v>
      </c>
      <c r="AY575" s="35">
        <v>0</v>
      </c>
      <c r="AZ575" s="35">
        <f t="shared" si="165"/>
        <v>0</v>
      </c>
      <c r="BA575" s="39">
        <f t="shared" si="153"/>
        <v>0</v>
      </c>
      <c r="BB575" s="39">
        <f t="shared" si="154"/>
        <v>0</v>
      </c>
      <c r="BC575" s="39">
        <f t="shared" si="155"/>
        <v>0</v>
      </c>
      <c r="BD575" s="31"/>
    </row>
    <row r="576" spans="1:56" s="1" customFormat="1" ht="61.2" x14ac:dyDescent="0.3">
      <c r="A576" s="11" t="s">
        <v>472</v>
      </c>
      <c r="B576" s="32">
        <v>2</v>
      </c>
      <c r="C576" s="32" t="s">
        <v>140</v>
      </c>
      <c r="D576" s="32">
        <v>14</v>
      </c>
      <c r="E576" s="33" t="s">
        <v>164</v>
      </c>
      <c r="F576" s="33" t="s">
        <v>163</v>
      </c>
      <c r="G576" s="33" t="s">
        <v>162</v>
      </c>
      <c r="H576" s="33" t="s">
        <v>165</v>
      </c>
      <c r="I576" s="33" t="s">
        <v>166</v>
      </c>
      <c r="J576" s="30"/>
      <c r="K576" s="30"/>
      <c r="L576" s="30"/>
      <c r="M576" s="30" t="s">
        <v>19</v>
      </c>
      <c r="N576" s="30" t="s">
        <v>19</v>
      </c>
      <c r="O576" s="30" t="s">
        <v>19</v>
      </c>
      <c r="P576" s="30" t="s">
        <v>19</v>
      </c>
      <c r="Q576" s="30" t="s">
        <v>19</v>
      </c>
      <c r="R576" s="30" t="s">
        <v>19</v>
      </c>
      <c r="S576" s="30" t="s">
        <v>19</v>
      </c>
      <c r="T576" s="30" t="s">
        <v>19</v>
      </c>
      <c r="U576" s="30" t="s">
        <v>19</v>
      </c>
      <c r="V576" s="30" t="s">
        <v>19</v>
      </c>
      <c r="W576" s="30" t="s">
        <v>19</v>
      </c>
      <c r="X576" s="30" t="s">
        <v>19</v>
      </c>
      <c r="Y576" s="30" t="s">
        <v>19</v>
      </c>
      <c r="Z576" s="30" t="s">
        <v>19</v>
      </c>
      <c r="AA576" s="30" t="s">
        <v>19</v>
      </c>
      <c r="AB576" s="30" t="s">
        <v>19</v>
      </c>
      <c r="AC576" s="30" t="s">
        <v>19</v>
      </c>
      <c r="AD576" s="34">
        <f t="shared" ref="AD576:AW576" si="166">SUM(AD577:AD586)</f>
        <v>0</v>
      </c>
      <c r="AE576" s="34">
        <f t="shared" si="166"/>
        <v>0</v>
      </c>
      <c r="AF576" s="34">
        <f t="shared" si="166"/>
        <v>0</v>
      </c>
      <c r="AG576" s="34">
        <f t="shared" si="166"/>
        <v>0</v>
      </c>
      <c r="AH576" s="34">
        <f t="shared" si="166"/>
        <v>2000</v>
      </c>
      <c r="AI576" s="34">
        <f t="shared" si="166"/>
        <v>2950</v>
      </c>
      <c r="AJ576" s="34">
        <f t="shared" si="166"/>
        <v>2950</v>
      </c>
      <c r="AK576" s="34">
        <f t="shared" si="166"/>
        <v>2950</v>
      </c>
      <c r="AL576" s="34">
        <f t="shared" si="166"/>
        <v>2950</v>
      </c>
      <c r="AM576" s="34">
        <f t="shared" si="166"/>
        <v>2950</v>
      </c>
      <c r="AN576" s="34">
        <f t="shared" si="166"/>
        <v>2950</v>
      </c>
      <c r="AO576" s="34">
        <f t="shared" si="166"/>
        <v>2950</v>
      </c>
      <c r="AP576" s="34">
        <f t="shared" si="166"/>
        <v>2950</v>
      </c>
      <c r="AQ576" s="34">
        <f t="shared" si="166"/>
        <v>2950</v>
      </c>
      <c r="AR576" s="34">
        <f t="shared" si="166"/>
        <v>2950</v>
      </c>
      <c r="AS576" s="34">
        <f t="shared" si="166"/>
        <v>2950</v>
      </c>
      <c r="AT576" s="34">
        <f t="shared" si="166"/>
        <v>2950</v>
      </c>
      <c r="AU576" s="34">
        <f t="shared" si="166"/>
        <v>2950</v>
      </c>
      <c r="AV576" s="34">
        <f t="shared" si="166"/>
        <v>2950</v>
      </c>
      <c r="AW576" s="34">
        <f t="shared" si="166"/>
        <v>2950</v>
      </c>
      <c r="AX576" s="35">
        <f t="shared" si="164"/>
        <v>46250</v>
      </c>
      <c r="AY576" s="35">
        <v>0</v>
      </c>
      <c r="AZ576" s="35">
        <f t="shared" si="165"/>
        <v>46250</v>
      </c>
      <c r="BA576" s="36">
        <f t="shared" si="153"/>
        <v>2000</v>
      </c>
      <c r="BB576" s="36">
        <f t="shared" si="154"/>
        <v>14750</v>
      </c>
      <c r="BC576" s="36">
        <f t="shared" si="155"/>
        <v>29500</v>
      </c>
      <c r="BD576" s="31"/>
    </row>
    <row r="577" spans="1:58" ht="64.8" x14ac:dyDescent="0.3">
      <c r="A577" s="14" t="s">
        <v>461</v>
      </c>
      <c r="B577" s="37">
        <v>2</v>
      </c>
      <c r="C577" s="37" t="s">
        <v>140</v>
      </c>
      <c r="D577" s="37">
        <v>14</v>
      </c>
      <c r="E577" s="38" t="s">
        <v>164</v>
      </c>
      <c r="F577" s="38" t="s">
        <v>163</v>
      </c>
      <c r="G577" s="38" t="s">
        <v>162</v>
      </c>
      <c r="H577" s="38" t="s">
        <v>165</v>
      </c>
      <c r="I577" s="38" t="s">
        <v>166</v>
      </c>
      <c r="J577" s="38"/>
      <c r="K577" s="38"/>
      <c r="L577" s="38"/>
      <c r="M577" s="38" t="s">
        <v>19</v>
      </c>
      <c r="N577" s="38" t="s">
        <v>19</v>
      </c>
      <c r="O577" s="38" t="s">
        <v>19</v>
      </c>
      <c r="P577" s="38" t="s">
        <v>19</v>
      </c>
      <c r="Q577" s="38" t="s">
        <v>19</v>
      </c>
      <c r="R577" s="38" t="s">
        <v>19</v>
      </c>
      <c r="S577" s="38" t="s">
        <v>19</v>
      </c>
      <c r="T577" s="38" t="s">
        <v>19</v>
      </c>
      <c r="U577" s="38" t="s">
        <v>19</v>
      </c>
      <c r="V577" s="38" t="s">
        <v>19</v>
      </c>
      <c r="W577" s="38" t="s">
        <v>19</v>
      </c>
      <c r="X577" s="38" t="s">
        <v>19</v>
      </c>
      <c r="Y577" s="38" t="s">
        <v>19</v>
      </c>
      <c r="Z577" s="38" t="s">
        <v>19</v>
      </c>
      <c r="AA577" s="38" t="s">
        <v>19</v>
      </c>
      <c r="AB577" s="38" t="s">
        <v>19</v>
      </c>
      <c r="AC577" s="38" t="s">
        <v>19</v>
      </c>
      <c r="AD577" s="39">
        <v>0</v>
      </c>
      <c r="AE577" s="39">
        <v>0</v>
      </c>
      <c r="AF577" s="39">
        <v>0</v>
      </c>
      <c r="AG577" s="39">
        <v>0</v>
      </c>
      <c r="AH577" s="39">
        <v>650</v>
      </c>
      <c r="AI577" s="39">
        <v>650</v>
      </c>
      <c r="AJ577" s="39">
        <v>650</v>
      </c>
      <c r="AK577" s="39">
        <v>650</v>
      </c>
      <c r="AL577" s="39">
        <v>650</v>
      </c>
      <c r="AM577" s="39">
        <v>650</v>
      </c>
      <c r="AN577" s="39">
        <v>650</v>
      </c>
      <c r="AO577" s="39">
        <v>650</v>
      </c>
      <c r="AP577" s="39">
        <v>650</v>
      </c>
      <c r="AQ577" s="39">
        <v>650</v>
      </c>
      <c r="AR577" s="39">
        <v>650</v>
      </c>
      <c r="AS577" s="39">
        <v>650</v>
      </c>
      <c r="AT577" s="39">
        <v>650</v>
      </c>
      <c r="AU577" s="39">
        <v>650</v>
      </c>
      <c r="AV577" s="39">
        <v>650</v>
      </c>
      <c r="AW577" s="39">
        <v>650</v>
      </c>
      <c r="AX577" s="39">
        <f t="shared" si="164"/>
        <v>10400</v>
      </c>
      <c r="AY577" s="39">
        <v>0</v>
      </c>
      <c r="AZ577" s="39">
        <f t="shared" si="165"/>
        <v>10400</v>
      </c>
      <c r="BA577" s="39">
        <f t="shared" si="153"/>
        <v>650</v>
      </c>
      <c r="BB577" s="39">
        <f t="shared" si="154"/>
        <v>3250</v>
      </c>
      <c r="BC577" s="39">
        <f t="shared" si="155"/>
        <v>6500</v>
      </c>
    </row>
    <row r="578" spans="1:58" ht="64.8" x14ac:dyDescent="0.3">
      <c r="A578" s="14" t="s">
        <v>462</v>
      </c>
      <c r="B578" s="37">
        <v>2</v>
      </c>
      <c r="C578" s="37" t="s">
        <v>140</v>
      </c>
      <c r="D578" s="37">
        <v>14</v>
      </c>
      <c r="E578" s="38" t="s">
        <v>164</v>
      </c>
      <c r="F578" s="38" t="s">
        <v>163</v>
      </c>
      <c r="G578" s="38" t="s">
        <v>162</v>
      </c>
      <c r="H578" s="38" t="s">
        <v>165</v>
      </c>
      <c r="I578" s="38" t="s">
        <v>166</v>
      </c>
      <c r="J578" s="38"/>
      <c r="K578" s="38"/>
      <c r="L578" s="38"/>
      <c r="M578" s="38" t="s">
        <v>19</v>
      </c>
      <c r="N578" s="38" t="s">
        <v>19</v>
      </c>
      <c r="O578" s="38" t="s">
        <v>19</v>
      </c>
      <c r="P578" s="38" t="s">
        <v>19</v>
      </c>
      <c r="Q578" s="38" t="s">
        <v>19</v>
      </c>
      <c r="R578" s="38" t="s">
        <v>19</v>
      </c>
      <c r="S578" s="38" t="s">
        <v>19</v>
      </c>
      <c r="T578" s="38" t="s">
        <v>19</v>
      </c>
      <c r="U578" s="38" t="s">
        <v>19</v>
      </c>
      <c r="V578" s="38" t="s">
        <v>19</v>
      </c>
      <c r="W578" s="38" t="s">
        <v>19</v>
      </c>
      <c r="X578" s="38" t="s">
        <v>19</v>
      </c>
      <c r="Y578" s="38" t="s">
        <v>19</v>
      </c>
      <c r="Z578" s="38" t="s">
        <v>19</v>
      </c>
      <c r="AA578" s="38" t="s">
        <v>19</v>
      </c>
      <c r="AB578" s="38" t="s">
        <v>19</v>
      </c>
      <c r="AC578" s="38" t="s">
        <v>19</v>
      </c>
      <c r="AD578" s="39">
        <v>0</v>
      </c>
      <c r="AE578" s="39">
        <v>0</v>
      </c>
      <c r="AF578" s="39">
        <v>0</v>
      </c>
      <c r="AG578" s="39">
        <v>0</v>
      </c>
      <c r="AH578" s="39">
        <v>150</v>
      </c>
      <c r="AI578" s="39">
        <v>150</v>
      </c>
      <c r="AJ578" s="39">
        <v>150</v>
      </c>
      <c r="AK578" s="39">
        <v>150</v>
      </c>
      <c r="AL578" s="39">
        <v>150</v>
      </c>
      <c r="AM578" s="39">
        <v>150</v>
      </c>
      <c r="AN578" s="39">
        <v>150</v>
      </c>
      <c r="AO578" s="39">
        <v>150</v>
      </c>
      <c r="AP578" s="39">
        <v>150</v>
      </c>
      <c r="AQ578" s="39">
        <v>150</v>
      </c>
      <c r="AR578" s="39">
        <v>150</v>
      </c>
      <c r="AS578" s="39">
        <v>150</v>
      </c>
      <c r="AT578" s="39">
        <v>150</v>
      </c>
      <c r="AU578" s="39">
        <v>150</v>
      </c>
      <c r="AV578" s="39">
        <v>150</v>
      </c>
      <c r="AW578" s="39">
        <v>150</v>
      </c>
      <c r="AX578" s="39">
        <f t="shared" si="164"/>
        <v>2400</v>
      </c>
      <c r="AY578" s="39">
        <v>0</v>
      </c>
      <c r="AZ578" s="39">
        <f t="shared" si="165"/>
        <v>2400</v>
      </c>
      <c r="BA578" s="39">
        <f t="shared" si="153"/>
        <v>150</v>
      </c>
      <c r="BB578" s="39">
        <f t="shared" si="154"/>
        <v>750</v>
      </c>
      <c r="BC578" s="39">
        <f t="shared" si="155"/>
        <v>1500</v>
      </c>
    </row>
    <row r="579" spans="1:58" s="1" customFormat="1" ht="61.2" x14ac:dyDescent="0.3">
      <c r="A579" s="2" t="s">
        <v>463</v>
      </c>
      <c r="B579" s="40">
        <v>2</v>
      </c>
      <c r="C579" s="40" t="s">
        <v>140</v>
      </c>
      <c r="D579" s="40">
        <v>14</v>
      </c>
      <c r="E579" s="30" t="s">
        <v>164</v>
      </c>
      <c r="F579" s="30" t="s">
        <v>163</v>
      </c>
      <c r="G579" s="30" t="s">
        <v>162</v>
      </c>
      <c r="H579" s="30" t="s">
        <v>165</v>
      </c>
      <c r="I579" s="30" t="s">
        <v>166</v>
      </c>
      <c r="J579" s="30"/>
      <c r="K579" s="30"/>
      <c r="L579" s="30"/>
      <c r="M579" s="30" t="s">
        <v>19</v>
      </c>
      <c r="N579" s="30" t="s">
        <v>19</v>
      </c>
      <c r="O579" s="30" t="s">
        <v>19</v>
      </c>
      <c r="P579" s="30" t="s">
        <v>19</v>
      </c>
      <c r="Q579" s="30" t="s">
        <v>19</v>
      </c>
      <c r="R579" s="30" t="s">
        <v>19</v>
      </c>
      <c r="S579" s="30" t="s">
        <v>19</v>
      </c>
      <c r="T579" s="30" t="s">
        <v>19</v>
      </c>
      <c r="U579" s="30" t="s">
        <v>19</v>
      </c>
      <c r="V579" s="30" t="s">
        <v>19</v>
      </c>
      <c r="W579" s="30" t="s">
        <v>19</v>
      </c>
      <c r="X579" s="30" t="s">
        <v>19</v>
      </c>
      <c r="Y579" s="30" t="s">
        <v>19</v>
      </c>
      <c r="Z579" s="30" t="s">
        <v>19</v>
      </c>
      <c r="AA579" s="30" t="s">
        <v>19</v>
      </c>
      <c r="AB579" s="30" t="s">
        <v>19</v>
      </c>
      <c r="AC579" s="30" t="s">
        <v>19</v>
      </c>
      <c r="AD579" s="35">
        <v>0</v>
      </c>
      <c r="AE579" s="35">
        <v>0</v>
      </c>
      <c r="AF579" s="35">
        <v>0</v>
      </c>
      <c r="AG579" s="35">
        <v>0</v>
      </c>
      <c r="AH579" s="35">
        <v>300</v>
      </c>
      <c r="AI579" s="35">
        <v>300</v>
      </c>
      <c r="AJ579" s="35">
        <v>300</v>
      </c>
      <c r="AK579" s="35">
        <v>300</v>
      </c>
      <c r="AL579" s="35">
        <v>300</v>
      </c>
      <c r="AM579" s="35">
        <v>300</v>
      </c>
      <c r="AN579" s="35">
        <v>300</v>
      </c>
      <c r="AO579" s="35">
        <v>300</v>
      </c>
      <c r="AP579" s="35">
        <v>300</v>
      </c>
      <c r="AQ579" s="35">
        <v>300</v>
      </c>
      <c r="AR579" s="35">
        <v>300</v>
      </c>
      <c r="AS579" s="35">
        <v>300</v>
      </c>
      <c r="AT579" s="35">
        <v>300</v>
      </c>
      <c r="AU579" s="35">
        <v>300</v>
      </c>
      <c r="AV579" s="35">
        <v>300</v>
      </c>
      <c r="AW579" s="35">
        <v>300</v>
      </c>
      <c r="AX579" s="35">
        <f t="shared" si="164"/>
        <v>4800</v>
      </c>
      <c r="AY579" s="35">
        <v>0</v>
      </c>
      <c r="AZ579" s="35">
        <f t="shared" si="165"/>
        <v>4800</v>
      </c>
      <c r="BA579" s="35">
        <f t="shared" si="153"/>
        <v>300</v>
      </c>
      <c r="BB579" s="35">
        <f t="shared" si="154"/>
        <v>1500</v>
      </c>
      <c r="BC579" s="35">
        <f t="shared" si="155"/>
        <v>3000</v>
      </c>
      <c r="BD579" s="31"/>
    </row>
    <row r="580" spans="1:58" s="1" customFormat="1" ht="61.2" x14ac:dyDescent="0.3">
      <c r="A580" s="2" t="s">
        <v>464</v>
      </c>
      <c r="B580" s="40">
        <v>2</v>
      </c>
      <c r="C580" s="40" t="s">
        <v>140</v>
      </c>
      <c r="D580" s="40">
        <v>14</v>
      </c>
      <c r="E580" s="30" t="s">
        <v>164</v>
      </c>
      <c r="F580" s="30" t="s">
        <v>163</v>
      </c>
      <c r="G580" s="30" t="s">
        <v>162</v>
      </c>
      <c r="H580" s="30" t="s">
        <v>165</v>
      </c>
      <c r="I580" s="30" t="s">
        <v>166</v>
      </c>
      <c r="J580" s="30"/>
      <c r="K580" s="30"/>
      <c r="L580" s="30"/>
      <c r="M580" s="30" t="s">
        <v>19</v>
      </c>
      <c r="N580" s="30" t="s">
        <v>19</v>
      </c>
      <c r="O580" s="30" t="s">
        <v>19</v>
      </c>
      <c r="P580" s="30" t="s">
        <v>19</v>
      </c>
      <c r="Q580" s="30" t="s">
        <v>19</v>
      </c>
      <c r="R580" s="30" t="s">
        <v>19</v>
      </c>
      <c r="S580" s="30" t="s">
        <v>19</v>
      </c>
      <c r="T580" s="30" t="s">
        <v>19</v>
      </c>
      <c r="U580" s="30" t="s">
        <v>19</v>
      </c>
      <c r="V580" s="30" t="s">
        <v>19</v>
      </c>
      <c r="W580" s="30" t="s">
        <v>19</v>
      </c>
      <c r="X580" s="30" t="s">
        <v>19</v>
      </c>
      <c r="Y580" s="30" t="s">
        <v>19</v>
      </c>
      <c r="Z580" s="30" t="s">
        <v>19</v>
      </c>
      <c r="AA580" s="30" t="s">
        <v>19</v>
      </c>
      <c r="AB580" s="30" t="s">
        <v>19</v>
      </c>
      <c r="AC580" s="30" t="s">
        <v>19</v>
      </c>
      <c r="AD580" s="35">
        <v>0</v>
      </c>
      <c r="AE580" s="35">
        <v>0</v>
      </c>
      <c r="AF580" s="35">
        <v>0</v>
      </c>
      <c r="AG580" s="35">
        <v>0</v>
      </c>
      <c r="AH580" s="35">
        <v>250</v>
      </c>
      <c r="AI580" s="35">
        <v>250</v>
      </c>
      <c r="AJ580" s="35">
        <v>250</v>
      </c>
      <c r="AK580" s="35">
        <v>250</v>
      </c>
      <c r="AL580" s="35">
        <v>250</v>
      </c>
      <c r="AM580" s="35">
        <v>250</v>
      </c>
      <c r="AN580" s="35">
        <v>250</v>
      </c>
      <c r="AO580" s="35">
        <v>250</v>
      </c>
      <c r="AP580" s="35">
        <v>250</v>
      </c>
      <c r="AQ580" s="35">
        <v>250</v>
      </c>
      <c r="AR580" s="35">
        <v>250</v>
      </c>
      <c r="AS580" s="35">
        <v>250</v>
      </c>
      <c r="AT580" s="35">
        <v>250</v>
      </c>
      <c r="AU580" s="35">
        <v>250</v>
      </c>
      <c r="AV580" s="35">
        <v>250</v>
      </c>
      <c r="AW580" s="35">
        <v>250</v>
      </c>
      <c r="AX580" s="35">
        <f t="shared" si="164"/>
        <v>4000</v>
      </c>
      <c r="AY580" s="35">
        <v>0</v>
      </c>
      <c r="AZ580" s="35">
        <f t="shared" si="165"/>
        <v>4000</v>
      </c>
      <c r="BA580" s="35">
        <f t="shared" si="153"/>
        <v>250</v>
      </c>
      <c r="BB580" s="35">
        <f t="shared" si="154"/>
        <v>1250</v>
      </c>
      <c r="BC580" s="35">
        <f t="shared" si="155"/>
        <v>2500</v>
      </c>
      <c r="BD580" s="31"/>
    </row>
    <row r="581" spans="1:58" s="1" customFormat="1" ht="61.2" x14ac:dyDescent="0.3">
      <c r="A581" s="2" t="s">
        <v>465</v>
      </c>
      <c r="B581" s="40">
        <v>2</v>
      </c>
      <c r="C581" s="40" t="s">
        <v>140</v>
      </c>
      <c r="D581" s="40">
        <v>14</v>
      </c>
      <c r="E581" s="30" t="s">
        <v>164</v>
      </c>
      <c r="F581" s="30" t="s">
        <v>163</v>
      </c>
      <c r="G581" s="30" t="s">
        <v>162</v>
      </c>
      <c r="H581" s="30" t="s">
        <v>165</v>
      </c>
      <c r="I581" s="30" t="s">
        <v>166</v>
      </c>
      <c r="J581" s="30"/>
      <c r="K581" s="30"/>
      <c r="L581" s="30"/>
      <c r="M581" s="30" t="s">
        <v>19</v>
      </c>
      <c r="N581" s="30" t="s">
        <v>19</v>
      </c>
      <c r="O581" s="30" t="s">
        <v>19</v>
      </c>
      <c r="P581" s="30" t="s">
        <v>19</v>
      </c>
      <c r="Q581" s="30" t="s">
        <v>19</v>
      </c>
      <c r="R581" s="30" t="s">
        <v>19</v>
      </c>
      <c r="S581" s="30" t="s">
        <v>19</v>
      </c>
      <c r="T581" s="30" t="s">
        <v>19</v>
      </c>
      <c r="U581" s="30" t="s">
        <v>19</v>
      </c>
      <c r="V581" s="30" t="s">
        <v>19</v>
      </c>
      <c r="W581" s="30" t="s">
        <v>19</v>
      </c>
      <c r="X581" s="30" t="s">
        <v>19</v>
      </c>
      <c r="Y581" s="30" t="s">
        <v>19</v>
      </c>
      <c r="Z581" s="30" t="s">
        <v>19</v>
      </c>
      <c r="AA581" s="30" t="s">
        <v>19</v>
      </c>
      <c r="AB581" s="30" t="s">
        <v>19</v>
      </c>
      <c r="AC581" s="30" t="s">
        <v>19</v>
      </c>
      <c r="AD581" s="35">
        <v>0</v>
      </c>
      <c r="AE581" s="35">
        <v>0</v>
      </c>
      <c r="AF581" s="35">
        <v>0</v>
      </c>
      <c r="AG581" s="35">
        <v>0</v>
      </c>
      <c r="AH581" s="35">
        <v>350</v>
      </c>
      <c r="AI581" s="35">
        <v>350</v>
      </c>
      <c r="AJ581" s="35">
        <v>350</v>
      </c>
      <c r="AK581" s="35">
        <v>350</v>
      </c>
      <c r="AL581" s="35">
        <v>350</v>
      </c>
      <c r="AM581" s="35">
        <v>350</v>
      </c>
      <c r="AN581" s="35">
        <v>350</v>
      </c>
      <c r="AO581" s="35">
        <v>350</v>
      </c>
      <c r="AP581" s="35">
        <v>350</v>
      </c>
      <c r="AQ581" s="35">
        <v>350</v>
      </c>
      <c r="AR581" s="35">
        <v>350</v>
      </c>
      <c r="AS581" s="35">
        <v>350</v>
      </c>
      <c r="AT581" s="35">
        <v>350</v>
      </c>
      <c r="AU581" s="35">
        <v>350</v>
      </c>
      <c r="AV581" s="35">
        <v>350</v>
      </c>
      <c r="AW581" s="35">
        <v>350</v>
      </c>
      <c r="AX581" s="35">
        <f t="shared" si="164"/>
        <v>5600</v>
      </c>
      <c r="AY581" s="35">
        <v>0</v>
      </c>
      <c r="AZ581" s="35">
        <f t="shared" si="165"/>
        <v>5600</v>
      </c>
      <c r="BA581" s="35">
        <f t="shared" si="153"/>
        <v>350</v>
      </c>
      <c r="BB581" s="35">
        <f t="shared" si="154"/>
        <v>1750</v>
      </c>
      <c r="BC581" s="35">
        <f t="shared" si="155"/>
        <v>3500</v>
      </c>
      <c r="BD581" s="31"/>
    </row>
    <row r="582" spans="1:58" s="1" customFormat="1" ht="61.2" x14ac:dyDescent="0.3">
      <c r="A582" s="2" t="s">
        <v>466</v>
      </c>
      <c r="B582" s="40">
        <v>2</v>
      </c>
      <c r="C582" s="40" t="s">
        <v>140</v>
      </c>
      <c r="D582" s="40">
        <v>14</v>
      </c>
      <c r="E582" s="30" t="s">
        <v>164</v>
      </c>
      <c r="F582" s="30" t="s">
        <v>163</v>
      </c>
      <c r="G582" s="30" t="s">
        <v>162</v>
      </c>
      <c r="H582" s="30" t="s">
        <v>165</v>
      </c>
      <c r="I582" s="30" t="s">
        <v>166</v>
      </c>
      <c r="J582" s="30"/>
      <c r="K582" s="30"/>
      <c r="L582" s="30"/>
      <c r="M582" s="30" t="s">
        <v>19</v>
      </c>
      <c r="N582" s="30" t="s">
        <v>19</v>
      </c>
      <c r="O582" s="30" t="s">
        <v>19</v>
      </c>
      <c r="P582" s="30" t="s">
        <v>19</v>
      </c>
      <c r="Q582" s="30" t="s">
        <v>19</v>
      </c>
      <c r="R582" s="30" t="s">
        <v>19</v>
      </c>
      <c r="S582" s="30" t="s">
        <v>19</v>
      </c>
      <c r="T582" s="30" t="s">
        <v>19</v>
      </c>
      <c r="U582" s="30" t="s">
        <v>19</v>
      </c>
      <c r="V582" s="30" t="s">
        <v>19</v>
      </c>
      <c r="W582" s="30" t="s">
        <v>19</v>
      </c>
      <c r="X582" s="30" t="s">
        <v>19</v>
      </c>
      <c r="Y582" s="30" t="s">
        <v>19</v>
      </c>
      <c r="Z582" s="30" t="s">
        <v>19</v>
      </c>
      <c r="AA582" s="30" t="s">
        <v>19</v>
      </c>
      <c r="AB582" s="30" t="s">
        <v>19</v>
      </c>
      <c r="AC582" s="30" t="s">
        <v>19</v>
      </c>
      <c r="AD582" s="35">
        <v>0</v>
      </c>
      <c r="AE582" s="35">
        <v>0</v>
      </c>
      <c r="AF582" s="35">
        <v>0</v>
      </c>
      <c r="AG582" s="35">
        <v>0</v>
      </c>
      <c r="AH582" s="35">
        <v>250</v>
      </c>
      <c r="AI582" s="35">
        <v>250</v>
      </c>
      <c r="AJ582" s="35">
        <v>250</v>
      </c>
      <c r="AK582" s="35">
        <v>250</v>
      </c>
      <c r="AL582" s="35">
        <v>250</v>
      </c>
      <c r="AM582" s="35">
        <v>250</v>
      </c>
      <c r="AN582" s="35">
        <v>250</v>
      </c>
      <c r="AO582" s="35">
        <v>250</v>
      </c>
      <c r="AP582" s="35">
        <v>250</v>
      </c>
      <c r="AQ582" s="35">
        <v>250</v>
      </c>
      <c r="AR582" s="35">
        <v>250</v>
      </c>
      <c r="AS582" s="35">
        <v>250</v>
      </c>
      <c r="AT582" s="35">
        <v>250</v>
      </c>
      <c r="AU582" s="35">
        <v>250</v>
      </c>
      <c r="AV582" s="35">
        <v>250</v>
      </c>
      <c r="AW582" s="35">
        <v>250</v>
      </c>
      <c r="AX582" s="35">
        <f t="shared" si="164"/>
        <v>4000</v>
      </c>
      <c r="AY582" s="35">
        <v>0</v>
      </c>
      <c r="AZ582" s="35">
        <f t="shared" si="165"/>
        <v>4000</v>
      </c>
      <c r="BA582" s="35">
        <f t="shared" si="153"/>
        <v>250</v>
      </c>
      <c r="BB582" s="35">
        <f t="shared" si="154"/>
        <v>1250</v>
      </c>
      <c r="BC582" s="35">
        <f t="shared" si="155"/>
        <v>2500</v>
      </c>
      <c r="BD582" s="31"/>
    </row>
    <row r="583" spans="1:58" s="1" customFormat="1" ht="61.2" x14ac:dyDescent="0.3">
      <c r="A583" s="2" t="s">
        <v>467</v>
      </c>
      <c r="B583" s="40">
        <v>2</v>
      </c>
      <c r="C583" s="40" t="s">
        <v>140</v>
      </c>
      <c r="D583" s="40">
        <v>14</v>
      </c>
      <c r="E583" s="30" t="s">
        <v>164</v>
      </c>
      <c r="F583" s="30" t="s">
        <v>163</v>
      </c>
      <c r="G583" s="30" t="s">
        <v>162</v>
      </c>
      <c r="H583" s="30" t="s">
        <v>165</v>
      </c>
      <c r="I583" s="30" t="s">
        <v>166</v>
      </c>
      <c r="J583" s="30"/>
      <c r="K583" s="30"/>
      <c r="L583" s="30"/>
      <c r="M583" s="30" t="s">
        <v>19</v>
      </c>
      <c r="N583" s="30" t="s">
        <v>19</v>
      </c>
      <c r="O583" s="30" t="s">
        <v>19</v>
      </c>
      <c r="P583" s="30" t="s">
        <v>19</v>
      </c>
      <c r="Q583" s="30" t="s">
        <v>19</v>
      </c>
      <c r="R583" s="30" t="s">
        <v>19</v>
      </c>
      <c r="S583" s="30" t="s">
        <v>19</v>
      </c>
      <c r="T583" s="30" t="s">
        <v>19</v>
      </c>
      <c r="U583" s="30" t="s">
        <v>19</v>
      </c>
      <c r="V583" s="30" t="s">
        <v>19</v>
      </c>
      <c r="W583" s="30" t="s">
        <v>19</v>
      </c>
      <c r="X583" s="30" t="s">
        <v>19</v>
      </c>
      <c r="Y583" s="30" t="s">
        <v>19</v>
      </c>
      <c r="Z583" s="30" t="s">
        <v>19</v>
      </c>
      <c r="AA583" s="30" t="s">
        <v>19</v>
      </c>
      <c r="AB583" s="30" t="s">
        <v>19</v>
      </c>
      <c r="AC583" s="30" t="s">
        <v>19</v>
      </c>
      <c r="AD583" s="35">
        <v>0</v>
      </c>
      <c r="AE583" s="35">
        <v>0</v>
      </c>
      <c r="AF583" s="35">
        <v>0</v>
      </c>
      <c r="AG583" s="35">
        <v>0</v>
      </c>
      <c r="AH583" s="35">
        <v>50</v>
      </c>
      <c r="AI583" s="35">
        <v>50</v>
      </c>
      <c r="AJ583" s="35">
        <v>50</v>
      </c>
      <c r="AK583" s="35">
        <v>50</v>
      </c>
      <c r="AL583" s="35">
        <v>50</v>
      </c>
      <c r="AM583" s="35">
        <v>50</v>
      </c>
      <c r="AN583" s="35">
        <v>50</v>
      </c>
      <c r="AO583" s="35">
        <v>50</v>
      </c>
      <c r="AP583" s="35">
        <v>50</v>
      </c>
      <c r="AQ583" s="35">
        <v>50</v>
      </c>
      <c r="AR583" s="35">
        <v>50</v>
      </c>
      <c r="AS583" s="35">
        <v>50</v>
      </c>
      <c r="AT583" s="35">
        <v>50</v>
      </c>
      <c r="AU583" s="35">
        <v>50</v>
      </c>
      <c r="AV583" s="35">
        <v>50</v>
      </c>
      <c r="AW583" s="35">
        <v>50</v>
      </c>
      <c r="AX583" s="35">
        <f t="shared" si="164"/>
        <v>800</v>
      </c>
      <c r="AY583" s="35">
        <v>0</v>
      </c>
      <c r="AZ583" s="35">
        <f t="shared" si="165"/>
        <v>800</v>
      </c>
      <c r="BA583" s="35">
        <f t="shared" si="153"/>
        <v>50</v>
      </c>
      <c r="BB583" s="35">
        <f t="shared" si="154"/>
        <v>250</v>
      </c>
      <c r="BC583" s="35">
        <f t="shared" si="155"/>
        <v>500</v>
      </c>
      <c r="BD583" s="31"/>
    </row>
    <row r="584" spans="1:58" s="1" customFormat="1" ht="61.2" x14ac:dyDescent="0.3">
      <c r="A584" s="2" t="s">
        <v>468</v>
      </c>
      <c r="B584" s="40">
        <v>2</v>
      </c>
      <c r="C584" s="40" t="s">
        <v>140</v>
      </c>
      <c r="D584" s="40">
        <v>14</v>
      </c>
      <c r="E584" s="30" t="s">
        <v>164</v>
      </c>
      <c r="F584" s="30" t="s">
        <v>163</v>
      </c>
      <c r="G584" s="30" t="s">
        <v>162</v>
      </c>
      <c r="H584" s="30" t="s">
        <v>165</v>
      </c>
      <c r="I584" s="30" t="s">
        <v>166</v>
      </c>
      <c r="J584" s="30"/>
      <c r="K584" s="30"/>
      <c r="L584" s="30"/>
      <c r="M584" s="30" t="s">
        <v>19</v>
      </c>
      <c r="N584" s="30" t="s">
        <v>19</v>
      </c>
      <c r="O584" s="30" t="s">
        <v>19</v>
      </c>
      <c r="P584" s="30" t="s">
        <v>19</v>
      </c>
      <c r="Q584" s="30" t="s">
        <v>19</v>
      </c>
      <c r="R584" s="30" t="s">
        <v>19</v>
      </c>
      <c r="S584" s="30" t="s">
        <v>19</v>
      </c>
      <c r="T584" s="30" t="s">
        <v>19</v>
      </c>
      <c r="U584" s="30" t="s">
        <v>19</v>
      </c>
      <c r="V584" s="30" t="s">
        <v>19</v>
      </c>
      <c r="W584" s="30" t="s">
        <v>19</v>
      </c>
      <c r="X584" s="30" t="s">
        <v>19</v>
      </c>
      <c r="Y584" s="30" t="s">
        <v>19</v>
      </c>
      <c r="Z584" s="30" t="s">
        <v>19</v>
      </c>
      <c r="AA584" s="30" t="s">
        <v>19</v>
      </c>
      <c r="AB584" s="30" t="s">
        <v>19</v>
      </c>
      <c r="AC584" s="30" t="s">
        <v>19</v>
      </c>
      <c r="AD584" s="35"/>
      <c r="AE584" s="35"/>
      <c r="AF584" s="35"/>
      <c r="AG584" s="35"/>
      <c r="AH584" s="35"/>
      <c r="AI584" s="35">
        <v>150</v>
      </c>
      <c r="AJ584" s="35">
        <v>150</v>
      </c>
      <c r="AK584" s="35">
        <v>150</v>
      </c>
      <c r="AL584" s="35">
        <v>150</v>
      </c>
      <c r="AM584" s="35">
        <v>150</v>
      </c>
      <c r="AN584" s="35">
        <v>150</v>
      </c>
      <c r="AO584" s="35">
        <v>150</v>
      </c>
      <c r="AP584" s="35">
        <v>150</v>
      </c>
      <c r="AQ584" s="35">
        <v>150</v>
      </c>
      <c r="AR584" s="35">
        <v>150</v>
      </c>
      <c r="AS584" s="35">
        <v>150</v>
      </c>
      <c r="AT584" s="35">
        <v>150</v>
      </c>
      <c r="AU584" s="35">
        <v>150</v>
      </c>
      <c r="AV584" s="35">
        <v>150</v>
      </c>
      <c r="AW584" s="35">
        <v>150</v>
      </c>
      <c r="AX584" s="35">
        <f t="shared" si="164"/>
        <v>2250</v>
      </c>
      <c r="AY584" s="35">
        <v>0</v>
      </c>
      <c r="AZ584" s="35">
        <f t="shared" si="165"/>
        <v>2250</v>
      </c>
      <c r="BA584" s="39">
        <f t="shared" si="153"/>
        <v>0</v>
      </c>
      <c r="BB584" s="39">
        <f t="shared" si="154"/>
        <v>750</v>
      </c>
      <c r="BC584" s="39">
        <f t="shared" si="155"/>
        <v>1500</v>
      </c>
      <c r="BD584" s="31"/>
      <c r="BF584" s="21"/>
    </row>
    <row r="585" spans="1:58" s="1" customFormat="1" ht="61.2" x14ac:dyDescent="0.3">
      <c r="A585" s="2" t="s">
        <v>469</v>
      </c>
      <c r="B585" s="40">
        <v>2</v>
      </c>
      <c r="C585" s="40" t="s">
        <v>140</v>
      </c>
      <c r="D585" s="40">
        <v>14</v>
      </c>
      <c r="E585" s="30" t="s">
        <v>164</v>
      </c>
      <c r="F585" s="30" t="s">
        <v>163</v>
      </c>
      <c r="G585" s="30" t="s">
        <v>162</v>
      </c>
      <c r="H585" s="30" t="s">
        <v>165</v>
      </c>
      <c r="I585" s="30" t="s">
        <v>166</v>
      </c>
      <c r="J585" s="30"/>
      <c r="K585" s="30"/>
      <c r="L585" s="30"/>
      <c r="M585" s="30" t="s">
        <v>19</v>
      </c>
      <c r="N585" s="30" t="s">
        <v>19</v>
      </c>
      <c r="O585" s="30" t="s">
        <v>19</v>
      </c>
      <c r="P585" s="30" t="s">
        <v>19</v>
      </c>
      <c r="Q585" s="30" t="s">
        <v>19</v>
      </c>
      <c r="R585" s="30" t="s">
        <v>19</v>
      </c>
      <c r="S585" s="30" t="s">
        <v>19</v>
      </c>
      <c r="T585" s="30" t="s">
        <v>19</v>
      </c>
      <c r="U585" s="30" t="s">
        <v>19</v>
      </c>
      <c r="V585" s="30" t="s">
        <v>19</v>
      </c>
      <c r="W585" s="30" t="s">
        <v>19</v>
      </c>
      <c r="X585" s="30" t="s">
        <v>19</v>
      </c>
      <c r="Y585" s="30" t="s">
        <v>19</v>
      </c>
      <c r="Z585" s="30" t="s">
        <v>19</v>
      </c>
      <c r="AA585" s="30" t="s">
        <v>19</v>
      </c>
      <c r="AB585" s="30" t="s">
        <v>19</v>
      </c>
      <c r="AC585" s="30" t="s">
        <v>19</v>
      </c>
      <c r="AD585" s="35"/>
      <c r="AE585" s="35"/>
      <c r="AF585" s="35"/>
      <c r="AG585" s="35"/>
      <c r="AH585" s="35"/>
      <c r="AI585" s="35">
        <v>650</v>
      </c>
      <c r="AJ585" s="35">
        <v>650</v>
      </c>
      <c r="AK585" s="35">
        <v>650</v>
      </c>
      <c r="AL585" s="35">
        <v>650</v>
      </c>
      <c r="AM585" s="35">
        <v>650</v>
      </c>
      <c r="AN585" s="35">
        <v>650</v>
      </c>
      <c r="AO585" s="35">
        <v>650</v>
      </c>
      <c r="AP585" s="35">
        <v>650</v>
      </c>
      <c r="AQ585" s="35">
        <v>650</v>
      </c>
      <c r="AR585" s="35">
        <v>650</v>
      </c>
      <c r="AS585" s="35">
        <v>650</v>
      </c>
      <c r="AT585" s="35">
        <v>650</v>
      </c>
      <c r="AU585" s="35">
        <v>650</v>
      </c>
      <c r="AV585" s="35">
        <v>650</v>
      </c>
      <c r="AW585" s="35">
        <v>650</v>
      </c>
      <c r="AX585" s="35">
        <f t="shared" si="164"/>
        <v>9750</v>
      </c>
      <c r="AY585" s="35">
        <v>0</v>
      </c>
      <c r="AZ585" s="35">
        <f t="shared" si="165"/>
        <v>9750</v>
      </c>
      <c r="BA585" s="39">
        <f t="shared" si="153"/>
        <v>0</v>
      </c>
      <c r="BB585" s="39">
        <f t="shared" si="154"/>
        <v>3250</v>
      </c>
      <c r="BC585" s="39">
        <f t="shared" si="155"/>
        <v>6500</v>
      </c>
      <c r="BD585" s="31"/>
    </row>
    <row r="586" spans="1:58" s="1" customFormat="1" ht="61.2" x14ac:dyDescent="0.3">
      <c r="A586" s="2" t="s">
        <v>470</v>
      </c>
      <c r="B586" s="40">
        <v>2</v>
      </c>
      <c r="C586" s="40" t="s">
        <v>140</v>
      </c>
      <c r="D586" s="40">
        <v>14</v>
      </c>
      <c r="E586" s="30" t="s">
        <v>164</v>
      </c>
      <c r="F586" s="30" t="s">
        <v>163</v>
      </c>
      <c r="G586" s="30" t="s">
        <v>162</v>
      </c>
      <c r="H586" s="30" t="s">
        <v>165</v>
      </c>
      <c r="I586" s="30" t="s">
        <v>166</v>
      </c>
      <c r="J586" s="30"/>
      <c r="K586" s="30"/>
      <c r="L586" s="30"/>
      <c r="M586" s="30" t="s">
        <v>19</v>
      </c>
      <c r="N586" s="30" t="s">
        <v>19</v>
      </c>
      <c r="O586" s="30" t="s">
        <v>19</v>
      </c>
      <c r="P586" s="30" t="s">
        <v>19</v>
      </c>
      <c r="Q586" s="30" t="s">
        <v>19</v>
      </c>
      <c r="R586" s="30" t="s">
        <v>19</v>
      </c>
      <c r="S586" s="30" t="s">
        <v>19</v>
      </c>
      <c r="T586" s="30" t="s">
        <v>19</v>
      </c>
      <c r="U586" s="30" t="s">
        <v>19</v>
      </c>
      <c r="V586" s="30" t="s">
        <v>19</v>
      </c>
      <c r="W586" s="30" t="s">
        <v>19</v>
      </c>
      <c r="X586" s="30" t="s">
        <v>19</v>
      </c>
      <c r="Y586" s="30" t="s">
        <v>19</v>
      </c>
      <c r="Z586" s="30" t="s">
        <v>19</v>
      </c>
      <c r="AA586" s="30" t="s">
        <v>19</v>
      </c>
      <c r="AB586" s="30" t="s">
        <v>19</v>
      </c>
      <c r="AC586" s="30" t="s">
        <v>19</v>
      </c>
      <c r="AD586" s="35"/>
      <c r="AE586" s="35"/>
      <c r="AF586" s="35"/>
      <c r="AG586" s="35"/>
      <c r="AH586" s="35"/>
      <c r="AI586" s="35">
        <v>150</v>
      </c>
      <c r="AJ586" s="35">
        <v>150</v>
      </c>
      <c r="AK586" s="35">
        <v>150</v>
      </c>
      <c r="AL586" s="35">
        <v>150</v>
      </c>
      <c r="AM586" s="35">
        <v>150</v>
      </c>
      <c r="AN586" s="35">
        <v>150</v>
      </c>
      <c r="AO586" s="35">
        <v>150</v>
      </c>
      <c r="AP586" s="35">
        <v>150</v>
      </c>
      <c r="AQ586" s="35">
        <v>150</v>
      </c>
      <c r="AR586" s="35">
        <v>150</v>
      </c>
      <c r="AS586" s="35">
        <v>150</v>
      </c>
      <c r="AT586" s="35">
        <v>150</v>
      </c>
      <c r="AU586" s="35">
        <v>150</v>
      </c>
      <c r="AV586" s="35">
        <v>150</v>
      </c>
      <c r="AW586" s="35">
        <v>150</v>
      </c>
      <c r="AX586" s="35">
        <f t="shared" si="164"/>
        <v>2250</v>
      </c>
      <c r="AY586" s="35">
        <v>0</v>
      </c>
      <c r="AZ586" s="35">
        <f t="shared" si="165"/>
        <v>2250</v>
      </c>
      <c r="BA586" s="39">
        <f t="shared" si="153"/>
        <v>0</v>
      </c>
      <c r="BB586" s="39">
        <f t="shared" si="154"/>
        <v>750</v>
      </c>
      <c r="BC586" s="39">
        <f t="shared" si="155"/>
        <v>1500</v>
      </c>
      <c r="BD586" s="31"/>
    </row>
    <row r="587" spans="1:58" s="1" customFormat="1" ht="51" x14ac:dyDescent="0.3">
      <c r="A587" s="11" t="s">
        <v>472</v>
      </c>
      <c r="B587" s="32">
        <v>2</v>
      </c>
      <c r="C587" s="32" t="s">
        <v>140</v>
      </c>
      <c r="D587" s="32">
        <v>14</v>
      </c>
      <c r="E587" s="33" t="s">
        <v>164</v>
      </c>
      <c r="F587" s="33" t="s">
        <v>163</v>
      </c>
      <c r="G587" s="33" t="s">
        <v>162</v>
      </c>
      <c r="H587" s="33" t="s">
        <v>168</v>
      </c>
      <c r="I587" s="33" t="s">
        <v>167</v>
      </c>
      <c r="J587" s="30"/>
      <c r="K587" s="30"/>
      <c r="L587" s="30"/>
      <c r="M587" s="30" t="s">
        <v>19</v>
      </c>
      <c r="N587" s="30" t="s">
        <v>19</v>
      </c>
      <c r="O587" s="30" t="s">
        <v>19</v>
      </c>
      <c r="P587" s="30" t="s">
        <v>19</v>
      </c>
      <c r="Q587" s="30" t="s">
        <v>19</v>
      </c>
      <c r="R587" s="30" t="s">
        <v>19</v>
      </c>
      <c r="S587" s="30" t="s">
        <v>19</v>
      </c>
      <c r="T587" s="30" t="s">
        <v>19</v>
      </c>
      <c r="U587" s="30" t="s">
        <v>19</v>
      </c>
      <c r="V587" s="30" t="s">
        <v>19</v>
      </c>
      <c r="W587" s="30" t="s">
        <v>19</v>
      </c>
      <c r="X587" s="30" t="s">
        <v>19</v>
      </c>
      <c r="Y587" s="30" t="s">
        <v>19</v>
      </c>
      <c r="Z587" s="30" t="s">
        <v>19</v>
      </c>
      <c r="AA587" s="30" t="s">
        <v>19</v>
      </c>
      <c r="AB587" s="30" t="s">
        <v>19</v>
      </c>
      <c r="AC587" s="30" t="s">
        <v>19</v>
      </c>
      <c r="AD587" s="34">
        <f>SUM(AD588:AD597)</f>
        <v>0</v>
      </c>
      <c r="AE587" s="34">
        <f t="shared" ref="AE587:AW587" si="167">SUM(AE588:AE597)</f>
        <v>0</v>
      </c>
      <c r="AF587" s="34">
        <f t="shared" si="167"/>
        <v>0</v>
      </c>
      <c r="AG587" s="34">
        <f t="shared" si="167"/>
        <v>0</v>
      </c>
      <c r="AH587" s="34">
        <f t="shared" si="167"/>
        <v>0</v>
      </c>
      <c r="AI587" s="34">
        <f t="shared" si="167"/>
        <v>0</v>
      </c>
      <c r="AJ587" s="34">
        <f t="shared" si="167"/>
        <v>0</v>
      </c>
      <c r="AK587" s="34">
        <f t="shared" si="167"/>
        <v>0</v>
      </c>
      <c r="AL587" s="34">
        <f t="shared" si="167"/>
        <v>0</v>
      </c>
      <c r="AM587" s="34">
        <f t="shared" si="167"/>
        <v>0</v>
      </c>
      <c r="AN587" s="34">
        <f t="shared" si="167"/>
        <v>0</v>
      </c>
      <c r="AO587" s="34">
        <f t="shared" si="167"/>
        <v>0</v>
      </c>
      <c r="AP587" s="34">
        <f t="shared" si="167"/>
        <v>0</v>
      </c>
      <c r="AQ587" s="34">
        <f t="shared" si="167"/>
        <v>0</v>
      </c>
      <c r="AR587" s="34">
        <f t="shared" si="167"/>
        <v>0</v>
      </c>
      <c r="AS587" s="34">
        <f t="shared" si="167"/>
        <v>0</v>
      </c>
      <c r="AT587" s="34">
        <f t="shared" si="167"/>
        <v>0</v>
      </c>
      <c r="AU587" s="34">
        <f t="shared" si="167"/>
        <v>0</v>
      </c>
      <c r="AV587" s="34">
        <f t="shared" si="167"/>
        <v>0</v>
      </c>
      <c r="AW587" s="34">
        <f t="shared" si="167"/>
        <v>0</v>
      </c>
      <c r="AX587" s="35">
        <f t="shared" si="164"/>
        <v>0</v>
      </c>
      <c r="AY587" s="35">
        <v>0</v>
      </c>
      <c r="AZ587" s="35">
        <f t="shared" si="165"/>
        <v>0</v>
      </c>
      <c r="BA587" s="36">
        <f t="shared" si="153"/>
        <v>0</v>
      </c>
      <c r="BB587" s="36">
        <f t="shared" si="154"/>
        <v>0</v>
      </c>
      <c r="BC587" s="36">
        <f t="shared" si="155"/>
        <v>0</v>
      </c>
      <c r="BD587" s="31"/>
    </row>
    <row r="588" spans="1:58" ht="43.2" x14ac:dyDescent="0.3">
      <c r="A588" s="14" t="s">
        <v>461</v>
      </c>
      <c r="B588" s="37">
        <v>2</v>
      </c>
      <c r="C588" s="37" t="s">
        <v>140</v>
      </c>
      <c r="D588" s="37">
        <v>14</v>
      </c>
      <c r="E588" s="38" t="s">
        <v>164</v>
      </c>
      <c r="F588" s="38" t="s">
        <v>163</v>
      </c>
      <c r="G588" s="38" t="s">
        <v>162</v>
      </c>
      <c r="H588" s="38" t="s">
        <v>168</v>
      </c>
      <c r="I588" s="38" t="s">
        <v>167</v>
      </c>
      <c r="J588" s="38"/>
      <c r="K588" s="38"/>
      <c r="L588" s="38"/>
      <c r="M588" s="38" t="s">
        <v>19</v>
      </c>
      <c r="N588" s="38" t="s">
        <v>19</v>
      </c>
      <c r="O588" s="38" t="s">
        <v>19</v>
      </c>
      <c r="P588" s="38" t="s">
        <v>19</v>
      </c>
      <c r="Q588" s="38" t="s">
        <v>19</v>
      </c>
      <c r="R588" s="38" t="s">
        <v>19</v>
      </c>
      <c r="S588" s="38" t="s">
        <v>19</v>
      </c>
      <c r="T588" s="38" t="s">
        <v>19</v>
      </c>
      <c r="U588" s="38" t="s">
        <v>19</v>
      </c>
      <c r="V588" s="38" t="s">
        <v>19</v>
      </c>
      <c r="W588" s="38" t="s">
        <v>19</v>
      </c>
      <c r="X588" s="38" t="s">
        <v>19</v>
      </c>
      <c r="Y588" s="38" t="s">
        <v>19</v>
      </c>
      <c r="Z588" s="38" t="s">
        <v>19</v>
      </c>
      <c r="AA588" s="38" t="s">
        <v>19</v>
      </c>
      <c r="AB588" s="38" t="s">
        <v>19</v>
      </c>
      <c r="AC588" s="38" t="s">
        <v>19</v>
      </c>
      <c r="AD588" s="39">
        <v>0</v>
      </c>
      <c r="AE588" s="39">
        <v>0</v>
      </c>
      <c r="AF588" s="39">
        <v>0</v>
      </c>
      <c r="AG588" s="39">
        <v>0</v>
      </c>
      <c r="AH588" s="39">
        <v>0</v>
      </c>
      <c r="AI588" s="39">
        <v>0</v>
      </c>
      <c r="AJ588" s="39">
        <v>0</v>
      </c>
      <c r="AK588" s="39">
        <v>0</v>
      </c>
      <c r="AL588" s="39">
        <v>0</v>
      </c>
      <c r="AM588" s="39">
        <v>0</v>
      </c>
      <c r="AN588" s="39">
        <v>0</v>
      </c>
      <c r="AO588" s="39">
        <v>0</v>
      </c>
      <c r="AP588" s="39">
        <v>0</v>
      </c>
      <c r="AQ588" s="39">
        <v>0</v>
      </c>
      <c r="AR588" s="39">
        <v>0</v>
      </c>
      <c r="AS588" s="39">
        <v>0</v>
      </c>
      <c r="AT588" s="39">
        <v>0</v>
      </c>
      <c r="AU588" s="39">
        <v>0</v>
      </c>
      <c r="AV588" s="39">
        <v>0</v>
      </c>
      <c r="AW588" s="39">
        <v>0</v>
      </c>
      <c r="AX588" s="39">
        <f t="shared" si="164"/>
        <v>0</v>
      </c>
      <c r="AY588" s="39">
        <v>0</v>
      </c>
      <c r="AZ588" s="39">
        <f t="shared" si="165"/>
        <v>0</v>
      </c>
      <c r="BA588" s="39">
        <f t="shared" si="153"/>
        <v>0</v>
      </c>
      <c r="BB588" s="39">
        <f t="shared" si="154"/>
        <v>0</v>
      </c>
      <c r="BC588" s="39">
        <f t="shared" si="155"/>
        <v>0</v>
      </c>
    </row>
    <row r="589" spans="1:58" ht="43.2" x14ac:dyDescent="0.3">
      <c r="A589" s="14" t="s">
        <v>462</v>
      </c>
      <c r="B589" s="37">
        <v>2</v>
      </c>
      <c r="C589" s="37" t="s">
        <v>140</v>
      </c>
      <c r="D589" s="37">
        <v>14</v>
      </c>
      <c r="E589" s="38" t="s">
        <v>164</v>
      </c>
      <c r="F589" s="38" t="s">
        <v>163</v>
      </c>
      <c r="G589" s="38" t="s">
        <v>162</v>
      </c>
      <c r="H589" s="38" t="s">
        <v>168</v>
      </c>
      <c r="I589" s="38" t="s">
        <v>167</v>
      </c>
      <c r="J589" s="38"/>
      <c r="K589" s="38"/>
      <c r="L589" s="38"/>
      <c r="M589" s="38" t="s">
        <v>19</v>
      </c>
      <c r="N589" s="38" t="s">
        <v>19</v>
      </c>
      <c r="O589" s="38" t="s">
        <v>19</v>
      </c>
      <c r="P589" s="38" t="s">
        <v>19</v>
      </c>
      <c r="Q589" s="38" t="s">
        <v>19</v>
      </c>
      <c r="R589" s="38" t="s">
        <v>19</v>
      </c>
      <c r="S589" s="38" t="s">
        <v>19</v>
      </c>
      <c r="T589" s="38" t="s">
        <v>19</v>
      </c>
      <c r="U589" s="38" t="s">
        <v>19</v>
      </c>
      <c r="V589" s="38" t="s">
        <v>19</v>
      </c>
      <c r="W589" s="38" t="s">
        <v>19</v>
      </c>
      <c r="X589" s="38" t="s">
        <v>19</v>
      </c>
      <c r="Y589" s="38" t="s">
        <v>19</v>
      </c>
      <c r="Z589" s="38" t="s">
        <v>19</v>
      </c>
      <c r="AA589" s="38" t="s">
        <v>19</v>
      </c>
      <c r="AB589" s="38" t="s">
        <v>19</v>
      </c>
      <c r="AC589" s="38" t="s">
        <v>19</v>
      </c>
      <c r="AD589" s="39">
        <v>0</v>
      </c>
      <c r="AE589" s="39">
        <v>0</v>
      </c>
      <c r="AF589" s="39">
        <v>0</v>
      </c>
      <c r="AG589" s="39">
        <v>0</v>
      </c>
      <c r="AH589" s="39">
        <v>0</v>
      </c>
      <c r="AI589" s="39">
        <v>0</v>
      </c>
      <c r="AJ589" s="39">
        <v>0</v>
      </c>
      <c r="AK589" s="39">
        <v>0</v>
      </c>
      <c r="AL589" s="39">
        <v>0</v>
      </c>
      <c r="AM589" s="39">
        <v>0</v>
      </c>
      <c r="AN589" s="39">
        <v>0</v>
      </c>
      <c r="AO589" s="39">
        <v>0</v>
      </c>
      <c r="AP589" s="39">
        <v>0</v>
      </c>
      <c r="AQ589" s="39">
        <v>0</v>
      </c>
      <c r="AR589" s="39">
        <v>0</v>
      </c>
      <c r="AS589" s="39">
        <v>0</v>
      </c>
      <c r="AT589" s="39">
        <v>0</v>
      </c>
      <c r="AU589" s="39">
        <v>0</v>
      </c>
      <c r="AV589" s="39">
        <v>0</v>
      </c>
      <c r="AW589" s="39">
        <v>0</v>
      </c>
      <c r="AX589" s="39">
        <f t="shared" si="164"/>
        <v>0</v>
      </c>
      <c r="AY589" s="39">
        <v>0</v>
      </c>
      <c r="AZ589" s="39">
        <f t="shared" si="165"/>
        <v>0</v>
      </c>
      <c r="BA589" s="39">
        <f t="shared" si="153"/>
        <v>0</v>
      </c>
      <c r="BB589" s="39">
        <f t="shared" si="154"/>
        <v>0</v>
      </c>
      <c r="BC589" s="39">
        <f t="shared" si="155"/>
        <v>0</v>
      </c>
    </row>
    <row r="590" spans="1:58" s="1" customFormat="1" ht="40.799999999999997" x14ac:dyDescent="0.3">
      <c r="A590" s="2" t="s">
        <v>463</v>
      </c>
      <c r="B590" s="40">
        <v>2</v>
      </c>
      <c r="C590" s="40" t="s">
        <v>140</v>
      </c>
      <c r="D590" s="40">
        <v>14</v>
      </c>
      <c r="E590" s="30" t="s">
        <v>164</v>
      </c>
      <c r="F590" s="30" t="s">
        <v>163</v>
      </c>
      <c r="G590" s="30" t="s">
        <v>162</v>
      </c>
      <c r="H590" s="30" t="s">
        <v>168</v>
      </c>
      <c r="I590" s="30" t="s">
        <v>167</v>
      </c>
      <c r="J590" s="30"/>
      <c r="K590" s="30"/>
      <c r="L590" s="30"/>
      <c r="M590" s="30" t="s">
        <v>19</v>
      </c>
      <c r="N590" s="30" t="s">
        <v>19</v>
      </c>
      <c r="O590" s="30" t="s">
        <v>19</v>
      </c>
      <c r="P590" s="30" t="s">
        <v>19</v>
      </c>
      <c r="Q590" s="30" t="s">
        <v>19</v>
      </c>
      <c r="R590" s="30" t="s">
        <v>19</v>
      </c>
      <c r="S590" s="30" t="s">
        <v>19</v>
      </c>
      <c r="T590" s="30" t="s">
        <v>19</v>
      </c>
      <c r="U590" s="30" t="s">
        <v>19</v>
      </c>
      <c r="V590" s="30" t="s">
        <v>19</v>
      </c>
      <c r="W590" s="30" t="s">
        <v>19</v>
      </c>
      <c r="X590" s="30" t="s">
        <v>19</v>
      </c>
      <c r="Y590" s="30" t="s">
        <v>19</v>
      </c>
      <c r="Z590" s="30" t="s">
        <v>19</v>
      </c>
      <c r="AA590" s="30" t="s">
        <v>19</v>
      </c>
      <c r="AB590" s="30" t="s">
        <v>19</v>
      </c>
      <c r="AC590" s="30" t="s">
        <v>19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0</v>
      </c>
      <c r="AJ590" s="35">
        <v>0</v>
      </c>
      <c r="AK590" s="35">
        <v>0</v>
      </c>
      <c r="AL590" s="35">
        <v>0</v>
      </c>
      <c r="AM590" s="35">
        <v>0</v>
      </c>
      <c r="AN590" s="35">
        <v>0</v>
      </c>
      <c r="AO590" s="35">
        <v>0</v>
      </c>
      <c r="AP590" s="35">
        <v>0</v>
      </c>
      <c r="AQ590" s="35">
        <v>0</v>
      </c>
      <c r="AR590" s="35">
        <v>0</v>
      </c>
      <c r="AS590" s="35">
        <v>0</v>
      </c>
      <c r="AT590" s="35">
        <v>0</v>
      </c>
      <c r="AU590" s="35">
        <v>0</v>
      </c>
      <c r="AV590" s="35">
        <v>0</v>
      </c>
      <c r="AW590" s="35">
        <v>0</v>
      </c>
      <c r="AX590" s="35">
        <f t="shared" si="164"/>
        <v>0</v>
      </c>
      <c r="AY590" s="35">
        <v>0</v>
      </c>
      <c r="AZ590" s="35">
        <f t="shared" si="165"/>
        <v>0</v>
      </c>
      <c r="BA590" s="35">
        <f t="shared" si="153"/>
        <v>0</v>
      </c>
      <c r="BB590" s="35">
        <f t="shared" si="154"/>
        <v>0</v>
      </c>
      <c r="BC590" s="35">
        <f t="shared" si="155"/>
        <v>0</v>
      </c>
      <c r="BD590" s="31"/>
    </row>
    <row r="591" spans="1:58" s="1" customFormat="1" ht="40.799999999999997" x14ac:dyDescent="0.3">
      <c r="A591" s="2" t="s">
        <v>464</v>
      </c>
      <c r="B591" s="40">
        <v>2</v>
      </c>
      <c r="C591" s="40" t="s">
        <v>140</v>
      </c>
      <c r="D591" s="40">
        <v>14</v>
      </c>
      <c r="E591" s="30" t="s">
        <v>164</v>
      </c>
      <c r="F591" s="30" t="s">
        <v>163</v>
      </c>
      <c r="G591" s="30" t="s">
        <v>162</v>
      </c>
      <c r="H591" s="30" t="s">
        <v>168</v>
      </c>
      <c r="I591" s="30" t="s">
        <v>167</v>
      </c>
      <c r="J591" s="30"/>
      <c r="K591" s="30"/>
      <c r="L591" s="30"/>
      <c r="M591" s="30" t="s">
        <v>19</v>
      </c>
      <c r="N591" s="30" t="s">
        <v>19</v>
      </c>
      <c r="O591" s="30" t="s">
        <v>19</v>
      </c>
      <c r="P591" s="30" t="s">
        <v>19</v>
      </c>
      <c r="Q591" s="30" t="s">
        <v>19</v>
      </c>
      <c r="R591" s="30" t="s">
        <v>19</v>
      </c>
      <c r="S591" s="30" t="s">
        <v>19</v>
      </c>
      <c r="T591" s="30" t="s">
        <v>19</v>
      </c>
      <c r="U591" s="30" t="s">
        <v>19</v>
      </c>
      <c r="V591" s="30" t="s">
        <v>19</v>
      </c>
      <c r="W591" s="30" t="s">
        <v>19</v>
      </c>
      <c r="X591" s="30" t="s">
        <v>19</v>
      </c>
      <c r="Y591" s="30" t="s">
        <v>19</v>
      </c>
      <c r="Z591" s="30" t="s">
        <v>19</v>
      </c>
      <c r="AA591" s="30" t="s">
        <v>19</v>
      </c>
      <c r="AB591" s="30" t="s">
        <v>19</v>
      </c>
      <c r="AC591" s="30" t="s">
        <v>19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0</v>
      </c>
      <c r="AJ591" s="35">
        <v>0</v>
      </c>
      <c r="AK591" s="35">
        <v>0</v>
      </c>
      <c r="AL591" s="35">
        <v>0</v>
      </c>
      <c r="AM591" s="35">
        <v>0</v>
      </c>
      <c r="AN591" s="35">
        <v>0</v>
      </c>
      <c r="AO591" s="35">
        <v>0</v>
      </c>
      <c r="AP591" s="35">
        <v>0</v>
      </c>
      <c r="AQ591" s="35">
        <v>0</v>
      </c>
      <c r="AR591" s="35">
        <v>0</v>
      </c>
      <c r="AS591" s="35">
        <v>0</v>
      </c>
      <c r="AT591" s="35">
        <v>0</v>
      </c>
      <c r="AU591" s="35">
        <v>0</v>
      </c>
      <c r="AV591" s="35">
        <v>0</v>
      </c>
      <c r="AW591" s="35">
        <v>0</v>
      </c>
      <c r="AX591" s="35">
        <f t="shared" si="164"/>
        <v>0</v>
      </c>
      <c r="AY591" s="35">
        <v>0</v>
      </c>
      <c r="AZ591" s="35">
        <f t="shared" si="165"/>
        <v>0</v>
      </c>
      <c r="BA591" s="35">
        <f t="shared" si="153"/>
        <v>0</v>
      </c>
      <c r="BB591" s="35">
        <f t="shared" si="154"/>
        <v>0</v>
      </c>
      <c r="BC591" s="35">
        <f t="shared" si="155"/>
        <v>0</v>
      </c>
      <c r="BD591" s="31"/>
    </row>
    <row r="592" spans="1:58" s="1" customFormat="1" ht="40.799999999999997" x14ac:dyDescent="0.3">
      <c r="A592" s="2" t="s">
        <v>465</v>
      </c>
      <c r="B592" s="40">
        <v>2</v>
      </c>
      <c r="C592" s="40" t="s">
        <v>140</v>
      </c>
      <c r="D592" s="40">
        <v>14</v>
      </c>
      <c r="E592" s="30" t="s">
        <v>164</v>
      </c>
      <c r="F592" s="30" t="s">
        <v>163</v>
      </c>
      <c r="G592" s="30" t="s">
        <v>162</v>
      </c>
      <c r="H592" s="30" t="s">
        <v>168</v>
      </c>
      <c r="I592" s="30" t="s">
        <v>167</v>
      </c>
      <c r="J592" s="30"/>
      <c r="K592" s="30"/>
      <c r="L592" s="30"/>
      <c r="M592" s="30" t="s">
        <v>19</v>
      </c>
      <c r="N592" s="30" t="s">
        <v>19</v>
      </c>
      <c r="O592" s="30" t="s">
        <v>19</v>
      </c>
      <c r="P592" s="30" t="s">
        <v>19</v>
      </c>
      <c r="Q592" s="30" t="s">
        <v>19</v>
      </c>
      <c r="R592" s="30" t="s">
        <v>19</v>
      </c>
      <c r="S592" s="30" t="s">
        <v>19</v>
      </c>
      <c r="T592" s="30" t="s">
        <v>19</v>
      </c>
      <c r="U592" s="30" t="s">
        <v>19</v>
      </c>
      <c r="V592" s="30" t="s">
        <v>19</v>
      </c>
      <c r="W592" s="30" t="s">
        <v>19</v>
      </c>
      <c r="X592" s="30" t="s">
        <v>19</v>
      </c>
      <c r="Y592" s="30" t="s">
        <v>19</v>
      </c>
      <c r="Z592" s="30" t="s">
        <v>19</v>
      </c>
      <c r="AA592" s="30" t="s">
        <v>19</v>
      </c>
      <c r="AB592" s="30" t="s">
        <v>19</v>
      </c>
      <c r="AC592" s="30" t="s">
        <v>19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0</v>
      </c>
      <c r="AO592" s="35">
        <v>0</v>
      </c>
      <c r="AP592" s="35">
        <v>0</v>
      </c>
      <c r="AQ592" s="35">
        <v>0</v>
      </c>
      <c r="AR592" s="35">
        <v>0</v>
      </c>
      <c r="AS592" s="35">
        <v>0</v>
      </c>
      <c r="AT592" s="35">
        <v>0</v>
      </c>
      <c r="AU592" s="35">
        <v>0</v>
      </c>
      <c r="AV592" s="35">
        <v>0</v>
      </c>
      <c r="AW592" s="35">
        <v>0</v>
      </c>
      <c r="AX592" s="35">
        <f t="shared" si="164"/>
        <v>0</v>
      </c>
      <c r="AY592" s="35">
        <v>0</v>
      </c>
      <c r="AZ592" s="35">
        <f t="shared" si="165"/>
        <v>0</v>
      </c>
      <c r="BA592" s="35">
        <f t="shared" si="153"/>
        <v>0</v>
      </c>
      <c r="BB592" s="35">
        <f t="shared" si="154"/>
        <v>0</v>
      </c>
      <c r="BC592" s="35">
        <f t="shared" si="155"/>
        <v>0</v>
      </c>
      <c r="BD592" s="31"/>
    </row>
    <row r="593" spans="1:56" s="1" customFormat="1" ht="40.799999999999997" x14ac:dyDescent="0.3">
      <c r="A593" s="2" t="s">
        <v>466</v>
      </c>
      <c r="B593" s="40">
        <v>2</v>
      </c>
      <c r="C593" s="40" t="s">
        <v>140</v>
      </c>
      <c r="D593" s="40">
        <v>14</v>
      </c>
      <c r="E593" s="30" t="s">
        <v>164</v>
      </c>
      <c r="F593" s="30" t="s">
        <v>163</v>
      </c>
      <c r="G593" s="30" t="s">
        <v>162</v>
      </c>
      <c r="H593" s="30" t="s">
        <v>168</v>
      </c>
      <c r="I593" s="30" t="s">
        <v>167</v>
      </c>
      <c r="J593" s="30"/>
      <c r="K593" s="30"/>
      <c r="L593" s="30"/>
      <c r="M593" s="30" t="s">
        <v>19</v>
      </c>
      <c r="N593" s="30" t="s">
        <v>19</v>
      </c>
      <c r="O593" s="30" t="s">
        <v>19</v>
      </c>
      <c r="P593" s="30" t="s">
        <v>19</v>
      </c>
      <c r="Q593" s="30" t="s">
        <v>19</v>
      </c>
      <c r="R593" s="30" t="s">
        <v>19</v>
      </c>
      <c r="S593" s="30" t="s">
        <v>19</v>
      </c>
      <c r="T593" s="30" t="s">
        <v>19</v>
      </c>
      <c r="U593" s="30" t="s">
        <v>19</v>
      </c>
      <c r="V593" s="30" t="s">
        <v>19</v>
      </c>
      <c r="W593" s="30" t="s">
        <v>19</v>
      </c>
      <c r="X593" s="30" t="s">
        <v>19</v>
      </c>
      <c r="Y593" s="30" t="s">
        <v>19</v>
      </c>
      <c r="Z593" s="30" t="s">
        <v>19</v>
      </c>
      <c r="AA593" s="30" t="s">
        <v>19</v>
      </c>
      <c r="AB593" s="30" t="s">
        <v>19</v>
      </c>
      <c r="AC593" s="30" t="s">
        <v>19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0</v>
      </c>
      <c r="AO593" s="35">
        <v>0</v>
      </c>
      <c r="AP593" s="35">
        <v>0</v>
      </c>
      <c r="AQ593" s="35">
        <v>0</v>
      </c>
      <c r="AR593" s="35">
        <v>0</v>
      </c>
      <c r="AS593" s="35">
        <v>0</v>
      </c>
      <c r="AT593" s="35">
        <v>0</v>
      </c>
      <c r="AU593" s="35">
        <v>0</v>
      </c>
      <c r="AV593" s="35">
        <v>0</v>
      </c>
      <c r="AW593" s="35">
        <v>0</v>
      </c>
      <c r="AX593" s="35">
        <f t="shared" si="164"/>
        <v>0</v>
      </c>
      <c r="AY593" s="35">
        <v>0</v>
      </c>
      <c r="AZ593" s="35">
        <f t="shared" si="165"/>
        <v>0</v>
      </c>
      <c r="BA593" s="35">
        <f t="shared" si="153"/>
        <v>0</v>
      </c>
      <c r="BB593" s="35">
        <f t="shared" si="154"/>
        <v>0</v>
      </c>
      <c r="BC593" s="35">
        <f t="shared" si="155"/>
        <v>0</v>
      </c>
      <c r="BD593" s="31"/>
    </row>
    <row r="594" spans="1:56" s="1" customFormat="1" ht="40.799999999999997" x14ac:dyDescent="0.3">
      <c r="A594" s="2" t="s">
        <v>467</v>
      </c>
      <c r="B594" s="40">
        <v>2</v>
      </c>
      <c r="C594" s="40" t="s">
        <v>140</v>
      </c>
      <c r="D594" s="40">
        <v>14</v>
      </c>
      <c r="E594" s="30" t="s">
        <v>164</v>
      </c>
      <c r="F594" s="30" t="s">
        <v>163</v>
      </c>
      <c r="G594" s="30" t="s">
        <v>162</v>
      </c>
      <c r="H594" s="30" t="s">
        <v>168</v>
      </c>
      <c r="I594" s="30" t="s">
        <v>167</v>
      </c>
      <c r="J594" s="30"/>
      <c r="K594" s="30"/>
      <c r="L594" s="30"/>
      <c r="M594" s="30" t="s">
        <v>19</v>
      </c>
      <c r="N594" s="30" t="s">
        <v>19</v>
      </c>
      <c r="O594" s="30" t="s">
        <v>19</v>
      </c>
      <c r="P594" s="30" t="s">
        <v>19</v>
      </c>
      <c r="Q594" s="30" t="s">
        <v>19</v>
      </c>
      <c r="R594" s="30" t="s">
        <v>19</v>
      </c>
      <c r="S594" s="30" t="s">
        <v>19</v>
      </c>
      <c r="T594" s="30" t="s">
        <v>19</v>
      </c>
      <c r="U594" s="30" t="s">
        <v>19</v>
      </c>
      <c r="V594" s="30" t="s">
        <v>19</v>
      </c>
      <c r="W594" s="30" t="s">
        <v>19</v>
      </c>
      <c r="X594" s="30" t="s">
        <v>19</v>
      </c>
      <c r="Y594" s="30" t="s">
        <v>19</v>
      </c>
      <c r="Z594" s="30" t="s">
        <v>19</v>
      </c>
      <c r="AA594" s="30" t="s">
        <v>19</v>
      </c>
      <c r="AB594" s="30" t="s">
        <v>19</v>
      </c>
      <c r="AC594" s="30" t="s">
        <v>19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0</v>
      </c>
      <c r="AO594" s="35">
        <v>0</v>
      </c>
      <c r="AP594" s="35">
        <v>0</v>
      </c>
      <c r="AQ594" s="35">
        <v>0</v>
      </c>
      <c r="AR594" s="35">
        <v>0</v>
      </c>
      <c r="AS594" s="35">
        <v>0</v>
      </c>
      <c r="AT594" s="35">
        <v>0</v>
      </c>
      <c r="AU594" s="35">
        <v>0</v>
      </c>
      <c r="AV594" s="35">
        <v>0</v>
      </c>
      <c r="AW594" s="35">
        <v>0</v>
      </c>
      <c r="AX594" s="35">
        <f t="shared" si="164"/>
        <v>0</v>
      </c>
      <c r="AY594" s="35">
        <v>0</v>
      </c>
      <c r="AZ594" s="35">
        <f t="shared" si="165"/>
        <v>0</v>
      </c>
      <c r="BA594" s="35">
        <f t="shared" si="153"/>
        <v>0</v>
      </c>
      <c r="BB594" s="35">
        <f t="shared" si="154"/>
        <v>0</v>
      </c>
      <c r="BC594" s="35">
        <f t="shared" si="155"/>
        <v>0</v>
      </c>
      <c r="BD594" s="31"/>
    </row>
    <row r="595" spans="1:56" s="1" customFormat="1" ht="40.799999999999997" x14ac:dyDescent="0.3">
      <c r="A595" s="2" t="s">
        <v>468</v>
      </c>
      <c r="B595" s="40">
        <v>2</v>
      </c>
      <c r="C595" s="40" t="s">
        <v>140</v>
      </c>
      <c r="D595" s="40">
        <v>14</v>
      </c>
      <c r="E595" s="30" t="s">
        <v>164</v>
      </c>
      <c r="F595" s="30" t="s">
        <v>163</v>
      </c>
      <c r="G595" s="30" t="s">
        <v>162</v>
      </c>
      <c r="H595" s="30" t="s">
        <v>168</v>
      </c>
      <c r="I595" s="30" t="s">
        <v>167</v>
      </c>
      <c r="J595" s="30"/>
      <c r="K595" s="30"/>
      <c r="L595" s="30"/>
      <c r="M595" s="30" t="s">
        <v>19</v>
      </c>
      <c r="N595" s="30" t="s">
        <v>19</v>
      </c>
      <c r="O595" s="30" t="s">
        <v>19</v>
      </c>
      <c r="P595" s="30" t="s">
        <v>19</v>
      </c>
      <c r="Q595" s="30" t="s">
        <v>19</v>
      </c>
      <c r="R595" s="30" t="s">
        <v>19</v>
      </c>
      <c r="S595" s="30" t="s">
        <v>19</v>
      </c>
      <c r="T595" s="30" t="s">
        <v>19</v>
      </c>
      <c r="U595" s="30" t="s">
        <v>19</v>
      </c>
      <c r="V595" s="30" t="s">
        <v>19</v>
      </c>
      <c r="W595" s="30" t="s">
        <v>19</v>
      </c>
      <c r="X595" s="30" t="s">
        <v>19</v>
      </c>
      <c r="Y595" s="30" t="s">
        <v>19</v>
      </c>
      <c r="Z595" s="30" t="s">
        <v>19</v>
      </c>
      <c r="AA595" s="30" t="s">
        <v>19</v>
      </c>
      <c r="AB595" s="30" t="s">
        <v>19</v>
      </c>
      <c r="AC595" s="30" t="s">
        <v>19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0</v>
      </c>
      <c r="AO595" s="35">
        <v>0</v>
      </c>
      <c r="AP595" s="35">
        <v>0</v>
      </c>
      <c r="AQ595" s="35">
        <v>0</v>
      </c>
      <c r="AR595" s="35">
        <v>0</v>
      </c>
      <c r="AS595" s="35">
        <v>0</v>
      </c>
      <c r="AT595" s="35">
        <v>0</v>
      </c>
      <c r="AU595" s="35">
        <v>0</v>
      </c>
      <c r="AV595" s="35">
        <v>0</v>
      </c>
      <c r="AW595" s="35">
        <v>0</v>
      </c>
      <c r="AX595" s="35">
        <f t="shared" si="164"/>
        <v>0</v>
      </c>
      <c r="AY595" s="35">
        <v>0</v>
      </c>
      <c r="AZ595" s="35">
        <f t="shared" si="165"/>
        <v>0</v>
      </c>
      <c r="BA595" s="39">
        <f t="shared" si="153"/>
        <v>0</v>
      </c>
      <c r="BB595" s="39">
        <f t="shared" si="154"/>
        <v>0</v>
      </c>
      <c r="BC595" s="39">
        <f t="shared" si="155"/>
        <v>0</v>
      </c>
      <c r="BD595" s="31"/>
    </row>
    <row r="596" spans="1:56" s="1" customFormat="1" ht="40.799999999999997" x14ac:dyDescent="0.3">
      <c r="A596" s="2" t="s">
        <v>469</v>
      </c>
      <c r="B596" s="40">
        <v>2</v>
      </c>
      <c r="C596" s="40" t="s">
        <v>140</v>
      </c>
      <c r="D596" s="40">
        <v>14</v>
      </c>
      <c r="E596" s="30" t="s">
        <v>164</v>
      </c>
      <c r="F596" s="30" t="s">
        <v>163</v>
      </c>
      <c r="G596" s="30" t="s">
        <v>162</v>
      </c>
      <c r="H596" s="30" t="s">
        <v>168</v>
      </c>
      <c r="I596" s="30" t="s">
        <v>167</v>
      </c>
      <c r="J596" s="30"/>
      <c r="K596" s="30"/>
      <c r="L596" s="30"/>
      <c r="M596" s="30" t="s">
        <v>19</v>
      </c>
      <c r="N596" s="30" t="s">
        <v>19</v>
      </c>
      <c r="O596" s="30" t="s">
        <v>19</v>
      </c>
      <c r="P596" s="30" t="s">
        <v>19</v>
      </c>
      <c r="Q596" s="30" t="s">
        <v>19</v>
      </c>
      <c r="R596" s="30" t="s">
        <v>19</v>
      </c>
      <c r="S596" s="30" t="s">
        <v>19</v>
      </c>
      <c r="T596" s="30" t="s">
        <v>19</v>
      </c>
      <c r="U596" s="30" t="s">
        <v>19</v>
      </c>
      <c r="V596" s="30" t="s">
        <v>19</v>
      </c>
      <c r="W596" s="30" t="s">
        <v>19</v>
      </c>
      <c r="X596" s="30" t="s">
        <v>19</v>
      </c>
      <c r="Y596" s="30" t="s">
        <v>19</v>
      </c>
      <c r="Z596" s="30" t="s">
        <v>19</v>
      </c>
      <c r="AA596" s="30" t="s">
        <v>19</v>
      </c>
      <c r="AB596" s="30" t="s">
        <v>19</v>
      </c>
      <c r="AC596" s="30" t="s">
        <v>19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0</v>
      </c>
      <c r="AO596" s="35">
        <v>0</v>
      </c>
      <c r="AP596" s="35">
        <v>0</v>
      </c>
      <c r="AQ596" s="35">
        <v>0</v>
      </c>
      <c r="AR596" s="35">
        <v>0</v>
      </c>
      <c r="AS596" s="35">
        <v>0</v>
      </c>
      <c r="AT596" s="35">
        <v>0</v>
      </c>
      <c r="AU596" s="35">
        <v>0</v>
      </c>
      <c r="AV596" s="35">
        <v>0</v>
      </c>
      <c r="AW596" s="35">
        <v>0</v>
      </c>
      <c r="AX596" s="35">
        <f t="shared" si="164"/>
        <v>0</v>
      </c>
      <c r="AY596" s="35">
        <v>0</v>
      </c>
      <c r="AZ596" s="35">
        <f t="shared" si="165"/>
        <v>0</v>
      </c>
      <c r="BA596" s="39">
        <f t="shared" si="153"/>
        <v>0</v>
      </c>
      <c r="BB596" s="39">
        <f t="shared" si="154"/>
        <v>0</v>
      </c>
      <c r="BC596" s="39">
        <f t="shared" si="155"/>
        <v>0</v>
      </c>
      <c r="BD596" s="31"/>
    </row>
    <row r="597" spans="1:56" s="1" customFormat="1" ht="40.799999999999997" x14ac:dyDescent="0.3">
      <c r="A597" s="2" t="s">
        <v>470</v>
      </c>
      <c r="B597" s="40">
        <v>2</v>
      </c>
      <c r="C597" s="40" t="s">
        <v>140</v>
      </c>
      <c r="D597" s="40">
        <v>14</v>
      </c>
      <c r="E597" s="30" t="s">
        <v>164</v>
      </c>
      <c r="F597" s="30" t="s">
        <v>163</v>
      </c>
      <c r="G597" s="30" t="s">
        <v>162</v>
      </c>
      <c r="H597" s="30" t="s">
        <v>168</v>
      </c>
      <c r="I597" s="30" t="s">
        <v>167</v>
      </c>
      <c r="J597" s="30"/>
      <c r="K597" s="30"/>
      <c r="L597" s="30"/>
      <c r="M597" s="30" t="s">
        <v>19</v>
      </c>
      <c r="N597" s="30" t="s">
        <v>19</v>
      </c>
      <c r="O597" s="30" t="s">
        <v>19</v>
      </c>
      <c r="P597" s="30" t="s">
        <v>19</v>
      </c>
      <c r="Q597" s="30" t="s">
        <v>19</v>
      </c>
      <c r="R597" s="30" t="s">
        <v>19</v>
      </c>
      <c r="S597" s="30" t="s">
        <v>19</v>
      </c>
      <c r="T597" s="30" t="s">
        <v>19</v>
      </c>
      <c r="U597" s="30" t="s">
        <v>19</v>
      </c>
      <c r="V597" s="30" t="s">
        <v>19</v>
      </c>
      <c r="W597" s="30" t="s">
        <v>19</v>
      </c>
      <c r="X597" s="30" t="s">
        <v>19</v>
      </c>
      <c r="Y597" s="30" t="s">
        <v>19</v>
      </c>
      <c r="Z597" s="30" t="s">
        <v>19</v>
      </c>
      <c r="AA597" s="30" t="s">
        <v>19</v>
      </c>
      <c r="AB597" s="30" t="s">
        <v>19</v>
      </c>
      <c r="AC597" s="30" t="s">
        <v>19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0</v>
      </c>
      <c r="AO597" s="35">
        <v>0</v>
      </c>
      <c r="AP597" s="35">
        <v>0</v>
      </c>
      <c r="AQ597" s="35">
        <v>0</v>
      </c>
      <c r="AR597" s="35">
        <v>0</v>
      </c>
      <c r="AS597" s="35">
        <v>0</v>
      </c>
      <c r="AT597" s="35">
        <v>0</v>
      </c>
      <c r="AU597" s="35">
        <v>0</v>
      </c>
      <c r="AV597" s="35">
        <v>0</v>
      </c>
      <c r="AW597" s="35">
        <v>0</v>
      </c>
      <c r="AX597" s="35">
        <f t="shared" si="164"/>
        <v>0</v>
      </c>
      <c r="AY597" s="35">
        <v>0</v>
      </c>
      <c r="AZ597" s="35">
        <f t="shared" si="165"/>
        <v>0</v>
      </c>
      <c r="BA597" s="39">
        <f t="shared" si="153"/>
        <v>0</v>
      </c>
      <c r="BB597" s="39">
        <f t="shared" si="154"/>
        <v>0</v>
      </c>
      <c r="BC597" s="39">
        <f t="shared" si="155"/>
        <v>0</v>
      </c>
      <c r="BD597" s="31"/>
    </row>
    <row r="598" spans="1:56" s="1" customFormat="1" ht="51" x14ac:dyDescent="0.3">
      <c r="A598" s="2" t="s">
        <v>472</v>
      </c>
      <c r="B598" s="32">
        <v>2</v>
      </c>
      <c r="C598" s="32" t="s">
        <v>140</v>
      </c>
      <c r="D598" s="32">
        <v>14</v>
      </c>
      <c r="E598" s="33" t="s">
        <v>164</v>
      </c>
      <c r="F598" s="33" t="s">
        <v>170</v>
      </c>
      <c r="G598" s="33" t="s">
        <v>169</v>
      </c>
      <c r="H598" s="33" t="s">
        <v>172</v>
      </c>
      <c r="I598" s="33" t="s">
        <v>171</v>
      </c>
      <c r="J598" s="30"/>
      <c r="K598" s="30"/>
      <c r="L598" s="30"/>
      <c r="M598" s="30" t="s">
        <v>19</v>
      </c>
      <c r="N598" s="30" t="s">
        <v>19</v>
      </c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4">
        <f>SUM(AD599:AD608)</f>
        <v>0</v>
      </c>
      <c r="AE598" s="34">
        <f t="shared" ref="AE598:AW598" si="168">SUM(AE599:AE608)</f>
        <v>0</v>
      </c>
      <c r="AF598" s="34">
        <f t="shared" si="168"/>
        <v>0</v>
      </c>
      <c r="AG598" s="34">
        <f t="shared" si="168"/>
        <v>0</v>
      </c>
      <c r="AH598" s="34">
        <f t="shared" si="168"/>
        <v>787.2</v>
      </c>
      <c r="AI598" s="34">
        <f t="shared" si="168"/>
        <v>0</v>
      </c>
      <c r="AJ598" s="34">
        <f t="shared" si="168"/>
        <v>0</v>
      </c>
      <c r="AK598" s="34">
        <f t="shared" si="168"/>
        <v>0</v>
      </c>
      <c r="AL598" s="34">
        <f t="shared" si="168"/>
        <v>0</v>
      </c>
      <c r="AM598" s="34">
        <f t="shared" si="168"/>
        <v>0</v>
      </c>
      <c r="AN598" s="34">
        <f t="shared" si="168"/>
        <v>0</v>
      </c>
      <c r="AO598" s="34">
        <f t="shared" si="168"/>
        <v>0</v>
      </c>
      <c r="AP598" s="34">
        <f t="shared" si="168"/>
        <v>0</v>
      </c>
      <c r="AQ598" s="34">
        <f t="shared" si="168"/>
        <v>0</v>
      </c>
      <c r="AR598" s="34">
        <f t="shared" si="168"/>
        <v>0</v>
      </c>
      <c r="AS598" s="34">
        <f t="shared" si="168"/>
        <v>0</v>
      </c>
      <c r="AT598" s="34">
        <f t="shared" si="168"/>
        <v>0</v>
      </c>
      <c r="AU598" s="34">
        <f t="shared" si="168"/>
        <v>0</v>
      </c>
      <c r="AV598" s="34">
        <f t="shared" si="168"/>
        <v>0</v>
      </c>
      <c r="AW598" s="34">
        <f t="shared" si="168"/>
        <v>0</v>
      </c>
      <c r="AX598" s="35">
        <f t="shared" si="164"/>
        <v>787.2</v>
      </c>
      <c r="AY598" s="35">
        <v>0</v>
      </c>
      <c r="AZ598" s="35">
        <f t="shared" si="165"/>
        <v>787.2</v>
      </c>
      <c r="BA598" s="36">
        <f t="shared" si="153"/>
        <v>787.2</v>
      </c>
      <c r="BB598" s="36">
        <f t="shared" si="154"/>
        <v>0</v>
      </c>
      <c r="BC598" s="36">
        <f t="shared" si="155"/>
        <v>0</v>
      </c>
      <c r="BD598" s="31"/>
    </row>
    <row r="599" spans="1:56" ht="43.2" x14ac:dyDescent="0.3">
      <c r="A599" s="14" t="s">
        <v>461</v>
      </c>
      <c r="B599" s="37">
        <v>2</v>
      </c>
      <c r="C599" s="37" t="s">
        <v>140</v>
      </c>
      <c r="D599" s="37">
        <v>14</v>
      </c>
      <c r="E599" s="38" t="s">
        <v>164</v>
      </c>
      <c r="F599" s="38" t="s">
        <v>170</v>
      </c>
      <c r="G599" s="38" t="s">
        <v>169</v>
      </c>
      <c r="H599" s="38" t="s">
        <v>172</v>
      </c>
      <c r="I599" s="38" t="s">
        <v>171</v>
      </c>
      <c r="J599" s="38"/>
      <c r="K599" s="38"/>
      <c r="L599" s="38"/>
      <c r="M599" s="38" t="s">
        <v>19</v>
      </c>
      <c r="N599" s="38" t="s">
        <v>19</v>
      </c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9">
        <v>0</v>
      </c>
      <c r="AE599" s="39">
        <v>0</v>
      </c>
      <c r="AF599" s="39">
        <v>0</v>
      </c>
      <c r="AG599" s="39">
        <v>0</v>
      </c>
      <c r="AH599" s="39">
        <v>787.2</v>
      </c>
      <c r="AI599" s="39">
        <v>0</v>
      </c>
      <c r="AJ599" s="39">
        <v>0</v>
      </c>
      <c r="AK599" s="39">
        <v>0</v>
      </c>
      <c r="AL599" s="39">
        <v>0</v>
      </c>
      <c r="AM599" s="39">
        <v>0</v>
      </c>
      <c r="AN599" s="39">
        <v>0</v>
      </c>
      <c r="AO599" s="39">
        <v>0</v>
      </c>
      <c r="AP599" s="39">
        <v>0</v>
      </c>
      <c r="AQ599" s="39">
        <v>0</v>
      </c>
      <c r="AR599" s="39">
        <v>0</v>
      </c>
      <c r="AS599" s="39">
        <v>0</v>
      </c>
      <c r="AT599" s="39">
        <v>0</v>
      </c>
      <c r="AU599" s="39">
        <v>0</v>
      </c>
      <c r="AV599" s="39">
        <v>0</v>
      </c>
      <c r="AW599" s="39">
        <v>0</v>
      </c>
      <c r="AX599" s="39">
        <f t="shared" si="164"/>
        <v>787.2</v>
      </c>
      <c r="AY599" s="39">
        <v>0</v>
      </c>
      <c r="AZ599" s="39">
        <f t="shared" si="165"/>
        <v>787.2</v>
      </c>
      <c r="BA599" s="39">
        <f t="shared" si="153"/>
        <v>787.2</v>
      </c>
      <c r="BB599" s="39">
        <f t="shared" si="154"/>
        <v>0</v>
      </c>
      <c r="BC599" s="39">
        <f t="shared" si="155"/>
        <v>0</v>
      </c>
    </row>
    <row r="600" spans="1:56" ht="24" x14ac:dyDescent="0.3">
      <c r="A600" s="14" t="s">
        <v>462</v>
      </c>
      <c r="B600" s="37">
        <v>2</v>
      </c>
      <c r="C600" s="37" t="s">
        <v>140</v>
      </c>
      <c r="D600" s="37">
        <v>14</v>
      </c>
      <c r="E600" s="37" t="s">
        <v>10</v>
      </c>
      <c r="F600" s="37" t="s">
        <v>10</v>
      </c>
      <c r="G600" s="37" t="s">
        <v>10</v>
      </c>
      <c r="H600" s="37" t="s">
        <v>10</v>
      </c>
      <c r="I600" s="37" t="s">
        <v>10</v>
      </c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>
        <f t="shared" si="164"/>
        <v>0</v>
      </c>
      <c r="AY600" s="39">
        <v>0</v>
      </c>
      <c r="AZ600" s="39">
        <f t="shared" si="165"/>
        <v>0</v>
      </c>
      <c r="BA600" s="39">
        <f t="shared" si="153"/>
        <v>0</v>
      </c>
      <c r="BB600" s="39">
        <f t="shared" si="154"/>
        <v>0</v>
      </c>
      <c r="BC600" s="39">
        <f t="shared" si="155"/>
        <v>0</v>
      </c>
    </row>
    <row r="601" spans="1:56" s="1" customFormat="1" ht="22.8" x14ac:dyDescent="0.3">
      <c r="A601" s="2" t="s">
        <v>463</v>
      </c>
      <c r="B601" s="40">
        <v>2</v>
      </c>
      <c r="C601" s="40" t="s">
        <v>140</v>
      </c>
      <c r="D601" s="40">
        <v>14</v>
      </c>
      <c r="E601" s="40" t="s">
        <v>10</v>
      </c>
      <c r="F601" s="40" t="s">
        <v>10</v>
      </c>
      <c r="G601" s="40" t="s">
        <v>10</v>
      </c>
      <c r="H601" s="40" t="s">
        <v>10</v>
      </c>
      <c r="I601" s="40" t="s">
        <v>10</v>
      </c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>
        <f t="shared" si="164"/>
        <v>0</v>
      </c>
      <c r="AY601" s="35">
        <v>0</v>
      </c>
      <c r="AZ601" s="35">
        <f t="shared" si="165"/>
        <v>0</v>
      </c>
      <c r="BA601" s="35">
        <f t="shared" si="153"/>
        <v>0</v>
      </c>
      <c r="BB601" s="35">
        <f t="shared" si="154"/>
        <v>0</v>
      </c>
      <c r="BC601" s="35">
        <f t="shared" si="155"/>
        <v>0</v>
      </c>
      <c r="BD601" s="31"/>
    </row>
    <row r="602" spans="1:56" s="1" customFormat="1" ht="22.8" x14ac:dyDescent="0.3">
      <c r="A602" s="2" t="s">
        <v>464</v>
      </c>
      <c r="B602" s="40">
        <v>2</v>
      </c>
      <c r="C602" s="40" t="s">
        <v>140</v>
      </c>
      <c r="D602" s="40">
        <v>14</v>
      </c>
      <c r="E602" s="40" t="s">
        <v>10</v>
      </c>
      <c r="F602" s="40" t="s">
        <v>10</v>
      </c>
      <c r="G602" s="40" t="s">
        <v>10</v>
      </c>
      <c r="H602" s="40" t="s">
        <v>10</v>
      </c>
      <c r="I602" s="40" t="s">
        <v>10</v>
      </c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>
        <f t="shared" si="164"/>
        <v>0</v>
      </c>
      <c r="AY602" s="35">
        <v>0</v>
      </c>
      <c r="AZ602" s="35">
        <f t="shared" si="165"/>
        <v>0</v>
      </c>
      <c r="BA602" s="35">
        <f t="shared" si="153"/>
        <v>0</v>
      </c>
      <c r="BB602" s="35">
        <f t="shared" si="154"/>
        <v>0</v>
      </c>
      <c r="BC602" s="35">
        <f t="shared" si="155"/>
        <v>0</v>
      </c>
      <c r="BD602" s="31"/>
    </row>
    <row r="603" spans="1:56" s="1" customFormat="1" ht="22.8" x14ac:dyDescent="0.3">
      <c r="A603" s="2" t="s">
        <v>465</v>
      </c>
      <c r="B603" s="40">
        <v>2</v>
      </c>
      <c r="C603" s="40" t="s">
        <v>140</v>
      </c>
      <c r="D603" s="40">
        <v>14</v>
      </c>
      <c r="E603" s="40" t="s">
        <v>10</v>
      </c>
      <c r="F603" s="40" t="s">
        <v>10</v>
      </c>
      <c r="G603" s="40" t="s">
        <v>10</v>
      </c>
      <c r="H603" s="40" t="s">
        <v>10</v>
      </c>
      <c r="I603" s="40" t="s">
        <v>10</v>
      </c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>
        <f t="shared" si="164"/>
        <v>0</v>
      </c>
      <c r="AY603" s="35">
        <v>0</v>
      </c>
      <c r="AZ603" s="35">
        <f t="shared" si="165"/>
        <v>0</v>
      </c>
      <c r="BA603" s="35">
        <f t="shared" ref="BA603:BA666" si="169">SUM(AD603:AH603)</f>
        <v>0</v>
      </c>
      <c r="BB603" s="35">
        <f t="shared" ref="BB603:BB666" si="170">SUM(AI603:AM603)</f>
        <v>0</v>
      </c>
      <c r="BC603" s="35">
        <f t="shared" ref="BC603:BC666" si="171">SUM(AN603:AW603)</f>
        <v>0</v>
      </c>
      <c r="BD603" s="31"/>
    </row>
    <row r="604" spans="1:56" s="1" customFormat="1" ht="22.8" x14ac:dyDescent="0.3">
      <c r="A604" s="2" t="s">
        <v>466</v>
      </c>
      <c r="B604" s="40">
        <v>2</v>
      </c>
      <c r="C604" s="40" t="s">
        <v>140</v>
      </c>
      <c r="D604" s="40">
        <v>14</v>
      </c>
      <c r="E604" s="40" t="s">
        <v>10</v>
      </c>
      <c r="F604" s="40" t="s">
        <v>10</v>
      </c>
      <c r="G604" s="40" t="s">
        <v>10</v>
      </c>
      <c r="H604" s="40" t="s">
        <v>10</v>
      </c>
      <c r="I604" s="40" t="s">
        <v>10</v>
      </c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>
        <f t="shared" si="164"/>
        <v>0</v>
      </c>
      <c r="AY604" s="35">
        <v>0</v>
      </c>
      <c r="AZ604" s="35">
        <f t="shared" si="165"/>
        <v>0</v>
      </c>
      <c r="BA604" s="35">
        <f t="shared" si="169"/>
        <v>0</v>
      </c>
      <c r="BB604" s="35">
        <f t="shared" si="170"/>
        <v>0</v>
      </c>
      <c r="BC604" s="35">
        <f t="shared" si="171"/>
        <v>0</v>
      </c>
      <c r="BD604" s="31"/>
    </row>
    <row r="605" spans="1:56" s="1" customFormat="1" ht="22.8" x14ac:dyDescent="0.3">
      <c r="A605" s="2" t="s">
        <v>467</v>
      </c>
      <c r="B605" s="40">
        <v>2</v>
      </c>
      <c r="C605" s="40" t="s">
        <v>140</v>
      </c>
      <c r="D605" s="40">
        <v>14</v>
      </c>
      <c r="E605" s="40" t="s">
        <v>10</v>
      </c>
      <c r="F605" s="40" t="s">
        <v>10</v>
      </c>
      <c r="G605" s="40" t="s">
        <v>10</v>
      </c>
      <c r="H605" s="40" t="s">
        <v>10</v>
      </c>
      <c r="I605" s="40" t="s">
        <v>10</v>
      </c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>
        <f t="shared" si="164"/>
        <v>0</v>
      </c>
      <c r="AY605" s="35">
        <v>0</v>
      </c>
      <c r="AZ605" s="35">
        <f t="shared" si="165"/>
        <v>0</v>
      </c>
      <c r="BA605" s="35">
        <f t="shared" si="169"/>
        <v>0</v>
      </c>
      <c r="BB605" s="35">
        <f t="shared" si="170"/>
        <v>0</v>
      </c>
      <c r="BC605" s="35">
        <f t="shared" si="171"/>
        <v>0</v>
      </c>
      <c r="BD605" s="31"/>
    </row>
    <row r="606" spans="1:56" s="1" customFormat="1" ht="22.8" x14ac:dyDescent="0.3">
      <c r="A606" s="2" t="s">
        <v>468</v>
      </c>
      <c r="B606" s="40">
        <v>2</v>
      </c>
      <c r="C606" s="40" t="s">
        <v>140</v>
      </c>
      <c r="D606" s="40">
        <v>14</v>
      </c>
      <c r="E606" s="40" t="s">
        <v>10</v>
      </c>
      <c r="F606" s="40" t="s">
        <v>10</v>
      </c>
      <c r="G606" s="40" t="s">
        <v>10</v>
      </c>
      <c r="H606" s="40" t="s">
        <v>10</v>
      </c>
      <c r="I606" s="40" t="s">
        <v>10</v>
      </c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>
        <f t="shared" si="164"/>
        <v>0</v>
      </c>
      <c r="AY606" s="35">
        <v>0</v>
      </c>
      <c r="AZ606" s="35">
        <f t="shared" si="165"/>
        <v>0</v>
      </c>
      <c r="BA606" s="39">
        <f t="shared" si="169"/>
        <v>0</v>
      </c>
      <c r="BB606" s="39">
        <f t="shared" si="170"/>
        <v>0</v>
      </c>
      <c r="BC606" s="39">
        <f t="shared" si="171"/>
        <v>0</v>
      </c>
      <c r="BD606" s="31"/>
    </row>
    <row r="607" spans="1:56" s="1" customFormat="1" ht="22.8" x14ac:dyDescent="0.3">
      <c r="A607" s="2" t="s">
        <v>469</v>
      </c>
      <c r="B607" s="40">
        <v>2</v>
      </c>
      <c r="C607" s="40" t="s">
        <v>140</v>
      </c>
      <c r="D607" s="40">
        <v>14</v>
      </c>
      <c r="E607" s="40" t="s">
        <v>10</v>
      </c>
      <c r="F607" s="40" t="s">
        <v>10</v>
      </c>
      <c r="G607" s="40" t="s">
        <v>10</v>
      </c>
      <c r="H607" s="40" t="s">
        <v>10</v>
      </c>
      <c r="I607" s="40" t="s">
        <v>10</v>
      </c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>
        <f t="shared" si="164"/>
        <v>0</v>
      </c>
      <c r="AY607" s="35">
        <v>0</v>
      </c>
      <c r="AZ607" s="35">
        <f t="shared" si="165"/>
        <v>0</v>
      </c>
      <c r="BA607" s="39">
        <f t="shared" si="169"/>
        <v>0</v>
      </c>
      <c r="BB607" s="39">
        <f t="shared" si="170"/>
        <v>0</v>
      </c>
      <c r="BC607" s="39">
        <f t="shared" si="171"/>
        <v>0</v>
      </c>
      <c r="BD607" s="31"/>
    </row>
    <row r="608" spans="1:56" s="1" customFormat="1" ht="22.8" x14ac:dyDescent="0.3">
      <c r="A608" s="2" t="s">
        <v>470</v>
      </c>
      <c r="B608" s="40">
        <v>2</v>
      </c>
      <c r="C608" s="40" t="s">
        <v>140</v>
      </c>
      <c r="D608" s="40">
        <v>14</v>
      </c>
      <c r="E608" s="40" t="s">
        <v>10</v>
      </c>
      <c r="F608" s="40" t="s">
        <v>10</v>
      </c>
      <c r="G608" s="40" t="s">
        <v>10</v>
      </c>
      <c r="H608" s="40" t="s">
        <v>10</v>
      </c>
      <c r="I608" s="40" t="s">
        <v>10</v>
      </c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>
        <f t="shared" si="164"/>
        <v>0</v>
      </c>
      <c r="AY608" s="35">
        <v>0</v>
      </c>
      <c r="AZ608" s="35">
        <f t="shared" si="165"/>
        <v>0</v>
      </c>
      <c r="BA608" s="39">
        <f t="shared" si="169"/>
        <v>0</v>
      </c>
      <c r="BB608" s="39">
        <f t="shared" si="170"/>
        <v>0</v>
      </c>
      <c r="BC608" s="39">
        <f t="shared" si="171"/>
        <v>0</v>
      </c>
      <c r="BD608" s="31"/>
    </row>
    <row r="609" spans="1:56" s="1" customFormat="1" ht="40.799999999999997" x14ac:dyDescent="0.3">
      <c r="A609" s="11" t="s">
        <v>472</v>
      </c>
      <c r="B609" s="32">
        <v>2</v>
      </c>
      <c r="C609" s="32" t="s">
        <v>140</v>
      </c>
      <c r="D609" s="32">
        <v>14</v>
      </c>
      <c r="E609" s="33" t="s">
        <v>164</v>
      </c>
      <c r="F609" s="33" t="s">
        <v>170</v>
      </c>
      <c r="G609" s="33" t="s">
        <v>169</v>
      </c>
      <c r="H609" s="33" t="s">
        <v>174</v>
      </c>
      <c r="I609" s="33" t="s">
        <v>173</v>
      </c>
      <c r="J609" s="30"/>
      <c r="K609" s="30"/>
      <c r="L609" s="30"/>
      <c r="M609" s="30" t="s">
        <v>19</v>
      </c>
      <c r="N609" s="30" t="s">
        <v>19</v>
      </c>
      <c r="O609" s="30" t="s">
        <v>19</v>
      </c>
      <c r="P609" s="30" t="s">
        <v>19</v>
      </c>
      <c r="Q609" s="30" t="s">
        <v>19</v>
      </c>
      <c r="R609" s="30" t="s">
        <v>19</v>
      </c>
      <c r="S609" s="30" t="s">
        <v>19</v>
      </c>
      <c r="T609" s="30" t="s">
        <v>19</v>
      </c>
      <c r="U609" s="30" t="s">
        <v>19</v>
      </c>
      <c r="V609" s="30" t="s">
        <v>19</v>
      </c>
      <c r="W609" s="30" t="s">
        <v>19</v>
      </c>
      <c r="X609" s="30" t="s">
        <v>19</v>
      </c>
      <c r="Y609" s="30" t="s">
        <v>19</v>
      </c>
      <c r="Z609" s="30" t="s">
        <v>19</v>
      </c>
      <c r="AA609" s="30" t="s">
        <v>19</v>
      </c>
      <c r="AB609" s="30" t="s">
        <v>19</v>
      </c>
      <c r="AC609" s="30" t="s">
        <v>19</v>
      </c>
      <c r="AD609" s="34">
        <f>SUM(AD610:AD619)</f>
        <v>0</v>
      </c>
      <c r="AE609" s="34">
        <f t="shared" ref="AE609:AW609" si="172">SUM(AE610:AE619)</f>
        <v>0</v>
      </c>
      <c r="AF609" s="34">
        <f t="shared" si="172"/>
        <v>0</v>
      </c>
      <c r="AG609" s="34">
        <f t="shared" si="172"/>
        <v>0</v>
      </c>
      <c r="AH609" s="34">
        <f t="shared" si="172"/>
        <v>0</v>
      </c>
      <c r="AI609" s="34">
        <f t="shared" si="172"/>
        <v>0</v>
      </c>
      <c r="AJ609" s="34">
        <f t="shared" si="172"/>
        <v>0</v>
      </c>
      <c r="AK609" s="34">
        <f t="shared" si="172"/>
        <v>0</v>
      </c>
      <c r="AL609" s="34">
        <f t="shared" si="172"/>
        <v>0</v>
      </c>
      <c r="AM609" s="34">
        <f t="shared" si="172"/>
        <v>0</v>
      </c>
      <c r="AN609" s="34">
        <f t="shared" si="172"/>
        <v>0</v>
      </c>
      <c r="AO609" s="34">
        <f t="shared" si="172"/>
        <v>0</v>
      </c>
      <c r="AP609" s="34">
        <f t="shared" si="172"/>
        <v>0</v>
      </c>
      <c r="AQ609" s="34">
        <f t="shared" si="172"/>
        <v>0</v>
      </c>
      <c r="AR609" s="34">
        <f t="shared" si="172"/>
        <v>0</v>
      </c>
      <c r="AS609" s="34">
        <f t="shared" si="172"/>
        <v>0</v>
      </c>
      <c r="AT609" s="34">
        <f t="shared" si="172"/>
        <v>0</v>
      </c>
      <c r="AU609" s="34">
        <f t="shared" si="172"/>
        <v>0</v>
      </c>
      <c r="AV609" s="34">
        <f t="shared" si="172"/>
        <v>0</v>
      </c>
      <c r="AW609" s="34">
        <f t="shared" si="172"/>
        <v>0</v>
      </c>
      <c r="AX609" s="35">
        <f t="shared" si="164"/>
        <v>0</v>
      </c>
      <c r="AY609" s="35">
        <v>0</v>
      </c>
      <c r="AZ609" s="35">
        <f t="shared" si="165"/>
        <v>0</v>
      </c>
      <c r="BA609" s="36">
        <f t="shared" si="169"/>
        <v>0</v>
      </c>
      <c r="BB609" s="36">
        <f t="shared" si="170"/>
        <v>0</v>
      </c>
      <c r="BC609" s="36">
        <f t="shared" si="171"/>
        <v>0</v>
      </c>
      <c r="BD609" s="31"/>
    </row>
    <row r="610" spans="1:56" ht="43.2" x14ac:dyDescent="0.3">
      <c r="A610" s="14" t="s">
        <v>461</v>
      </c>
      <c r="B610" s="37">
        <v>2</v>
      </c>
      <c r="C610" s="37" t="s">
        <v>140</v>
      </c>
      <c r="D610" s="37">
        <v>14</v>
      </c>
      <c r="E610" s="38" t="s">
        <v>164</v>
      </c>
      <c r="F610" s="38" t="s">
        <v>170</v>
      </c>
      <c r="G610" s="38" t="s">
        <v>169</v>
      </c>
      <c r="H610" s="38" t="s">
        <v>174</v>
      </c>
      <c r="I610" s="38" t="s">
        <v>173</v>
      </c>
      <c r="J610" s="38"/>
      <c r="K610" s="38"/>
      <c r="L610" s="38"/>
      <c r="M610" s="38" t="s">
        <v>19</v>
      </c>
      <c r="N610" s="38" t="s">
        <v>19</v>
      </c>
      <c r="O610" s="38" t="s">
        <v>19</v>
      </c>
      <c r="P610" s="38" t="s">
        <v>19</v>
      </c>
      <c r="Q610" s="38" t="s">
        <v>19</v>
      </c>
      <c r="R610" s="38" t="s">
        <v>19</v>
      </c>
      <c r="S610" s="38" t="s">
        <v>19</v>
      </c>
      <c r="T610" s="38" t="s">
        <v>19</v>
      </c>
      <c r="U610" s="38" t="s">
        <v>19</v>
      </c>
      <c r="V610" s="38" t="s">
        <v>19</v>
      </c>
      <c r="W610" s="38" t="s">
        <v>19</v>
      </c>
      <c r="X610" s="38" t="s">
        <v>19</v>
      </c>
      <c r="Y610" s="38" t="s">
        <v>19</v>
      </c>
      <c r="Z610" s="38" t="s">
        <v>19</v>
      </c>
      <c r="AA610" s="38" t="s">
        <v>19</v>
      </c>
      <c r="AB610" s="38" t="s">
        <v>19</v>
      </c>
      <c r="AC610" s="38" t="s">
        <v>19</v>
      </c>
      <c r="AD610" s="39">
        <v>0</v>
      </c>
      <c r="AE610" s="39">
        <v>0</v>
      </c>
      <c r="AF610" s="39">
        <v>0</v>
      </c>
      <c r="AG610" s="39">
        <v>0</v>
      </c>
      <c r="AH610" s="39">
        <v>0</v>
      </c>
      <c r="AI610" s="39">
        <v>0</v>
      </c>
      <c r="AJ610" s="39">
        <v>0</v>
      </c>
      <c r="AK610" s="39">
        <v>0</v>
      </c>
      <c r="AL610" s="39">
        <v>0</v>
      </c>
      <c r="AM610" s="39">
        <v>0</v>
      </c>
      <c r="AN610" s="39">
        <v>0</v>
      </c>
      <c r="AO610" s="39">
        <v>0</v>
      </c>
      <c r="AP610" s="39">
        <v>0</v>
      </c>
      <c r="AQ610" s="39">
        <v>0</v>
      </c>
      <c r="AR610" s="39">
        <v>0</v>
      </c>
      <c r="AS610" s="39">
        <v>0</v>
      </c>
      <c r="AT610" s="39">
        <v>0</v>
      </c>
      <c r="AU610" s="39">
        <v>0</v>
      </c>
      <c r="AV610" s="39">
        <v>0</v>
      </c>
      <c r="AW610" s="39">
        <v>0</v>
      </c>
      <c r="AX610" s="39">
        <f t="shared" si="164"/>
        <v>0</v>
      </c>
      <c r="AY610" s="39">
        <v>0</v>
      </c>
      <c r="AZ610" s="39">
        <f t="shared" si="165"/>
        <v>0</v>
      </c>
      <c r="BA610" s="39">
        <f t="shared" si="169"/>
        <v>0</v>
      </c>
      <c r="BB610" s="39">
        <f t="shared" si="170"/>
        <v>0</v>
      </c>
      <c r="BC610" s="39">
        <f t="shared" si="171"/>
        <v>0</v>
      </c>
    </row>
    <row r="611" spans="1:56" ht="32.4" x14ac:dyDescent="0.3">
      <c r="A611" s="14" t="s">
        <v>462</v>
      </c>
      <c r="B611" s="37">
        <v>2</v>
      </c>
      <c r="C611" s="37" t="s">
        <v>140</v>
      </c>
      <c r="D611" s="37">
        <v>14</v>
      </c>
      <c r="E611" s="38" t="s">
        <v>164</v>
      </c>
      <c r="F611" s="38" t="s">
        <v>170</v>
      </c>
      <c r="G611" s="38" t="s">
        <v>169</v>
      </c>
      <c r="H611" s="38" t="s">
        <v>174</v>
      </c>
      <c r="I611" s="38" t="s">
        <v>481</v>
      </c>
      <c r="J611" s="38"/>
      <c r="K611" s="38"/>
      <c r="L611" s="38"/>
      <c r="M611" s="38" t="s">
        <v>19</v>
      </c>
      <c r="N611" s="38" t="s">
        <v>19</v>
      </c>
      <c r="O611" s="38" t="s">
        <v>19</v>
      </c>
      <c r="P611" s="38" t="s">
        <v>19</v>
      </c>
      <c r="Q611" s="38" t="s">
        <v>19</v>
      </c>
      <c r="R611" s="38" t="s">
        <v>19</v>
      </c>
      <c r="S611" s="38" t="s">
        <v>19</v>
      </c>
      <c r="T611" s="38" t="s">
        <v>19</v>
      </c>
      <c r="U611" s="38" t="s">
        <v>19</v>
      </c>
      <c r="V611" s="38" t="s">
        <v>19</v>
      </c>
      <c r="W611" s="38" t="s">
        <v>19</v>
      </c>
      <c r="X611" s="38" t="s">
        <v>19</v>
      </c>
      <c r="Y611" s="38" t="s">
        <v>19</v>
      </c>
      <c r="Z611" s="38" t="s">
        <v>19</v>
      </c>
      <c r="AA611" s="38" t="s">
        <v>19</v>
      </c>
      <c r="AB611" s="38" t="s">
        <v>19</v>
      </c>
      <c r="AC611" s="38" t="s">
        <v>19</v>
      </c>
      <c r="AD611" s="39">
        <v>0</v>
      </c>
      <c r="AE611" s="39">
        <v>0</v>
      </c>
      <c r="AF611" s="39">
        <v>0</v>
      </c>
      <c r="AG611" s="39">
        <v>0</v>
      </c>
      <c r="AH611" s="39">
        <v>0</v>
      </c>
      <c r="AI611" s="39">
        <v>0</v>
      </c>
      <c r="AJ611" s="39">
        <v>0</v>
      </c>
      <c r="AK611" s="39">
        <v>0</v>
      </c>
      <c r="AL611" s="39">
        <v>0</v>
      </c>
      <c r="AM611" s="39">
        <v>0</v>
      </c>
      <c r="AN611" s="39">
        <v>0</v>
      </c>
      <c r="AO611" s="39">
        <v>0</v>
      </c>
      <c r="AP611" s="39">
        <v>0</v>
      </c>
      <c r="AQ611" s="39">
        <v>0</v>
      </c>
      <c r="AR611" s="39">
        <v>0</v>
      </c>
      <c r="AS611" s="39">
        <v>0</v>
      </c>
      <c r="AT611" s="39">
        <v>0</v>
      </c>
      <c r="AU611" s="39">
        <v>0</v>
      </c>
      <c r="AV611" s="39">
        <v>0</v>
      </c>
      <c r="AW611" s="39">
        <v>0</v>
      </c>
      <c r="AX611" s="39">
        <f t="shared" si="164"/>
        <v>0</v>
      </c>
      <c r="AY611" s="39">
        <v>0</v>
      </c>
      <c r="AZ611" s="39">
        <f t="shared" si="165"/>
        <v>0</v>
      </c>
      <c r="BA611" s="39">
        <f t="shared" si="169"/>
        <v>0</v>
      </c>
      <c r="BB611" s="39">
        <f t="shared" si="170"/>
        <v>0</v>
      </c>
      <c r="BC611" s="39">
        <f t="shared" si="171"/>
        <v>0</v>
      </c>
    </row>
    <row r="612" spans="1:56" s="1" customFormat="1" ht="40.799999999999997" x14ac:dyDescent="0.3">
      <c r="A612" s="2" t="s">
        <v>463</v>
      </c>
      <c r="B612" s="40">
        <v>2</v>
      </c>
      <c r="C612" s="40" t="s">
        <v>140</v>
      </c>
      <c r="D612" s="40">
        <v>14</v>
      </c>
      <c r="E612" s="30" t="s">
        <v>164</v>
      </c>
      <c r="F612" s="30" t="s">
        <v>170</v>
      </c>
      <c r="G612" s="30" t="s">
        <v>169</v>
      </c>
      <c r="H612" s="30" t="s">
        <v>174</v>
      </c>
      <c r="I612" s="30" t="s">
        <v>481</v>
      </c>
      <c r="J612" s="30"/>
      <c r="K612" s="30"/>
      <c r="L612" s="30"/>
      <c r="M612" s="30" t="s">
        <v>19</v>
      </c>
      <c r="N612" s="30" t="s">
        <v>19</v>
      </c>
      <c r="O612" s="30" t="s">
        <v>19</v>
      </c>
      <c r="P612" s="30" t="s">
        <v>19</v>
      </c>
      <c r="Q612" s="30" t="s">
        <v>19</v>
      </c>
      <c r="R612" s="30" t="s">
        <v>19</v>
      </c>
      <c r="S612" s="30" t="s">
        <v>19</v>
      </c>
      <c r="T612" s="30" t="s">
        <v>19</v>
      </c>
      <c r="U612" s="30" t="s">
        <v>19</v>
      </c>
      <c r="V612" s="30" t="s">
        <v>19</v>
      </c>
      <c r="W612" s="30" t="s">
        <v>19</v>
      </c>
      <c r="X612" s="30" t="s">
        <v>19</v>
      </c>
      <c r="Y612" s="30" t="s">
        <v>19</v>
      </c>
      <c r="Z612" s="30" t="s">
        <v>19</v>
      </c>
      <c r="AA612" s="30" t="s">
        <v>19</v>
      </c>
      <c r="AB612" s="30" t="s">
        <v>19</v>
      </c>
      <c r="AC612" s="30" t="s">
        <v>19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35">
        <v>0</v>
      </c>
      <c r="AV612" s="35">
        <v>0</v>
      </c>
      <c r="AW612" s="35">
        <v>0</v>
      </c>
      <c r="AX612" s="35">
        <f t="shared" si="164"/>
        <v>0</v>
      </c>
      <c r="AY612" s="35">
        <v>0</v>
      </c>
      <c r="AZ612" s="35">
        <f t="shared" si="165"/>
        <v>0</v>
      </c>
      <c r="BA612" s="35">
        <f t="shared" si="169"/>
        <v>0</v>
      </c>
      <c r="BB612" s="35">
        <f t="shared" si="170"/>
        <v>0</v>
      </c>
      <c r="BC612" s="35">
        <f t="shared" si="171"/>
        <v>0</v>
      </c>
      <c r="BD612" s="31"/>
    </row>
    <row r="613" spans="1:56" s="1" customFormat="1" ht="40.799999999999997" x14ac:dyDescent="0.3">
      <c r="A613" s="2" t="s">
        <v>464</v>
      </c>
      <c r="B613" s="40">
        <v>2</v>
      </c>
      <c r="C613" s="40" t="s">
        <v>140</v>
      </c>
      <c r="D613" s="40">
        <v>14</v>
      </c>
      <c r="E613" s="30" t="s">
        <v>164</v>
      </c>
      <c r="F613" s="30" t="s">
        <v>170</v>
      </c>
      <c r="G613" s="30" t="s">
        <v>169</v>
      </c>
      <c r="H613" s="30" t="s">
        <v>174</v>
      </c>
      <c r="I613" s="30" t="s">
        <v>481</v>
      </c>
      <c r="J613" s="30"/>
      <c r="K613" s="30"/>
      <c r="L613" s="30"/>
      <c r="M613" s="30" t="s">
        <v>19</v>
      </c>
      <c r="N613" s="30" t="s">
        <v>19</v>
      </c>
      <c r="O613" s="30" t="s">
        <v>19</v>
      </c>
      <c r="P613" s="30" t="s">
        <v>19</v>
      </c>
      <c r="Q613" s="30" t="s">
        <v>19</v>
      </c>
      <c r="R613" s="30" t="s">
        <v>19</v>
      </c>
      <c r="S613" s="30" t="s">
        <v>19</v>
      </c>
      <c r="T613" s="30" t="s">
        <v>19</v>
      </c>
      <c r="U613" s="30" t="s">
        <v>19</v>
      </c>
      <c r="V613" s="30" t="s">
        <v>19</v>
      </c>
      <c r="W613" s="30" t="s">
        <v>19</v>
      </c>
      <c r="X613" s="30" t="s">
        <v>19</v>
      </c>
      <c r="Y613" s="30" t="s">
        <v>19</v>
      </c>
      <c r="Z613" s="30" t="s">
        <v>19</v>
      </c>
      <c r="AA613" s="30" t="s">
        <v>19</v>
      </c>
      <c r="AB613" s="30" t="s">
        <v>19</v>
      </c>
      <c r="AC613" s="30" t="s">
        <v>19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0</v>
      </c>
      <c r="AO613" s="35">
        <v>0</v>
      </c>
      <c r="AP613" s="35">
        <v>0</v>
      </c>
      <c r="AQ613" s="35">
        <v>0</v>
      </c>
      <c r="AR613" s="35">
        <v>0</v>
      </c>
      <c r="AS613" s="35">
        <v>0</v>
      </c>
      <c r="AT613" s="35">
        <v>0</v>
      </c>
      <c r="AU613" s="35">
        <v>0</v>
      </c>
      <c r="AV613" s="35">
        <v>0</v>
      </c>
      <c r="AW613" s="35">
        <v>0</v>
      </c>
      <c r="AX613" s="35">
        <f t="shared" si="164"/>
        <v>0</v>
      </c>
      <c r="AY613" s="35">
        <v>0</v>
      </c>
      <c r="AZ613" s="35">
        <f t="shared" si="165"/>
        <v>0</v>
      </c>
      <c r="BA613" s="35">
        <f t="shared" si="169"/>
        <v>0</v>
      </c>
      <c r="BB613" s="35">
        <f t="shared" si="170"/>
        <v>0</v>
      </c>
      <c r="BC613" s="35">
        <f t="shared" si="171"/>
        <v>0</v>
      </c>
      <c r="BD613" s="31"/>
    </row>
    <row r="614" spans="1:56" s="1" customFormat="1" ht="40.799999999999997" x14ac:dyDescent="0.3">
      <c r="A614" s="2" t="s">
        <v>465</v>
      </c>
      <c r="B614" s="40">
        <v>2</v>
      </c>
      <c r="C614" s="40" t="s">
        <v>140</v>
      </c>
      <c r="D614" s="40">
        <v>14</v>
      </c>
      <c r="E614" s="30" t="s">
        <v>164</v>
      </c>
      <c r="F614" s="30" t="s">
        <v>170</v>
      </c>
      <c r="G614" s="30" t="s">
        <v>169</v>
      </c>
      <c r="H614" s="30" t="s">
        <v>174</v>
      </c>
      <c r="I614" s="30" t="s">
        <v>481</v>
      </c>
      <c r="J614" s="30"/>
      <c r="K614" s="30"/>
      <c r="L614" s="30"/>
      <c r="M614" s="30" t="s">
        <v>19</v>
      </c>
      <c r="N614" s="30" t="s">
        <v>19</v>
      </c>
      <c r="O614" s="30" t="s">
        <v>19</v>
      </c>
      <c r="P614" s="30" t="s">
        <v>19</v>
      </c>
      <c r="Q614" s="30" t="s">
        <v>19</v>
      </c>
      <c r="R614" s="30" t="s">
        <v>19</v>
      </c>
      <c r="S614" s="30" t="s">
        <v>19</v>
      </c>
      <c r="T614" s="30" t="s">
        <v>19</v>
      </c>
      <c r="U614" s="30" t="s">
        <v>19</v>
      </c>
      <c r="V614" s="30" t="s">
        <v>19</v>
      </c>
      <c r="W614" s="30" t="s">
        <v>19</v>
      </c>
      <c r="X614" s="30" t="s">
        <v>19</v>
      </c>
      <c r="Y614" s="30" t="s">
        <v>19</v>
      </c>
      <c r="Z614" s="30" t="s">
        <v>19</v>
      </c>
      <c r="AA614" s="30" t="s">
        <v>19</v>
      </c>
      <c r="AB614" s="30" t="s">
        <v>19</v>
      </c>
      <c r="AC614" s="30" t="s">
        <v>19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0</v>
      </c>
      <c r="AO614" s="35">
        <v>0</v>
      </c>
      <c r="AP614" s="35">
        <v>0</v>
      </c>
      <c r="AQ614" s="35">
        <v>0</v>
      </c>
      <c r="AR614" s="35">
        <v>0</v>
      </c>
      <c r="AS614" s="35">
        <v>0</v>
      </c>
      <c r="AT614" s="35">
        <v>0</v>
      </c>
      <c r="AU614" s="35">
        <v>0</v>
      </c>
      <c r="AV614" s="35">
        <v>0</v>
      </c>
      <c r="AW614" s="35">
        <v>0</v>
      </c>
      <c r="AX614" s="35">
        <f t="shared" si="164"/>
        <v>0</v>
      </c>
      <c r="AY614" s="35">
        <v>0</v>
      </c>
      <c r="AZ614" s="35">
        <f t="shared" si="165"/>
        <v>0</v>
      </c>
      <c r="BA614" s="35">
        <f t="shared" si="169"/>
        <v>0</v>
      </c>
      <c r="BB614" s="35">
        <f t="shared" si="170"/>
        <v>0</v>
      </c>
      <c r="BC614" s="35">
        <f t="shared" si="171"/>
        <v>0</v>
      </c>
      <c r="BD614" s="31"/>
    </row>
    <row r="615" spans="1:56" s="1" customFormat="1" ht="40.799999999999997" x14ac:dyDescent="0.3">
      <c r="A615" s="2" t="s">
        <v>466</v>
      </c>
      <c r="B615" s="40">
        <v>2</v>
      </c>
      <c r="C615" s="40" t="s">
        <v>140</v>
      </c>
      <c r="D615" s="40">
        <v>14</v>
      </c>
      <c r="E615" s="30" t="s">
        <v>164</v>
      </c>
      <c r="F615" s="30" t="s">
        <v>170</v>
      </c>
      <c r="G615" s="30" t="s">
        <v>169</v>
      </c>
      <c r="H615" s="30" t="s">
        <v>174</v>
      </c>
      <c r="I615" s="30" t="s">
        <v>481</v>
      </c>
      <c r="J615" s="30"/>
      <c r="K615" s="30"/>
      <c r="L615" s="30"/>
      <c r="M615" s="30" t="s">
        <v>19</v>
      </c>
      <c r="N615" s="30" t="s">
        <v>19</v>
      </c>
      <c r="O615" s="30" t="s">
        <v>19</v>
      </c>
      <c r="P615" s="30" t="s">
        <v>19</v>
      </c>
      <c r="Q615" s="30" t="s">
        <v>19</v>
      </c>
      <c r="R615" s="30" t="s">
        <v>19</v>
      </c>
      <c r="S615" s="30" t="s">
        <v>19</v>
      </c>
      <c r="T615" s="30" t="s">
        <v>19</v>
      </c>
      <c r="U615" s="30" t="s">
        <v>19</v>
      </c>
      <c r="V615" s="30" t="s">
        <v>19</v>
      </c>
      <c r="W615" s="30" t="s">
        <v>19</v>
      </c>
      <c r="X615" s="30" t="s">
        <v>19</v>
      </c>
      <c r="Y615" s="30" t="s">
        <v>19</v>
      </c>
      <c r="Z615" s="30" t="s">
        <v>19</v>
      </c>
      <c r="AA615" s="30" t="s">
        <v>19</v>
      </c>
      <c r="AB615" s="30" t="s">
        <v>19</v>
      </c>
      <c r="AC615" s="30" t="s">
        <v>19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0</v>
      </c>
      <c r="AO615" s="35">
        <v>0</v>
      </c>
      <c r="AP615" s="35">
        <v>0</v>
      </c>
      <c r="AQ615" s="35">
        <v>0</v>
      </c>
      <c r="AR615" s="35">
        <v>0</v>
      </c>
      <c r="AS615" s="35">
        <v>0</v>
      </c>
      <c r="AT615" s="35">
        <v>0</v>
      </c>
      <c r="AU615" s="35">
        <v>0</v>
      </c>
      <c r="AV615" s="35">
        <v>0</v>
      </c>
      <c r="AW615" s="35">
        <v>0</v>
      </c>
      <c r="AX615" s="35">
        <f t="shared" si="164"/>
        <v>0</v>
      </c>
      <c r="AY615" s="35">
        <v>0</v>
      </c>
      <c r="AZ615" s="35">
        <f t="shared" si="165"/>
        <v>0</v>
      </c>
      <c r="BA615" s="35">
        <f t="shared" si="169"/>
        <v>0</v>
      </c>
      <c r="BB615" s="35">
        <f t="shared" si="170"/>
        <v>0</v>
      </c>
      <c r="BC615" s="35">
        <f t="shared" si="171"/>
        <v>0</v>
      </c>
      <c r="BD615" s="31"/>
    </row>
    <row r="616" spans="1:56" s="1" customFormat="1" ht="40.799999999999997" x14ac:dyDescent="0.3">
      <c r="A616" s="2" t="s">
        <v>467</v>
      </c>
      <c r="B616" s="40">
        <v>2</v>
      </c>
      <c r="C616" s="40" t="s">
        <v>140</v>
      </c>
      <c r="D616" s="40">
        <v>14</v>
      </c>
      <c r="E616" s="30" t="s">
        <v>164</v>
      </c>
      <c r="F616" s="30" t="s">
        <v>170</v>
      </c>
      <c r="G616" s="30" t="s">
        <v>169</v>
      </c>
      <c r="H616" s="30" t="s">
        <v>174</v>
      </c>
      <c r="I616" s="30" t="s">
        <v>481</v>
      </c>
      <c r="J616" s="30"/>
      <c r="K616" s="30"/>
      <c r="L616" s="30"/>
      <c r="M616" s="30" t="s">
        <v>19</v>
      </c>
      <c r="N616" s="30" t="s">
        <v>19</v>
      </c>
      <c r="O616" s="30" t="s">
        <v>19</v>
      </c>
      <c r="P616" s="30" t="s">
        <v>19</v>
      </c>
      <c r="Q616" s="30" t="s">
        <v>19</v>
      </c>
      <c r="R616" s="30" t="s">
        <v>19</v>
      </c>
      <c r="S616" s="30" t="s">
        <v>19</v>
      </c>
      <c r="T616" s="30" t="s">
        <v>19</v>
      </c>
      <c r="U616" s="30" t="s">
        <v>19</v>
      </c>
      <c r="V616" s="30" t="s">
        <v>19</v>
      </c>
      <c r="W616" s="30" t="s">
        <v>19</v>
      </c>
      <c r="X616" s="30" t="s">
        <v>19</v>
      </c>
      <c r="Y616" s="30" t="s">
        <v>19</v>
      </c>
      <c r="Z616" s="30" t="s">
        <v>19</v>
      </c>
      <c r="AA616" s="30" t="s">
        <v>19</v>
      </c>
      <c r="AB616" s="30" t="s">
        <v>19</v>
      </c>
      <c r="AC616" s="30" t="s">
        <v>19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0</v>
      </c>
      <c r="AO616" s="35">
        <v>0</v>
      </c>
      <c r="AP616" s="35">
        <v>0</v>
      </c>
      <c r="AQ616" s="35">
        <v>0</v>
      </c>
      <c r="AR616" s="35">
        <v>0</v>
      </c>
      <c r="AS616" s="35">
        <v>0</v>
      </c>
      <c r="AT616" s="35">
        <v>0</v>
      </c>
      <c r="AU616" s="35">
        <v>0</v>
      </c>
      <c r="AV616" s="35">
        <v>0</v>
      </c>
      <c r="AW616" s="35">
        <v>0</v>
      </c>
      <c r="AX616" s="35">
        <f t="shared" si="164"/>
        <v>0</v>
      </c>
      <c r="AY616" s="35">
        <v>0</v>
      </c>
      <c r="AZ616" s="35">
        <f t="shared" si="165"/>
        <v>0</v>
      </c>
      <c r="BA616" s="35">
        <f t="shared" si="169"/>
        <v>0</v>
      </c>
      <c r="BB616" s="35">
        <f t="shared" si="170"/>
        <v>0</v>
      </c>
      <c r="BC616" s="35">
        <f t="shared" si="171"/>
        <v>0</v>
      </c>
      <c r="BD616" s="31"/>
    </row>
    <row r="617" spans="1:56" s="1" customFormat="1" ht="40.799999999999997" x14ac:dyDescent="0.3">
      <c r="A617" s="2" t="s">
        <v>468</v>
      </c>
      <c r="B617" s="40">
        <v>2</v>
      </c>
      <c r="C617" s="40" t="s">
        <v>140</v>
      </c>
      <c r="D617" s="40">
        <v>14</v>
      </c>
      <c r="E617" s="30" t="s">
        <v>164</v>
      </c>
      <c r="F617" s="30" t="s">
        <v>170</v>
      </c>
      <c r="G617" s="30" t="s">
        <v>169</v>
      </c>
      <c r="H617" s="30" t="s">
        <v>174</v>
      </c>
      <c r="I617" s="30" t="s">
        <v>482</v>
      </c>
      <c r="J617" s="30"/>
      <c r="K617" s="30"/>
      <c r="L617" s="30"/>
      <c r="M617" s="30" t="s">
        <v>19</v>
      </c>
      <c r="N617" s="30" t="s">
        <v>19</v>
      </c>
      <c r="O617" s="30" t="s">
        <v>19</v>
      </c>
      <c r="P617" s="30" t="s">
        <v>19</v>
      </c>
      <c r="Q617" s="30" t="s">
        <v>19</v>
      </c>
      <c r="R617" s="30" t="s">
        <v>19</v>
      </c>
      <c r="S617" s="30" t="s">
        <v>19</v>
      </c>
      <c r="T617" s="30" t="s">
        <v>19</v>
      </c>
      <c r="U617" s="30" t="s">
        <v>19</v>
      </c>
      <c r="V617" s="30" t="s">
        <v>19</v>
      </c>
      <c r="W617" s="30" t="s">
        <v>19</v>
      </c>
      <c r="X617" s="30" t="s">
        <v>19</v>
      </c>
      <c r="Y617" s="30" t="s">
        <v>19</v>
      </c>
      <c r="Z617" s="30" t="s">
        <v>19</v>
      </c>
      <c r="AA617" s="30" t="s">
        <v>19</v>
      </c>
      <c r="AB617" s="30" t="s">
        <v>19</v>
      </c>
      <c r="AC617" s="30" t="s">
        <v>19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0</v>
      </c>
      <c r="AO617" s="35">
        <v>0</v>
      </c>
      <c r="AP617" s="35">
        <v>0</v>
      </c>
      <c r="AQ617" s="35">
        <v>0</v>
      </c>
      <c r="AR617" s="35">
        <v>0</v>
      </c>
      <c r="AS617" s="35">
        <v>0</v>
      </c>
      <c r="AT617" s="35">
        <v>0</v>
      </c>
      <c r="AU617" s="35">
        <v>0</v>
      </c>
      <c r="AV617" s="35">
        <v>0</v>
      </c>
      <c r="AW617" s="35">
        <v>0</v>
      </c>
      <c r="AX617" s="35">
        <f t="shared" si="164"/>
        <v>0</v>
      </c>
      <c r="AY617" s="35">
        <v>0</v>
      </c>
      <c r="AZ617" s="35">
        <f t="shared" si="165"/>
        <v>0</v>
      </c>
      <c r="BA617" s="39">
        <f t="shared" si="169"/>
        <v>0</v>
      </c>
      <c r="BB617" s="39">
        <f t="shared" si="170"/>
        <v>0</v>
      </c>
      <c r="BC617" s="39">
        <f t="shared" si="171"/>
        <v>0</v>
      </c>
      <c r="BD617" s="31"/>
    </row>
    <row r="618" spans="1:56" s="1" customFormat="1" ht="40.799999999999997" x14ac:dyDescent="0.3">
      <c r="A618" s="2" t="s">
        <v>469</v>
      </c>
      <c r="B618" s="40">
        <v>2</v>
      </c>
      <c r="C618" s="40" t="s">
        <v>140</v>
      </c>
      <c r="D618" s="40">
        <v>14</v>
      </c>
      <c r="E618" s="30" t="s">
        <v>164</v>
      </c>
      <c r="F618" s="30" t="s">
        <v>170</v>
      </c>
      <c r="G618" s="30" t="s">
        <v>169</v>
      </c>
      <c r="H618" s="30" t="s">
        <v>174</v>
      </c>
      <c r="I618" s="30" t="s">
        <v>482</v>
      </c>
      <c r="J618" s="30"/>
      <c r="K618" s="30"/>
      <c r="L618" s="30"/>
      <c r="M618" s="30" t="s">
        <v>19</v>
      </c>
      <c r="N618" s="30" t="s">
        <v>19</v>
      </c>
      <c r="O618" s="30" t="s">
        <v>19</v>
      </c>
      <c r="P618" s="30" t="s">
        <v>19</v>
      </c>
      <c r="Q618" s="30" t="s">
        <v>19</v>
      </c>
      <c r="R618" s="30" t="s">
        <v>19</v>
      </c>
      <c r="S618" s="30" t="s">
        <v>19</v>
      </c>
      <c r="T618" s="30" t="s">
        <v>19</v>
      </c>
      <c r="U618" s="30" t="s">
        <v>19</v>
      </c>
      <c r="V618" s="30" t="s">
        <v>19</v>
      </c>
      <c r="W618" s="30" t="s">
        <v>19</v>
      </c>
      <c r="X618" s="30" t="s">
        <v>19</v>
      </c>
      <c r="Y618" s="30" t="s">
        <v>19</v>
      </c>
      <c r="Z618" s="30" t="s">
        <v>19</v>
      </c>
      <c r="AA618" s="30" t="s">
        <v>19</v>
      </c>
      <c r="AB618" s="30" t="s">
        <v>19</v>
      </c>
      <c r="AC618" s="30" t="s">
        <v>19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0</v>
      </c>
      <c r="AO618" s="35">
        <v>0</v>
      </c>
      <c r="AP618" s="35">
        <v>0</v>
      </c>
      <c r="AQ618" s="35">
        <v>0</v>
      </c>
      <c r="AR618" s="35">
        <v>0</v>
      </c>
      <c r="AS618" s="35">
        <v>0</v>
      </c>
      <c r="AT618" s="35">
        <v>0</v>
      </c>
      <c r="AU618" s="35">
        <v>0</v>
      </c>
      <c r="AV618" s="35">
        <v>0</v>
      </c>
      <c r="AW618" s="35">
        <v>0</v>
      </c>
      <c r="AX618" s="35">
        <f t="shared" si="164"/>
        <v>0</v>
      </c>
      <c r="AY618" s="35">
        <v>0</v>
      </c>
      <c r="AZ618" s="35">
        <f t="shared" si="165"/>
        <v>0</v>
      </c>
      <c r="BA618" s="39">
        <f t="shared" si="169"/>
        <v>0</v>
      </c>
      <c r="BB618" s="39">
        <f t="shared" si="170"/>
        <v>0</v>
      </c>
      <c r="BC618" s="39">
        <f t="shared" si="171"/>
        <v>0</v>
      </c>
      <c r="BD618" s="31"/>
    </row>
    <row r="619" spans="1:56" s="1" customFormat="1" ht="40.799999999999997" x14ac:dyDescent="0.3">
      <c r="A619" s="2" t="s">
        <v>470</v>
      </c>
      <c r="B619" s="40">
        <v>2</v>
      </c>
      <c r="C619" s="40" t="s">
        <v>140</v>
      </c>
      <c r="D619" s="40">
        <v>14</v>
      </c>
      <c r="E619" s="30" t="s">
        <v>164</v>
      </c>
      <c r="F619" s="30" t="s">
        <v>170</v>
      </c>
      <c r="G619" s="30" t="s">
        <v>169</v>
      </c>
      <c r="H619" s="30" t="s">
        <v>174</v>
      </c>
      <c r="I619" s="30" t="s">
        <v>482</v>
      </c>
      <c r="J619" s="30"/>
      <c r="K619" s="30"/>
      <c r="L619" s="30"/>
      <c r="M619" s="30" t="s">
        <v>19</v>
      </c>
      <c r="N619" s="30" t="s">
        <v>19</v>
      </c>
      <c r="O619" s="30" t="s">
        <v>19</v>
      </c>
      <c r="P619" s="30" t="s">
        <v>19</v>
      </c>
      <c r="Q619" s="30" t="s">
        <v>19</v>
      </c>
      <c r="R619" s="30" t="s">
        <v>19</v>
      </c>
      <c r="S619" s="30" t="s">
        <v>19</v>
      </c>
      <c r="T619" s="30" t="s">
        <v>19</v>
      </c>
      <c r="U619" s="30" t="s">
        <v>19</v>
      </c>
      <c r="V619" s="30" t="s">
        <v>19</v>
      </c>
      <c r="W619" s="30" t="s">
        <v>19</v>
      </c>
      <c r="X619" s="30" t="s">
        <v>19</v>
      </c>
      <c r="Y619" s="30" t="s">
        <v>19</v>
      </c>
      <c r="Z619" s="30" t="s">
        <v>19</v>
      </c>
      <c r="AA619" s="30" t="s">
        <v>19</v>
      </c>
      <c r="AB619" s="30" t="s">
        <v>19</v>
      </c>
      <c r="AC619" s="30" t="s">
        <v>19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0</v>
      </c>
      <c r="AO619" s="35">
        <v>0</v>
      </c>
      <c r="AP619" s="35">
        <v>0</v>
      </c>
      <c r="AQ619" s="35">
        <v>0</v>
      </c>
      <c r="AR619" s="35">
        <v>0</v>
      </c>
      <c r="AS619" s="35">
        <v>0</v>
      </c>
      <c r="AT619" s="35">
        <v>0</v>
      </c>
      <c r="AU619" s="35">
        <v>0</v>
      </c>
      <c r="AV619" s="35">
        <v>0</v>
      </c>
      <c r="AW619" s="35">
        <v>0</v>
      </c>
      <c r="AX619" s="35">
        <f t="shared" si="164"/>
        <v>0</v>
      </c>
      <c r="AY619" s="35">
        <v>0</v>
      </c>
      <c r="AZ619" s="35">
        <f t="shared" si="165"/>
        <v>0</v>
      </c>
      <c r="BA619" s="39">
        <f t="shared" si="169"/>
        <v>0</v>
      </c>
      <c r="BB619" s="39">
        <f t="shared" si="170"/>
        <v>0</v>
      </c>
      <c r="BC619" s="39">
        <f t="shared" si="171"/>
        <v>0</v>
      </c>
      <c r="BD619" s="31"/>
    </row>
    <row r="620" spans="1:56" s="1" customFormat="1" ht="51" x14ac:dyDescent="0.3">
      <c r="A620" s="11" t="s">
        <v>472</v>
      </c>
      <c r="B620" s="32">
        <v>2</v>
      </c>
      <c r="C620" s="32" t="s">
        <v>140</v>
      </c>
      <c r="D620" s="32">
        <v>14</v>
      </c>
      <c r="E620" s="33" t="s">
        <v>164</v>
      </c>
      <c r="F620" s="33" t="s">
        <v>170</v>
      </c>
      <c r="G620" s="33" t="s">
        <v>169</v>
      </c>
      <c r="H620" s="33" t="s">
        <v>176</v>
      </c>
      <c r="I620" s="33" t="s">
        <v>175</v>
      </c>
      <c r="J620" s="33"/>
      <c r="K620" s="33"/>
      <c r="L620" s="33"/>
      <c r="M620" s="33"/>
      <c r="N620" s="33"/>
      <c r="O620" s="30" t="s">
        <v>19</v>
      </c>
      <c r="P620" s="30" t="s">
        <v>19</v>
      </c>
      <c r="Q620" s="30" t="s">
        <v>19</v>
      </c>
      <c r="R620" s="30" t="s">
        <v>19</v>
      </c>
      <c r="S620" s="30" t="s">
        <v>19</v>
      </c>
      <c r="T620" s="30" t="s">
        <v>19</v>
      </c>
      <c r="U620" s="30" t="s">
        <v>19</v>
      </c>
      <c r="V620" s="30" t="s">
        <v>19</v>
      </c>
      <c r="W620" s="30" t="s">
        <v>19</v>
      </c>
      <c r="X620" s="30" t="s">
        <v>19</v>
      </c>
      <c r="Y620" s="30" t="s">
        <v>19</v>
      </c>
      <c r="Z620" s="30" t="s">
        <v>19</v>
      </c>
      <c r="AA620" s="30" t="s">
        <v>19</v>
      </c>
      <c r="AB620" s="30" t="s">
        <v>19</v>
      </c>
      <c r="AC620" s="30" t="s">
        <v>19</v>
      </c>
      <c r="AD620" s="34">
        <v>0</v>
      </c>
      <c r="AE620" s="34">
        <v>0</v>
      </c>
      <c r="AF620" s="34">
        <v>0</v>
      </c>
      <c r="AG620" s="34">
        <v>0</v>
      </c>
      <c r="AH620" s="34">
        <v>0</v>
      </c>
      <c r="AI620" s="33">
        <f>SUM(AI621:AI630)</f>
        <v>1905.6</v>
      </c>
      <c r="AJ620" s="33">
        <f t="shared" ref="AJ620:AW620" si="173">SUM(AJ621:AJ630)</f>
        <v>1905.6</v>
      </c>
      <c r="AK620" s="33">
        <f t="shared" si="173"/>
        <v>1905.6</v>
      </c>
      <c r="AL620" s="33">
        <f t="shared" si="173"/>
        <v>1905.6</v>
      </c>
      <c r="AM620" s="33">
        <f t="shared" si="173"/>
        <v>1905.6</v>
      </c>
      <c r="AN620" s="33">
        <f t="shared" si="173"/>
        <v>1905.6</v>
      </c>
      <c r="AO620" s="33">
        <f t="shared" si="173"/>
        <v>1905.6</v>
      </c>
      <c r="AP620" s="33">
        <f t="shared" si="173"/>
        <v>1905.6</v>
      </c>
      <c r="AQ620" s="33">
        <f t="shared" si="173"/>
        <v>1905.6</v>
      </c>
      <c r="AR620" s="33">
        <f t="shared" si="173"/>
        <v>1905.6</v>
      </c>
      <c r="AS620" s="33">
        <f t="shared" si="173"/>
        <v>1905.6</v>
      </c>
      <c r="AT620" s="33">
        <f t="shared" si="173"/>
        <v>1905.6</v>
      </c>
      <c r="AU620" s="33">
        <f t="shared" si="173"/>
        <v>1905.6</v>
      </c>
      <c r="AV620" s="33">
        <f t="shared" si="173"/>
        <v>1905.6</v>
      </c>
      <c r="AW620" s="33">
        <f t="shared" si="173"/>
        <v>1905.6</v>
      </c>
      <c r="AX620" s="35">
        <f t="shared" si="164"/>
        <v>28583.999999999993</v>
      </c>
      <c r="AY620" s="35">
        <v>0</v>
      </c>
      <c r="AZ620" s="35">
        <f t="shared" si="165"/>
        <v>28583.999999999993</v>
      </c>
      <c r="BA620" s="36">
        <f t="shared" si="169"/>
        <v>0</v>
      </c>
      <c r="BB620" s="36">
        <f t="shared" si="170"/>
        <v>9528</v>
      </c>
      <c r="BC620" s="36">
        <f t="shared" si="171"/>
        <v>19056</v>
      </c>
      <c r="BD620" s="31"/>
    </row>
    <row r="621" spans="1:56" ht="43.2" x14ac:dyDescent="0.3">
      <c r="A621" s="14" t="s">
        <v>461</v>
      </c>
      <c r="B621" s="37">
        <v>2</v>
      </c>
      <c r="C621" s="37" t="s">
        <v>140</v>
      </c>
      <c r="D621" s="37">
        <v>14</v>
      </c>
      <c r="E621" s="38" t="s">
        <v>164</v>
      </c>
      <c r="F621" s="38" t="s">
        <v>170</v>
      </c>
      <c r="G621" s="38" t="s">
        <v>169</v>
      </c>
      <c r="H621" s="38" t="s">
        <v>176</v>
      </c>
      <c r="I621" s="38" t="s">
        <v>175</v>
      </c>
      <c r="J621" s="38"/>
      <c r="K621" s="38"/>
      <c r="L621" s="38"/>
      <c r="M621" s="38"/>
      <c r="N621" s="38"/>
      <c r="O621" s="38" t="s">
        <v>19</v>
      </c>
      <c r="P621" s="38" t="s">
        <v>19</v>
      </c>
      <c r="Q621" s="38" t="s">
        <v>19</v>
      </c>
      <c r="R621" s="38" t="s">
        <v>19</v>
      </c>
      <c r="S621" s="38" t="s">
        <v>19</v>
      </c>
      <c r="T621" s="38" t="s">
        <v>19</v>
      </c>
      <c r="U621" s="38" t="s">
        <v>19</v>
      </c>
      <c r="V621" s="38" t="s">
        <v>19</v>
      </c>
      <c r="W621" s="38" t="s">
        <v>19</v>
      </c>
      <c r="X621" s="38" t="s">
        <v>19</v>
      </c>
      <c r="Y621" s="38" t="s">
        <v>19</v>
      </c>
      <c r="Z621" s="38" t="s">
        <v>19</v>
      </c>
      <c r="AA621" s="38" t="s">
        <v>19</v>
      </c>
      <c r="AB621" s="38" t="s">
        <v>19</v>
      </c>
      <c r="AC621" s="38" t="s">
        <v>19</v>
      </c>
      <c r="AD621" s="39">
        <v>0</v>
      </c>
      <c r="AE621" s="39">
        <v>0</v>
      </c>
      <c r="AF621" s="39">
        <v>0</v>
      </c>
      <c r="AG621" s="39">
        <v>0</v>
      </c>
      <c r="AH621" s="39">
        <v>0</v>
      </c>
      <c r="AI621" s="38">
        <v>505.6</v>
      </c>
      <c r="AJ621" s="38">
        <v>505.6</v>
      </c>
      <c r="AK621" s="38">
        <v>505.6</v>
      </c>
      <c r="AL621" s="38">
        <v>505.6</v>
      </c>
      <c r="AM621" s="38">
        <v>505.6</v>
      </c>
      <c r="AN621" s="38">
        <v>505.6</v>
      </c>
      <c r="AO621" s="38">
        <v>505.6</v>
      </c>
      <c r="AP621" s="38">
        <v>505.6</v>
      </c>
      <c r="AQ621" s="38">
        <v>505.6</v>
      </c>
      <c r="AR621" s="38">
        <v>505.6</v>
      </c>
      <c r="AS621" s="38">
        <v>505.6</v>
      </c>
      <c r="AT621" s="38">
        <v>505.6</v>
      </c>
      <c r="AU621" s="38">
        <v>505.6</v>
      </c>
      <c r="AV621" s="38">
        <v>505.6</v>
      </c>
      <c r="AW621" s="38">
        <v>505.6</v>
      </c>
      <c r="AX621" s="39">
        <f t="shared" si="164"/>
        <v>7584.0000000000018</v>
      </c>
      <c r="AY621" s="39">
        <v>0</v>
      </c>
      <c r="AZ621" s="39">
        <f t="shared" si="165"/>
        <v>7584.0000000000018</v>
      </c>
      <c r="BA621" s="39">
        <f t="shared" si="169"/>
        <v>0</v>
      </c>
      <c r="BB621" s="39">
        <f t="shared" si="170"/>
        <v>2528</v>
      </c>
      <c r="BC621" s="39">
        <f t="shared" si="171"/>
        <v>5056</v>
      </c>
    </row>
    <row r="622" spans="1:56" ht="43.2" x14ac:dyDescent="0.3">
      <c r="A622" s="14" t="s">
        <v>462</v>
      </c>
      <c r="B622" s="37">
        <v>2</v>
      </c>
      <c r="C622" s="37" t="s">
        <v>140</v>
      </c>
      <c r="D622" s="37">
        <v>14</v>
      </c>
      <c r="E622" s="38" t="s">
        <v>164</v>
      </c>
      <c r="F622" s="38" t="s">
        <v>170</v>
      </c>
      <c r="G622" s="38" t="s">
        <v>169</v>
      </c>
      <c r="H622" s="38" t="s">
        <v>176</v>
      </c>
      <c r="I622" s="38" t="s">
        <v>175</v>
      </c>
      <c r="J622" s="41"/>
      <c r="K622" s="41"/>
      <c r="L622" s="41"/>
      <c r="M622" s="41"/>
      <c r="N622" s="41"/>
      <c r="O622" s="38" t="s">
        <v>19</v>
      </c>
      <c r="P622" s="38" t="s">
        <v>19</v>
      </c>
      <c r="Q622" s="38" t="s">
        <v>19</v>
      </c>
      <c r="R622" s="38" t="s">
        <v>19</v>
      </c>
      <c r="S622" s="38" t="s">
        <v>19</v>
      </c>
      <c r="T622" s="38" t="s">
        <v>19</v>
      </c>
      <c r="U622" s="38" t="s">
        <v>19</v>
      </c>
      <c r="V622" s="38" t="s">
        <v>19</v>
      </c>
      <c r="W622" s="38" t="s">
        <v>19</v>
      </c>
      <c r="X622" s="38" t="s">
        <v>19</v>
      </c>
      <c r="Y622" s="38" t="s">
        <v>19</v>
      </c>
      <c r="Z622" s="38" t="s">
        <v>19</v>
      </c>
      <c r="AA622" s="38" t="s">
        <v>19</v>
      </c>
      <c r="AB622" s="38" t="s">
        <v>19</v>
      </c>
      <c r="AC622" s="38" t="s">
        <v>19</v>
      </c>
      <c r="AD622" s="39">
        <v>0</v>
      </c>
      <c r="AE622" s="39">
        <v>0</v>
      </c>
      <c r="AF622" s="39">
        <v>0</v>
      </c>
      <c r="AG622" s="39">
        <v>0</v>
      </c>
      <c r="AH622" s="39">
        <v>0</v>
      </c>
      <c r="AI622" s="39">
        <v>150</v>
      </c>
      <c r="AJ622" s="39">
        <v>150</v>
      </c>
      <c r="AK622" s="39">
        <v>150</v>
      </c>
      <c r="AL622" s="39">
        <v>150</v>
      </c>
      <c r="AM622" s="39">
        <v>150</v>
      </c>
      <c r="AN622" s="39">
        <v>150</v>
      </c>
      <c r="AO622" s="39">
        <v>150</v>
      </c>
      <c r="AP622" s="39">
        <v>150</v>
      </c>
      <c r="AQ622" s="39">
        <v>150</v>
      </c>
      <c r="AR622" s="39">
        <v>150</v>
      </c>
      <c r="AS622" s="39">
        <v>150</v>
      </c>
      <c r="AT622" s="39">
        <v>150</v>
      </c>
      <c r="AU622" s="39">
        <v>150</v>
      </c>
      <c r="AV622" s="39">
        <v>150</v>
      </c>
      <c r="AW622" s="39">
        <v>150</v>
      </c>
      <c r="AX622" s="39">
        <f t="shared" si="164"/>
        <v>2250</v>
      </c>
      <c r="AY622" s="39">
        <v>0</v>
      </c>
      <c r="AZ622" s="39">
        <f t="shared" si="165"/>
        <v>2250</v>
      </c>
      <c r="BA622" s="39">
        <f t="shared" si="169"/>
        <v>0</v>
      </c>
      <c r="BB622" s="39">
        <f t="shared" si="170"/>
        <v>750</v>
      </c>
      <c r="BC622" s="39">
        <f t="shared" si="171"/>
        <v>1500</v>
      </c>
    </row>
    <row r="623" spans="1:56" s="1" customFormat="1" ht="40.799999999999997" x14ac:dyDescent="0.3">
      <c r="A623" s="2" t="s">
        <v>463</v>
      </c>
      <c r="B623" s="40">
        <v>2</v>
      </c>
      <c r="C623" s="40" t="s">
        <v>140</v>
      </c>
      <c r="D623" s="40">
        <v>14</v>
      </c>
      <c r="E623" s="30" t="s">
        <v>164</v>
      </c>
      <c r="F623" s="30" t="s">
        <v>170</v>
      </c>
      <c r="G623" s="30" t="s">
        <v>169</v>
      </c>
      <c r="H623" s="30" t="s">
        <v>176</v>
      </c>
      <c r="I623" s="30" t="s">
        <v>175</v>
      </c>
      <c r="J623" s="33"/>
      <c r="K623" s="33"/>
      <c r="L623" s="33"/>
      <c r="M623" s="33"/>
      <c r="N623" s="33"/>
      <c r="O623" s="30" t="s">
        <v>19</v>
      </c>
      <c r="P623" s="30" t="s">
        <v>19</v>
      </c>
      <c r="Q623" s="30" t="s">
        <v>19</v>
      </c>
      <c r="R623" s="30" t="s">
        <v>19</v>
      </c>
      <c r="S623" s="30" t="s">
        <v>19</v>
      </c>
      <c r="T623" s="30" t="s">
        <v>19</v>
      </c>
      <c r="U623" s="30" t="s">
        <v>19</v>
      </c>
      <c r="V623" s="30" t="s">
        <v>19</v>
      </c>
      <c r="W623" s="30" t="s">
        <v>19</v>
      </c>
      <c r="X623" s="30" t="s">
        <v>19</v>
      </c>
      <c r="Y623" s="30" t="s">
        <v>19</v>
      </c>
      <c r="Z623" s="30" t="s">
        <v>19</v>
      </c>
      <c r="AA623" s="30" t="s">
        <v>19</v>
      </c>
      <c r="AB623" s="30" t="s">
        <v>19</v>
      </c>
      <c r="AC623" s="30" t="s">
        <v>19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150</v>
      </c>
      <c r="AJ623" s="35">
        <v>150</v>
      </c>
      <c r="AK623" s="35">
        <v>150</v>
      </c>
      <c r="AL623" s="35">
        <v>150</v>
      </c>
      <c r="AM623" s="35">
        <v>150</v>
      </c>
      <c r="AN623" s="35">
        <v>150</v>
      </c>
      <c r="AO623" s="35">
        <v>150</v>
      </c>
      <c r="AP623" s="35">
        <v>150</v>
      </c>
      <c r="AQ623" s="35">
        <v>150</v>
      </c>
      <c r="AR623" s="35">
        <v>150</v>
      </c>
      <c r="AS623" s="35">
        <v>150</v>
      </c>
      <c r="AT623" s="35">
        <v>150</v>
      </c>
      <c r="AU623" s="35">
        <v>150</v>
      </c>
      <c r="AV623" s="35">
        <v>150</v>
      </c>
      <c r="AW623" s="35">
        <v>150</v>
      </c>
      <c r="AX623" s="35">
        <f t="shared" si="164"/>
        <v>2250</v>
      </c>
      <c r="AY623" s="35">
        <v>0</v>
      </c>
      <c r="AZ623" s="35">
        <f t="shared" si="165"/>
        <v>2250</v>
      </c>
      <c r="BA623" s="35">
        <f t="shared" si="169"/>
        <v>0</v>
      </c>
      <c r="BB623" s="35">
        <f t="shared" si="170"/>
        <v>750</v>
      </c>
      <c r="BC623" s="35">
        <f t="shared" si="171"/>
        <v>1500</v>
      </c>
      <c r="BD623" s="31"/>
    </row>
    <row r="624" spans="1:56" s="1" customFormat="1" ht="40.799999999999997" x14ac:dyDescent="0.3">
      <c r="A624" s="2" t="s">
        <v>464</v>
      </c>
      <c r="B624" s="40">
        <v>2</v>
      </c>
      <c r="C624" s="40" t="s">
        <v>140</v>
      </c>
      <c r="D624" s="40">
        <v>14</v>
      </c>
      <c r="E624" s="30" t="s">
        <v>164</v>
      </c>
      <c r="F624" s="30" t="s">
        <v>170</v>
      </c>
      <c r="G624" s="30" t="s">
        <v>169</v>
      </c>
      <c r="H624" s="30" t="s">
        <v>176</v>
      </c>
      <c r="I624" s="30" t="s">
        <v>175</v>
      </c>
      <c r="J624" s="33"/>
      <c r="K624" s="33"/>
      <c r="L624" s="33"/>
      <c r="M624" s="33"/>
      <c r="N624" s="33"/>
      <c r="O624" s="30" t="s">
        <v>19</v>
      </c>
      <c r="P624" s="30" t="s">
        <v>19</v>
      </c>
      <c r="Q624" s="30" t="s">
        <v>19</v>
      </c>
      <c r="R624" s="30" t="s">
        <v>19</v>
      </c>
      <c r="S624" s="30" t="s">
        <v>19</v>
      </c>
      <c r="T624" s="30" t="s">
        <v>19</v>
      </c>
      <c r="U624" s="30" t="s">
        <v>19</v>
      </c>
      <c r="V624" s="30" t="s">
        <v>19</v>
      </c>
      <c r="W624" s="30" t="s">
        <v>19</v>
      </c>
      <c r="X624" s="30" t="s">
        <v>19</v>
      </c>
      <c r="Y624" s="30" t="s">
        <v>19</v>
      </c>
      <c r="Z624" s="30" t="s">
        <v>19</v>
      </c>
      <c r="AA624" s="30" t="s">
        <v>19</v>
      </c>
      <c r="AB624" s="30" t="s">
        <v>19</v>
      </c>
      <c r="AC624" s="30" t="s">
        <v>19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150</v>
      </c>
      <c r="AJ624" s="35">
        <v>150</v>
      </c>
      <c r="AK624" s="35">
        <v>150</v>
      </c>
      <c r="AL624" s="35">
        <v>150</v>
      </c>
      <c r="AM624" s="35">
        <v>150</v>
      </c>
      <c r="AN624" s="35">
        <v>150</v>
      </c>
      <c r="AO624" s="35">
        <v>150</v>
      </c>
      <c r="AP624" s="35">
        <v>150</v>
      </c>
      <c r="AQ624" s="35">
        <v>150</v>
      </c>
      <c r="AR624" s="35">
        <v>150</v>
      </c>
      <c r="AS624" s="35">
        <v>150</v>
      </c>
      <c r="AT624" s="35">
        <v>150</v>
      </c>
      <c r="AU624" s="35">
        <v>150</v>
      </c>
      <c r="AV624" s="35">
        <v>150</v>
      </c>
      <c r="AW624" s="35">
        <v>150</v>
      </c>
      <c r="AX624" s="35">
        <f t="shared" si="164"/>
        <v>2250</v>
      </c>
      <c r="AY624" s="35">
        <v>0</v>
      </c>
      <c r="AZ624" s="35">
        <f t="shared" si="165"/>
        <v>2250</v>
      </c>
      <c r="BA624" s="35">
        <f t="shared" si="169"/>
        <v>0</v>
      </c>
      <c r="BB624" s="35">
        <f t="shared" si="170"/>
        <v>750</v>
      </c>
      <c r="BC624" s="35">
        <f t="shared" si="171"/>
        <v>1500</v>
      </c>
      <c r="BD624" s="31"/>
    </row>
    <row r="625" spans="1:56" s="1" customFormat="1" ht="40.799999999999997" x14ac:dyDescent="0.3">
      <c r="A625" s="2" t="s">
        <v>465</v>
      </c>
      <c r="B625" s="40">
        <v>2</v>
      </c>
      <c r="C625" s="40" t="s">
        <v>140</v>
      </c>
      <c r="D625" s="40">
        <v>14</v>
      </c>
      <c r="E625" s="30" t="s">
        <v>164</v>
      </c>
      <c r="F625" s="30" t="s">
        <v>170</v>
      </c>
      <c r="G625" s="30" t="s">
        <v>169</v>
      </c>
      <c r="H625" s="30" t="s">
        <v>176</v>
      </c>
      <c r="I625" s="30" t="s">
        <v>175</v>
      </c>
      <c r="J625" s="33"/>
      <c r="K625" s="33"/>
      <c r="L625" s="33"/>
      <c r="M625" s="33"/>
      <c r="N625" s="33"/>
      <c r="O625" s="30" t="s">
        <v>19</v>
      </c>
      <c r="P625" s="30" t="s">
        <v>19</v>
      </c>
      <c r="Q625" s="30" t="s">
        <v>19</v>
      </c>
      <c r="R625" s="30" t="s">
        <v>19</v>
      </c>
      <c r="S625" s="30" t="s">
        <v>19</v>
      </c>
      <c r="T625" s="30" t="s">
        <v>19</v>
      </c>
      <c r="U625" s="30" t="s">
        <v>19</v>
      </c>
      <c r="V625" s="30" t="s">
        <v>19</v>
      </c>
      <c r="W625" s="30" t="s">
        <v>19</v>
      </c>
      <c r="X625" s="30" t="s">
        <v>19</v>
      </c>
      <c r="Y625" s="30" t="s">
        <v>19</v>
      </c>
      <c r="Z625" s="30" t="s">
        <v>19</v>
      </c>
      <c r="AA625" s="30" t="s">
        <v>19</v>
      </c>
      <c r="AB625" s="30" t="s">
        <v>19</v>
      </c>
      <c r="AC625" s="30" t="s">
        <v>19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150</v>
      </c>
      <c r="AJ625" s="35">
        <v>150</v>
      </c>
      <c r="AK625" s="35">
        <v>150</v>
      </c>
      <c r="AL625" s="35">
        <v>150</v>
      </c>
      <c r="AM625" s="35">
        <v>150</v>
      </c>
      <c r="AN625" s="35">
        <v>150</v>
      </c>
      <c r="AO625" s="35">
        <v>150</v>
      </c>
      <c r="AP625" s="35">
        <v>150</v>
      </c>
      <c r="AQ625" s="35">
        <v>150</v>
      </c>
      <c r="AR625" s="35">
        <v>150</v>
      </c>
      <c r="AS625" s="35">
        <v>150</v>
      </c>
      <c r="AT625" s="35">
        <v>150</v>
      </c>
      <c r="AU625" s="35">
        <v>150</v>
      </c>
      <c r="AV625" s="35">
        <v>150</v>
      </c>
      <c r="AW625" s="35">
        <v>150</v>
      </c>
      <c r="AX625" s="35">
        <f t="shared" si="164"/>
        <v>2250</v>
      </c>
      <c r="AY625" s="35">
        <v>0</v>
      </c>
      <c r="AZ625" s="35">
        <f t="shared" si="165"/>
        <v>2250</v>
      </c>
      <c r="BA625" s="35">
        <f t="shared" si="169"/>
        <v>0</v>
      </c>
      <c r="BB625" s="35">
        <f t="shared" si="170"/>
        <v>750</v>
      </c>
      <c r="BC625" s="35">
        <f t="shared" si="171"/>
        <v>1500</v>
      </c>
      <c r="BD625" s="31"/>
    </row>
    <row r="626" spans="1:56" s="1" customFormat="1" ht="40.799999999999997" x14ac:dyDescent="0.3">
      <c r="A626" s="2" t="s">
        <v>466</v>
      </c>
      <c r="B626" s="40">
        <v>2</v>
      </c>
      <c r="C626" s="40" t="s">
        <v>140</v>
      </c>
      <c r="D626" s="40">
        <v>14</v>
      </c>
      <c r="E626" s="30" t="s">
        <v>164</v>
      </c>
      <c r="F626" s="30" t="s">
        <v>170</v>
      </c>
      <c r="G626" s="30" t="s">
        <v>169</v>
      </c>
      <c r="H626" s="30" t="s">
        <v>176</v>
      </c>
      <c r="I626" s="30" t="s">
        <v>175</v>
      </c>
      <c r="J626" s="33"/>
      <c r="K626" s="33"/>
      <c r="L626" s="33"/>
      <c r="M626" s="33"/>
      <c r="N626" s="33"/>
      <c r="O626" s="30" t="s">
        <v>19</v>
      </c>
      <c r="P626" s="30" t="s">
        <v>19</v>
      </c>
      <c r="Q626" s="30" t="s">
        <v>19</v>
      </c>
      <c r="R626" s="30" t="s">
        <v>19</v>
      </c>
      <c r="S626" s="30" t="s">
        <v>19</v>
      </c>
      <c r="T626" s="30" t="s">
        <v>19</v>
      </c>
      <c r="U626" s="30" t="s">
        <v>19</v>
      </c>
      <c r="V626" s="30" t="s">
        <v>19</v>
      </c>
      <c r="W626" s="30" t="s">
        <v>19</v>
      </c>
      <c r="X626" s="30" t="s">
        <v>19</v>
      </c>
      <c r="Y626" s="30" t="s">
        <v>19</v>
      </c>
      <c r="Z626" s="30" t="s">
        <v>19</v>
      </c>
      <c r="AA626" s="30" t="s">
        <v>19</v>
      </c>
      <c r="AB626" s="30" t="s">
        <v>19</v>
      </c>
      <c r="AC626" s="30" t="s">
        <v>19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100</v>
      </c>
      <c r="AJ626" s="35">
        <v>100</v>
      </c>
      <c r="AK626" s="35">
        <v>100</v>
      </c>
      <c r="AL626" s="35">
        <v>100</v>
      </c>
      <c r="AM626" s="35">
        <v>100</v>
      </c>
      <c r="AN626" s="35">
        <v>100</v>
      </c>
      <c r="AO626" s="35">
        <v>100</v>
      </c>
      <c r="AP626" s="35">
        <v>100</v>
      </c>
      <c r="AQ626" s="35">
        <v>100</v>
      </c>
      <c r="AR626" s="35">
        <v>100</v>
      </c>
      <c r="AS626" s="35">
        <v>100</v>
      </c>
      <c r="AT626" s="35">
        <v>100</v>
      </c>
      <c r="AU626" s="35">
        <v>100</v>
      </c>
      <c r="AV626" s="35">
        <v>100</v>
      </c>
      <c r="AW626" s="35">
        <v>100</v>
      </c>
      <c r="AX626" s="35">
        <f t="shared" si="164"/>
        <v>1500</v>
      </c>
      <c r="AY626" s="35">
        <v>0</v>
      </c>
      <c r="AZ626" s="35">
        <f t="shared" si="165"/>
        <v>1500</v>
      </c>
      <c r="BA626" s="35">
        <f t="shared" si="169"/>
        <v>0</v>
      </c>
      <c r="BB626" s="35">
        <f t="shared" si="170"/>
        <v>500</v>
      </c>
      <c r="BC626" s="35">
        <f t="shared" si="171"/>
        <v>1000</v>
      </c>
      <c r="BD626" s="31"/>
    </row>
    <row r="627" spans="1:56" s="1" customFormat="1" ht="40.799999999999997" x14ac:dyDescent="0.3">
      <c r="A627" s="2" t="s">
        <v>467</v>
      </c>
      <c r="B627" s="40">
        <v>2</v>
      </c>
      <c r="C627" s="40" t="s">
        <v>140</v>
      </c>
      <c r="D627" s="40">
        <v>14</v>
      </c>
      <c r="E627" s="30" t="s">
        <v>164</v>
      </c>
      <c r="F627" s="30" t="s">
        <v>170</v>
      </c>
      <c r="G627" s="30" t="s">
        <v>169</v>
      </c>
      <c r="H627" s="30" t="s">
        <v>176</v>
      </c>
      <c r="I627" s="30" t="s">
        <v>175</v>
      </c>
      <c r="J627" s="33"/>
      <c r="K627" s="33"/>
      <c r="L627" s="33"/>
      <c r="M627" s="33"/>
      <c r="N627" s="33"/>
      <c r="O627" s="30" t="s">
        <v>19</v>
      </c>
      <c r="P627" s="30" t="s">
        <v>19</v>
      </c>
      <c r="Q627" s="30" t="s">
        <v>19</v>
      </c>
      <c r="R627" s="30" t="s">
        <v>19</v>
      </c>
      <c r="S627" s="30" t="s">
        <v>19</v>
      </c>
      <c r="T627" s="30" t="s">
        <v>19</v>
      </c>
      <c r="U627" s="30" t="s">
        <v>19</v>
      </c>
      <c r="V627" s="30" t="s">
        <v>19</v>
      </c>
      <c r="W627" s="30" t="s">
        <v>19</v>
      </c>
      <c r="X627" s="30" t="s">
        <v>19</v>
      </c>
      <c r="Y627" s="30" t="s">
        <v>19</v>
      </c>
      <c r="Z627" s="30" t="s">
        <v>19</v>
      </c>
      <c r="AA627" s="30" t="s">
        <v>19</v>
      </c>
      <c r="AB627" s="30" t="s">
        <v>19</v>
      </c>
      <c r="AC627" s="30" t="s">
        <v>19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100</v>
      </c>
      <c r="AJ627" s="35">
        <v>100</v>
      </c>
      <c r="AK627" s="35">
        <v>100</v>
      </c>
      <c r="AL627" s="35">
        <v>100</v>
      </c>
      <c r="AM627" s="35">
        <v>100</v>
      </c>
      <c r="AN627" s="35">
        <v>100</v>
      </c>
      <c r="AO627" s="35">
        <v>100</v>
      </c>
      <c r="AP627" s="35">
        <v>100</v>
      </c>
      <c r="AQ627" s="35">
        <v>100</v>
      </c>
      <c r="AR627" s="35">
        <v>100</v>
      </c>
      <c r="AS627" s="35">
        <v>100</v>
      </c>
      <c r="AT627" s="35">
        <v>100</v>
      </c>
      <c r="AU627" s="35">
        <v>100</v>
      </c>
      <c r="AV627" s="35">
        <v>100</v>
      </c>
      <c r="AW627" s="35">
        <v>100</v>
      </c>
      <c r="AX627" s="35">
        <f t="shared" si="164"/>
        <v>1500</v>
      </c>
      <c r="AY627" s="35">
        <v>0</v>
      </c>
      <c r="AZ627" s="35">
        <f t="shared" si="165"/>
        <v>1500</v>
      </c>
      <c r="BA627" s="35">
        <f t="shared" si="169"/>
        <v>0</v>
      </c>
      <c r="BB627" s="35">
        <f t="shared" si="170"/>
        <v>500</v>
      </c>
      <c r="BC627" s="35">
        <f t="shared" si="171"/>
        <v>1000</v>
      </c>
      <c r="BD627" s="31"/>
    </row>
    <row r="628" spans="1:56" s="1" customFormat="1" ht="40.799999999999997" x14ac:dyDescent="0.3">
      <c r="A628" s="2" t="s">
        <v>468</v>
      </c>
      <c r="B628" s="40">
        <v>2</v>
      </c>
      <c r="C628" s="40" t="s">
        <v>140</v>
      </c>
      <c r="D628" s="40">
        <v>14</v>
      </c>
      <c r="E628" s="30" t="s">
        <v>164</v>
      </c>
      <c r="F628" s="30" t="s">
        <v>170</v>
      </c>
      <c r="G628" s="30" t="s">
        <v>169</v>
      </c>
      <c r="H628" s="30" t="s">
        <v>176</v>
      </c>
      <c r="I628" s="30" t="s">
        <v>175</v>
      </c>
      <c r="J628" s="33"/>
      <c r="K628" s="33"/>
      <c r="L628" s="33"/>
      <c r="M628" s="33"/>
      <c r="N628" s="33"/>
      <c r="O628" s="30" t="s">
        <v>19</v>
      </c>
      <c r="P628" s="30" t="s">
        <v>19</v>
      </c>
      <c r="Q628" s="30" t="s">
        <v>19</v>
      </c>
      <c r="R628" s="30" t="s">
        <v>19</v>
      </c>
      <c r="S628" s="30" t="s">
        <v>19</v>
      </c>
      <c r="T628" s="30" t="s">
        <v>19</v>
      </c>
      <c r="U628" s="30" t="s">
        <v>19</v>
      </c>
      <c r="V628" s="30" t="s">
        <v>19</v>
      </c>
      <c r="W628" s="30" t="s">
        <v>19</v>
      </c>
      <c r="X628" s="30" t="s">
        <v>19</v>
      </c>
      <c r="Y628" s="30" t="s">
        <v>19</v>
      </c>
      <c r="Z628" s="30" t="s">
        <v>19</v>
      </c>
      <c r="AA628" s="30" t="s">
        <v>19</v>
      </c>
      <c r="AB628" s="30" t="s">
        <v>19</v>
      </c>
      <c r="AC628" s="30" t="s">
        <v>19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100</v>
      </c>
      <c r="AJ628" s="35">
        <v>100</v>
      </c>
      <c r="AK628" s="35">
        <v>100</v>
      </c>
      <c r="AL628" s="35">
        <v>100</v>
      </c>
      <c r="AM628" s="35">
        <v>100</v>
      </c>
      <c r="AN628" s="35">
        <v>100</v>
      </c>
      <c r="AO628" s="35">
        <v>100</v>
      </c>
      <c r="AP628" s="35">
        <v>100</v>
      </c>
      <c r="AQ628" s="35">
        <v>100</v>
      </c>
      <c r="AR628" s="35">
        <v>100</v>
      </c>
      <c r="AS628" s="35">
        <v>100</v>
      </c>
      <c r="AT628" s="35">
        <v>100</v>
      </c>
      <c r="AU628" s="35">
        <v>100</v>
      </c>
      <c r="AV628" s="35">
        <v>100</v>
      </c>
      <c r="AW628" s="35">
        <v>100</v>
      </c>
      <c r="AX628" s="35">
        <f t="shared" si="164"/>
        <v>1500</v>
      </c>
      <c r="AY628" s="35">
        <v>0</v>
      </c>
      <c r="AZ628" s="35">
        <f t="shared" si="165"/>
        <v>1500</v>
      </c>
      <c r="BA628" s="39">
        <f t="shared" si="169"/>
        <v>0</v>
      </c>
      <c r="BB628" s="39">
        <f t="shared" si="170"/>
        <v>500</v>
      </c>
      <c r="BC628" s="39">
        <f t="shared" si="171"/>
        <v>1000</v>
      </c>
      <c r="BD628" s="31"/>
    </row>
    <row r="629" spans="1:56" s="1" customFormat="1" ht="40.799999999999997" x14ac:dyDescent="0.3">
      <c r="A629" s="2" t="s">
        <v>469</v>
      </c>
      <c r="B629" s="40">
        <v>2</v>
      </c>
      <c r="C629" s="40" t="s">
        <v>140</v>
      </c>
      <c r="D629" s="40">
        <v>14</v>
      </c>
      <c r="E629" s="30" t="s">
        <v>164</v>
      </c>
      <c r="F629" s="30" t="s">
        <v>170</v>
      </c>
      <c r="G629" s="30" t="s">
        <v>169</v>
      </c>
      <c r="H629" s="30" t="s">
        <v>176</v>
      </c>
      <c r="I629" s="30" t="s">
        <v>175</v>
      </c>
      <c r="J629" s="33"/>
      <c r="K629" s="33"/>
      <c r="L629" s="33"/>
      <c r="M629" s="33"/>
      <c r="N629" s="33"/>
      <c r="O629" s="30" t="s">
        <v>19</v>
      </c>
      <c r="P629" s="30" t="s">
        <v>19</v>
      </c>
      <c r="Q629" s="30" t="s">
        <v>19</v>
      </c>
      <c r="R629" s="30" t="s">
        <v>19</v>
      </c>
      <c r="S629" s="30" t="s">
        <v>19</v>
      </c>
      <c r="T629" s="30" t="s">
        <v>19</v>
      </c>
      <c r="U629" s="30" t="s">
        <v>19</v>
      </c>
      <c r="V629" s="30" t="s">
        <v>19</v>
      </c>
      <c r="W629" s="30" t="s">
        <v>19</v>
      </c>
      <c r="X629" s="30" t="s">
        <v>19</v>
      </c>
      <c r="Y629" s="30" t="s">
        <v>19</v>
      </c>
      <c r="Z629" s="30" t="s">
        <v>19</v>
      </c>
      <c r="AA629" s="30" t="s">
        <v>19</v>
      </c>
      <c r="AB629" s="30" t="s">
        <v>19</v>
      </c>
      <c r="AC629" s="30" t="s">
        <v>19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400</v>
      </c>
      <c r="AJ629" s="35">
        <v>400</v>
      </c>
      <c r="AK629" s="35">
        <v>400</v>
      </c>
      <c r="AL629" s="35">
        <v>400</v>
      </c>
      <c r="AM629" s="35">
        <v>400</v>
      </c>
      <c r="AN629" s="35">
        <v>400</v>
      </c>
      <c r="AO629" s="35">
        <v>400</v>
      </c>
      <c r="AP629" s="35">
        <v>400</v>
      </c>
      <c r="AQ629" s="35">
        <v>400</v>
      </c>
      <c r="AR629" s="35">
        <v>400</v>
      </c>
      <c r="AS629" s="35">
        <v>400</v>
      </c>
      <c r="AT629" s="35">
        <v>400</v>
      </c>
      <c r="AU629" s="35">
        <v>400</v>
      </c>
      <c r="AV629" s="35">
        <v>400</v>
      </c>
      <c r="AW629" s="35">
        <v>400</v>
      </c>
      <c r="AX629" s="35">
        <f t="shared" si="164"/>
        <v>6000</v>
      </c>
      <c r="AY629" s="35">
        <v>0</v>
      </c>
      <c r="AZ629" s="35">
        <f t="shared" si="165"/>
        <v>6000</v>
      </c>
      <c r="BA629" s="39">
        <f t="shared" si="169"/>
        <v>0</v>
      </c>
      <c r="BB629" s="39">
        <f t="shared" si="170"/>
        <v>2000</v>
      </c>
      <c r="BC629" s="39">
        <f t="shared" si="171"/>
        <v>4000</v>
      </c>
      <c r="BD629" s="31"/>
    </row>
    <row r="630" spans="1:56" s="1" customFormat="1" ht="40.799999999999997" x14ac:dyDescent="0.3">
      <c r="A630" s="2" t="s">
        <v>470</v>
      </c>
      <c r="B630" s="40">
        <v>2</v>
      </c>
      <c r="C630" s="40" t="s">
        <v>140</v>
      </c>
      <c r="D630" s="40">
        <v>14</v>
      </c>
      <c r="E630" s="30" t="s">
        <v>164</v>
      </c>
      <c r="F630" s="30" t="s">
        <v>170</v>
      </c>
      <c r="G630" s="30" t="s">
        <v>169</v>
      </c>
      <c r="H630" s="30" t="s">
        <v>176</v>
      </c>
      <c r="I630" s="30" t="s">
        <v>175</v>
      </c>
      <c r="J630" s="33"/>
      <c r="K630" s="33"/>
      <c r="L630" s="33"/>
      <c r="M630" s="33"/>
      <c r="N630" s="33"/>
      <c r="O630" s="30" t="s">
        <v>19</v>
      </c>
      <c r="P630" s="30" t="s">
        <v>19</v>
      </c>
      <c r="Q630" s="30" t="s">
        <v>19</v>
      </c>
      <c r="R630" s="30" t="s">
        <v>19</v>
      </c>
      <c r="S630" s="30" t="s">
        <v>19</v>
      </c>
      <c r="T630" s="30" t="s">
        <v>19</v>
      </c>
      <c r="U630" s="30" t="s">
        <v>19</v>
      </c>
      <c r="V630" s="30" t="s">
        <v>19</v>
      </c>
      <c r="W630" s="30" t="s">
        <v>19</v>
      </c>
      <c r="X630" s="30" t="s">
        <v>19</v>
      </c>
      <c r="Y630" s="30" t="s">
        <v>19</v>
      </c>
      <c r="Z630" s="30" t="s">
        <v>19</v>
      </c>
      <c r="AA630" s="30" t="s">
        <v>19</v>
      </c>
      <c r="AB630" s="30" t="s">
        <v>19</v>
      </c>
      <c r="AC630" s="30" t="s">
        <v>19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100</v>
      </c>
      <c r="AJ630" s="35">
        <v>100</v>
      </c>
      <c r="AK630" s="35">
        <v>100</v>
      </c>
      <c r="AL630" s="35">
        <v>100</v>
      </c>
      <c r="AM630" s="35">
        <v>100</v>
      </c>
      <c r="AN630" s="35">
        <v>100</v>
      </c>
      <c r="AO630" s="35">
        <v>100</v>
      </c>
      <c r="AP630" s="35">
        <v>100</v>
      </c>
      <c r="AQ630" s="35">
        <v>100</v>
      </c>
      <c r="AR630" s="35">
        <v>100</v>
      </c>
      <c r="AS630" s="35">
        <v>100</v>
      </c>
      <c r="AT630" s="35">
        <v>100</v>
      </c>
      <c r="AU630" s="35">
        <v>100</v>
      </c>
      <c r="AV630" s="35">
        <v>100</v>
      </c>
      <c r="AW630" s="35">
        <v>100</v>
      </c>
      <c r="AX630" s="35">
        <f t="shared" ref="AX630:AX693" si="174">SUM(AD630:AW630)</f>
        <v>1500</v>
      </c>
      <c r="AY630" s="35">
        <v>0</v>
      </c>
      <c r="AZ630" s="35">
        <f t="shared" ref="AZ630:AZ693" si="175">AX630</f>
        <v>1500</v>
      </c>
      <c r="BA630" s="39">
        <f t="shared" si="169"/>
        <v>0</v>
      </c>
      <c r="BB630" s="39">
        <f t="shared" si="170"/>
        <v>500</v>
      </c>
      <c r="BC630" s="39">
        <f t="shared" si="171"/>
        <v>1000</v>
      </c>
      <c r="BD630" s="31"/>
    </row>
    <row r="631" spans="1:56" s="1" customFormat="1" ht="132.6" x14ac:dyDescent="0.3">
      <c r="A631" s="11" t="s">
        <v>472</v>
      </c>
      <c r="B631" s="32">
        <v>2</v>
      </c>
      <c r="C631" s="32" t="s">
        <v>140</v>
      </c>
      <c r="D631" s="32">
        <v>15</v>
      </c>
      <c r="E631" s="33" t="s">
        <v>177</v>
      </c>
      <c r="F631" s="33" t="s">
        <v>178</v>
      </c>
      <c r="G631" s="33" t="s">
        <v>549</v>
      </c>
      <c r="H631" s="33" t="s">
        <v>179</v>
      </c>
      <c r="I631" s="33" t="s">
        <v>550</v>
      </c>
      <c r="J631" s="30"/>
      <c r="K631" s="30"/>
      <c r="L631" s="30" t="s">
        <v>19</v>
      </c>
      <c r="M631" s="30"/>
      <c r="N631" s="30" t="s">
        <v>19</v>
      </c>
      <c r="O631" s="30"/>
      <c r="P631" s="30" t="s">
        <v>19</v>
      </c>
      <c r="Q631" s="30"/>
      <c r="R631" s="30" t="s">
        <v>19</v>
      </c>
      <c r="S631" s="30"/>
      <c r="T631" s="30" t="s">
        <v>19</v>
      </c>
      <c r="U631" s="30"/>
      <c r="V631" s="30" t="s">
        <v>19</v>
      </c>
      <c r="W631" s="30"/>
      <c r="X631" s="30" t="s">
        <v>19</v>
      </c>
      <c r="Y631" s="30"/>
      <c r="Z631" s="30" t="s">
        <v>19</v>
      </c>
      <c r="AA631" s="30"/>
      <c r="AB631" s="30" t="s">
        <v>19</v>
      </c>
      <c r="AC631" s="30"/>
      <c r="AD631" s="34">
        <f>SUM(AD632:AD641)</f>
        <v>0</v>
      </c>
      <c r="AE631" s="34">
        <f t="shared" ref="AE631:AW631" si="176">SUM(AE632:AE641)</f>
        <v>0</v>
      </c>
      <c r="AF631" s="34">
        <f t="shared" si="176"/>
        <v>0</v>
      </c>
      <c r="AG631" s="34">
        <f t="shared" si="176"/>
        <v>0</v>
      </c>
      <c r="AH631" s="34">
        <f t="shared" si="176"/>
        <v>0</v>
      </c>
      <c r="AI631" s="34">
        <f t="shared" si="176"/>
        <v>0</v>
      </c>
      <c r="AJ631" s="34">
        <f t="shared" si="176"/>
        <v>0</v>
      </c>
      <c r="AK631" s="34">
        <f t="shared" si="176"/>
        <v>0</v>
      </c>
      <c r="AL631" s="34">
        <f t="shared" si="176"/>
        <v>0</v>
      </c>
      <c r="AM631" s="34">
        <f t="shared" si="176"/>
        <v>0</v>
      </c>
      <c r="AN631" s="34">
        <f t="shared" si="176"/>
        <v>0</v>
      </c>
      <c r="AO631" s="34">
        <f t="shared" si="176"/>
        <v>0</v>
      </c>
      <c r="AP631" s="34">
        <f t="shared" si="176"/>
        <v>0</v>
      </c>
      <c r="AQ631" s="34">
        <f t="shared" si="176"/>
        <v>0</v>
      </c>
      <c r="AR631" s="34">
        <f t="shared" si="176"/>
        <v>0</v>
      </c>
      <c r="AS631" s="34">
        <f t="shared" si="176"/>
        <v>0</v>
      </c>
      <c r="AT631" s="34">
        <f t="shared" si="176"/>
        <v>0</v>
      </c>
      <c r="AU631" s="34">
        <f t="shared" si="176"/>
        <v>0</v>
      </c>
      <c r="AV631" s="34">
        <f t="shared" si="176"/>
        <v>0</v>
      </c>
      <c r="AW631" s="34">
        <f t="shared" si="176"/>
        <v>0</v>
      </c>
      <c r="AX631" s="35">
        <f t="shared" si="174"/>
        <v>0</v>
      </c>
      <c r="AY631" s="35">
        <v>0</v>
      </c>
      <c r="AZ631" s="35">
        <f t="shared" si="175"/>
        <v>0</v>
      </c>
      <c r="BA631" s="36">
        <f t="shared" si="169"/>
        <v>0</v>
      </c>
      <c r="BB631" s="36">
        <f t="shared" si="170"/>
        <v>0</v>
      </c>
      <c r="BC631" s="36">
        <f t="shared" si="171"/>
        <v>0</v>
      </c>
      <c r="BD631" s="31"/>
    </row>
    <row r="632" spans="1:56" ht="118.8" x14ac:dyDescent="0.3">
      <c r="A632" s="14" t="s">
        <v>461</v>
      </c>
      <c r="B632" s="37">
        <v>2</v>
      </c>
      <c r="C632" s="37" t="s">
        <v>140</v>
      </c>
      <c r="D632" s="37">
        <v>15</v>
      </c>
      <c r="E632" s="38" t="s">
        <v>177</v>
      </c>
      <c r="F632" s="38" t="s">
        <v>178</v>
      </c>
      <c r="G632" s="38" t="s">
        <v>549</v>
      </c>
      <c r="H632" s="38" t="s">
        <v>179</v>
      </c>
      <c r="I632" s="38" t="s">
        <v>550</v>
      </c>
      <c r="J632" s="38"/>
      <c r="K632" s="38"/>
      <c r="L632" s="38" t="s">
        <v>19</v>
      </c>
      <c r="M632" s="38"/>
      <c r="N632" s="38" t="s">
        <v>19</v>
      </c>
      <c r="O632" s="38"/>
      <c r="P632" s="38" t="s">
        <v>19</v>
      </c>
      <c r="Q632" s="38"/>
      <c r="R632" s="38" t="s">
        <v>19</v>
      </c>
      <c r="S632" s="38"/>
      <c r="T632" s="38" t="s">
        <v>19</v>
      </c>
      <c r="U632" s="38"/>
      <c r="V632" s="38" t="s">
        <v>19</v>
      </c>
      <c r="W632" s="38"/>
      <c r="X632" s="38" t="s">
        <v>19</v>
      </c>
      <c r="Y632" s="38"/>
      <c r="Z632" s="38" t="s">
        <v>19</v>
      </c>
      <c r="AA632" s="38"/>
      <c r="AB632" s="38" t="s">
        <v>19</v>
      </c>
      <c r="AC632" s="38"/>
      <c r="AD632" s="39">
        <v>0</v>
      </c>
      <c r="AE632" s="39">
        <v>0</v>
      </c>
      <c r="AF632" s="39">
        <v>0</v>
      </c>
      <c r="AG632" s="39">
        <v>0</v>
      </c>
      <c r="AH632" s="39">
        <v>0</v>
      </c>
      <c r="AI632" s="39">
        <v>0</v>
      </c>
      <c r="AJ632" s="39">
        <v>0</v>
      </c>
      <c r="AK632" s="39">
        <v>0</v>
      </c>
      <c r="AL632" s="39">
        <v>0</v>
      </c>
      <c r="AM632" s="39">
        <v>0</v>
      </c>
      <c r="AN632" s="39">
        <v>0</v>
      </c>
      <c r="AO632" s="39">
        <v>0</v>
      </c>
      <c r="AP632" s="39">
        <v>0</v>
      </c>
      <c r="AQ632" s="39">
        <v>0</v>
      </c>
      <c r="AR632" s="39">
        <v>0</v>
      </c>
      <c r="AS632" s="39">
        <v>0</v>
      </c>
      <c r="AT632" s="39">
        <v>0</v>
      </c>
      <c r="AU632" s="39">
        <v>0</v>
      </c>
      <c r="AV632" s="39">
        <v>0</v>
      </c>
      <c r="AW632" s="39">
        <v>0</v>
      </c>
      <c r="AX632" s="39">
        <f t="shared" si="174"/>
        <v>0</v>
      </c>
      <c r="AY632" s="39">
        <v>0</v>
      </c>
      <c r="AZ632" s="39">
        <f t="shared" si="175"/>
        <v>0</v>
      </c>
      <c r="BA632" s="39">
        <f t="shared" si="169"/>
        <v>0</v>
      </c>
      <c r="BB632" s="39">
        <f t="shared" si="170"/>
        <v>0</v>
      </c>
      <c r="BC632" s="39">
        <f t="shared" si="171"/>
        <v>0</v>
      </c>
    </row>
    <row r="633" spans="1:56" ht="118.8" x14ac:dyDescent="0.3">
      <c r="A633" s="14" t="s">
        <v>462</v>
      </c>
      <c r="B633" s="37">
        <v>2</v>
      </c>
      <c r="C633" s="37" t="s">
        <v>140</v>
      </c>
      <c r="D633" s="37">
        <v>15</v>
      </c>
      <c r="E633" s="38" t="s">
        <v>177</v>
      </c>
      <c r="F633" s="38" t="s">
        <v>178</v>
      </c>
      <c r="G633" s="38" t="s">
        <v>549</v>
      </c>
      <c r="H633" s="38" t="s">
        <v>179</v>
      </c>
      <c r="I633" s="38" t="s">
        <v>550</v>
      </c>
      <c r="J633" s="38"/>
      <c r="K633" s="38"/>
      <c r="L633" s="38" t="s">
        <v>19</v>
      </c>
      <c r="M633" s="38"/>
      <c r="N633" s="38" t="s">
        <v>19</v>
      </c>
      <c r="O633" s="38"/>
      <c r="P633" s="38" t="s">
        <v>19</v>
      </c>
      <c r="Q633" s="38"/>
      <c r="R633" s="38" t="s">
        <v>19</v>
      </c>
      <c r="S633" s="38"/>
      <c r="T633" s="38" t="s">
        <v>19</v>
      </c>
      <c r="U633" s="38"/>
      <c r="V633" s="38" t="s">
        <v>19</v>
      </c>
      <c r="W633" s="38"/>
      <c r="X633" s="38" t="s">
        <v>19</v>
      </c>
      <c r="Y633" s="38"/>
      <c r="Z633" s="38" t="s">
        <v>19</v>
      </c>
      <c r="AA633" s="38"/>
      <c r="AB633" s="38" t="s">
        <v>19</v>
      </c>
      <c r="AC633" s="38"/>
      <c r="AD633" s="39">
        <v>0</v>
      </c>
      <c r="AE633" s="39">
        <v>0</v>
      </c>
      <c r="AF633" s="39">
        <v>0</v>
      </c>
      <c r="AG633" s="39">
        <v>0</v>
      </c>
      <c r="AH633" s="39">
        <v>0</v>
      </c>
      <c r="AI633" s="39">
        <v>0</v>
      </c>
      <c r="AJ633" s="39">
        <v>0</v>
      </c>
      <c r="AK633" s="39">
        <v>0</v>
      </c>
      <c r="AL633" s="39">
        <v>0</v>
      </c>
      <c r="AM633" s="39">
        <v>0</v>
      </c>
      <c r="AN633" s="39">
        <v>0</v>
      </c>
      <c r="AO633" s="39">
        <v>0</v>
      </c>
      <c r="AP633" s="39">
        <v>0</v>
      </c>
      <c r="AQ633" s="39">
        <v>0</v>
      </c>
      <c r="AR633" s="39">
        <v>0</v>
      </c>
      <c r="AS633" s="39">
        <v>0</v>
      </c>
      <c r="AT633" s="39">
        <v>0</v>
      </c>
      <c r="AU633" s="39">
        <v>0</v>
      </c>
      <c r="AV633" s="39">
        <v>0</v>
      </c>
      <c r="AW633" s="39">
        <v>0</v>
      </c>
      <c r="AX633" s="39">
        <f t="shared" si="174"/>
        <v>0</v>
      </c>
      <c r="AY633" s="39">
        <v>0</v>
      </c>
      <c r="AZ633" s="39">
        <f t="shared" si="175"/>
        <v>0</v>
      </c>
      <c r="BA633" s="39">
        <f t="shared" si="169"/>
        <v>0</v>
      </c>
      <c r="BB633" s="39">
        <f t="shared" si="170"/>
        <v>0</v>
      </c>
      <c r="BC633" s="39">
        <f t="shared" si="171"/>
        <v>0</v>
      </c>
    </row>
    <row r="634" spans="1:56" s="1" customFormat="1" ht="122.4" x14ac:dyDescent="0.3">
      <c r="A634" s="2" t="s">
        <v>463</v>
      </c>
      <c r="B634" s="40">
        <v>2</v>
      </c>
      <c r="C634" s="40" t="s">
        <v>140</v>
      </c>
      <c r="D634" s="40">
        <v>15</v>
      </c>
      <c r="E634" s="30" t="s">
        <v>177</v>
      </c>
      <c r="F634" s="30" t="s">
        <v>178</v>
      </c>
      <c r="G634" s="30" t="s">
        <v>549</v>
      </c>
      <c r="H634" s="30" t="s">
        <v>179</v>
      </c>
      <c r="I634" s="30" t="s">
        <v>550</v>
      </c>
      <c r="J634" s="30"/>
      <c r="K634" s="30"/>
      <c r="L634" s="30" t="s">
        <v>19</v>
      </c>
      <c r="M634" s="30"/>
      <c r="N634" s="30" t="s">
        <v>19</v>
      </c>
      <c r="O634" s="30"/>
      <c r="P634" s="30" t="s">
        <v>19</v>
      </c>
      <c r="Q634" s="30"/>
      <c r="R634" s="30" t="s">
        <v>19</v>
      </c>
      <c r="S634" s="30"/>
      <c r="T634" s="30" t="s">
        <v>19</v>
      </c>
      <c r="U634" s="30"/>
      <c r="V634" s="30" t="s">
        <v>19</v>
      </c>
      <c r="W634" s="30"/>
      <c r="X634" s="30" t="s">
        <v>19</v>
      </c>
      <c r="Y634" s="30"/>
      <c r="Z634" s="30" t="s">
        <v>19</v>
      </c>
      <c r="AA634" s="30"/>
      <c r="AB634" s="30" t="s">
        <v>19</v>
      </c>
      <c r="AC634" s="30"/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0</v>
      </c>
      <c r="AN634" s="35">
        <v>0</v>
      </c>
      <c r="AO634" s="35">
        <v>0</v>
      </c>
      <c r="AP634" s="35">
        <v>0</v>
      </c>
      <c r="AQ634" s="35">
        <v>0</v>
      </c>
      <c r="AR634" s="35">
        <v>0</v>
      </c>
      <c r="AS634" s="35">
        <v>0</v>
      </c>
      <c r="AT634" s="35">
        <v>0</v>
      </c>
      <c r="AU634" s="35">
        <v>0</v>
      </c>
      <c r="AV634" s="35">
        <v>0</v>
      </c>
      <c r="AW634" s="35">
        <v>0</v>
      </c>
      <c r="AX634" s="35">
        <f t="shared" si="174"/>
        <v>0</v>
      </c>
      <c r="AY634" s="35">
        <v>0</v>
      </c>
      <c r="AZ634" s="35">
        <f t="shared" si="175"/>
        <v>0</v>
      </c>
      <c r="BA634" s="35">
        <f t="shared" si="169"/>
        <v>0</v>
      </c>
      <c r="BB634" s="35">
        <f t="shared" si="170"/>
        <v>0</v>
      </c>
      <c r="BC634" s="35">
        <f t="shared" si="171"/>
        <v>0</v>
      </c>
      <c r="BD634" s="31"/>
    </row>
    <row r="635" spans="1:56" s="1" customFormat="1" ht="122.4" x14ac:dyDescent="0.3">
      <c r="A635" s="2" t="s">
        <v>464</v>
      </c>
      <c r="B635" s="40">
        <v>2</v>
      </c>
      <c r="C635" s="40" t="s">
        <v>140</v>
      </c>
      <c r="D635" s="40">
        <v>15</v>
      </c>
      <c r="E635" s="30" t="s">
        <v>177</v>
      </c>
      <c r="F635" s="30" t="s">
        <v>178</v>
      </c>
      <c r="G635" s="30" t="s">
        <v>549</v>
      </c>
      <c r="H635" s="30" t="s">
        <v>179</v>
      </c>
      <c r="I635" s="30" t="s">
        <v>550</v>
      </c>
      <c r="J635" s="30"/>
      <c r="K635" s="30"/>
      <c r="L635" s="30" t="s">
        <v>19</v>
      </c>
      <c r="M635" s="30"/>
      <c r="N635" s="30" t="s">
        <v>19</v>
      </c>
      <c r="O635" s="30"/>
      <c r="P635" s="30" t="s">
        <v>19</v>
      </c>
      <c r="Q635" s="30"/>
      <c r="R635" s="30" t="s">
        <v>19</v>
      </c>
      <c r="S635" s="30"/>
      <c r="T635" s="30" t="s">
        <v>19</v>
      </c>
      <c r="U635" s="30"/>
      <c r="V635" s="30" t="s">
        <v>19</v>
      </c>
      <c r="W635" s="30"/>
      <c r="X635" s="30" t="s">
        <v>19</v>
      </c>
      <c r="Y635" s="30"/>
      <c r="Z635" s="30" t="s">
        <v>19</v>
      </c>
      <c r="AA635" s="30"/>
      <c r="AB635" s="30" t="s">
        <v>19</v>
      </c>
      <c r="AC635" s="30"/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0</v>
      </c>
      <c r="AN635" s="35">
        <v>0</v>
      </c>
      <c r="AO635" s="35">
        <v>0</v>
      </c>
      <c r="AP635" s="35">
        <v>0</v>
      </c>
      <c r="AQ635" s="35">
        <v>0</v>
      </c>
      <c r="AR635" s="35">
        <v>0</v>
      </c>
      <c r="AS635" s="35">
        <v>0</v>
      </c>
      <c r="AT635" s="35">
        <v>0</v>
      </c>
      <c r="AU635" s="35">
        <v>0</v>
      </c>
      <c r="AV635" s="35">
        <v>0</v>
      </c>
      <c r="AW635" s="35">
        <v>0</v>
      </c>
      <c r="AX635" s="35">
        <f t="shared" si="174"/>
        <v>0</v>
      </c>
      <c r="AY635" s="35">
        <v>0</v>
      </c>
      <c r="AZ635" s="35">
        <f t="shared" si="175"/>
        <v>0</v>
      </c>
      <c r="BA635" s="35">
        <f t="shared" si="169"/>
        <v>0</v>
      </c>
      <c r="BB635" s="35">
        <f t="shared" si="170"/>
        <v>0</v>
      </c>
      <c r="BC635" s="35">
        <f t="shared" si="171"/>
        <v>0</v>
      </c>
      <c r="BD635" s="31"/>
    </row>
    <row r="636" spans="1:56" s="1" customFormat="1" ht="22.8" x14ac:dyDescent="0.3">
      <c r="A636" s="2" t="s">
        <v>465</v>
      </c>
      <c r="B636" s="40">
        <v>2</v>
      </c>
      <c r="C636" s="40" t="s">
        <v>140</v>
      </c>
      <c r="D636" s="40">
        <v>15</v>
      </c>
      <c r="E636" s="40" t="s">
        <v>10</v>
      </c>
      <c r="F636" s="40" t="s">
        <v>10</v>
      </c>
      <c r="G636" s="40" t="s">
        <v>10</v>
      </c>
      <c r="H636" s="40" t="s">
        <v>10</v>
      </c>
      <c r="I636" s="40" t="s">
        <v>10</v>
      </c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>
        <f t="shared" si="174"/>
        <v>0</v>
      </c>
      <c r="AY636" s="35">
        <v>0</v>
      </c>
      <c r="AZ636" s="35">
        <f t="shared" si="175"/>
        <v>0</v>
      </c>
      <c r="BA636" s="35">
        <f t="shared" si="169"/>
        <v>0</v>
      </c>
      <c r="BB636" s="35">
        <f t="shared" si="170"/>
        <v>0</v>
      </c>
      <c r="BC636" s="35">
        <f t="shared" si="171"/>
        <v>0</v>
      </c>
      <c r="BD636" s="31"/>
    </row>
    <row r="637" spans="1:56" s="1" customFormat="1" ht="22.8" x14ac:dyDescent="0.3">
      <c r="A637" s="2" t="s">
        <v>466</v>
      </c>
      <c r="B637" s="40">
        <v>2</v>
      </c>
      <c r="C637" s="40" t="s">
        <v>140</v>
      </c>
      <c r="D637" s="40">
        <v>15</v>
      </c>
      <c r="E637" s="40" t="s">
        <v>10</v>
      </c>
      <c r="F637" s="40" t="s">
        <v>10</v>
      </c>
      <c r="G637" s="40" t="s">
        <v>10</v>
      </c>
      <c r="H637" s="40" t="s">
        <v>10</v>
      </c>
      <c r="I637" s="40" t="s">
        <v>10</v>
      </c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>
        <f t="shared" si="174"/>
        <v>0</v>
      </c>
      <c r="AY637" s="35">
        <v>0</v>
      </c>
      <c r="AZ637" s="35">
        <f t="shared" si="175"/>
        <v>0</v>
      </c>
      <c r="BA637" s="35">
        <f t="shared" si="169"/>
        <v>0</v>
      </c>
      <c r="BB637" s="35">
        <f t="shared" si="170"/>
        <v>0</v>
      </c>
      <c r="BC637" s="35">
        <f t="shared" si="171"/>
        <v>0</v>
      </c>
      <c r="BD637" s="31"/>
    </row>
    <row r="638" spans="1:56" s="1" customFormat="1" ht="22.8" x14ac:dyDescent="0.3">
      <c r="A638" s="2" t="s">
        <v>467</v>
      </c>
      <c r="B638" s="40">
        <v>2</v>
      </c>
      <c r="C638" s="40" t="s">
        <v>140</v>
      </c>
      <c r="D638" s="40">
        <v>15</v>
      </c>
      <c r="E638" s="40" t="s">
        <v>10</v>
      </c>
      <c r="F638" s="40" t="s">
        <v>10</v>
      </c>
      <c r="G638" s="40" t="s">
        <v>10</v>
      </c>
      <c r="H638" s="40" t="s">
        <v>10</v>
      </c>
      <c r="I638" s="40" t="s">
        <v>10</v>
      </c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>
        <f t="shared" si="174"/>
        <v>0</v>
      </c>
      <c r="AY638" s="35">
        <v>0</v>
      </c>
      <c r="AZ638" s="35">
        <f t="shared" si="175"/>
        <v>0</v>
      </c>
      <c r="BA638" s="35">
        <f t="shared" si="169"/>
        <v>0</v>
      </c>
      <c r="BB638" s="35">
        <f t="shared" si="170"/>
        <v>0</v>
      </c>
      <c r="BC638" s="35">
        <f t="shared" si="171"/>
        <v>0</v>
      </c>
      <c r="BD638" s="31"/>
    </row>
    <row r="639" spans="1:56" s="1" customFormat="1" ht="22.8" x14ac:dyDescent="0.3">
      <c r="A639" s="2" t="s">
        <v>468</v>
      </c>
      <c r="B639" s="40">
        <v>2</v>
      </c>
      <c r="C639" s="40" t="s">
        <v>140</v>
      </c>
      <c r="D639" s="40">
        <v>15</v>
      </c>
      <c r="E639" s="40" t="s">
        <v>10</v>
      </c>
      <c r="F639" s="40" t="s">
        <v>10</v>
      </c>
      <c r="G639" s="40" t="s">
        <v>10</v>
      </c>
      <c r="H639" s="40" t="s">
        <v>10</v>
      </c>
      <c r="I639" s="40" t="s">
        <v>10</v>
      </c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>
        <f t="shared" si="174"/>
        <v>0</v>
      </c>
      <c r="AY639" s="35">
        <v>0</v>
      </c>
      <c r="AZ639" s="35">
        <f t="shared" si="175"/>
        <v>0</v>
      </c>
      <c r="BA639" s="39">
        <f t="shared" si="169"/>
        <v>0</v>
      </c>
      <c r="BB639" s="39">
        <f t="shared" si="170"/>
        <v>0</v>
      </c>
      <c r="BC639" s="39">
        <f t="shared" si="171"/>
        <v>0</v>
      </c>
      <c r="BD639" s="31"/>
    </row>
    <row r="640" spans="1:56" s="1" customFormat="1" ht="22.8" x14ac:dyDescent="0.3">
      <c r="A640" s="2" t="s">
        <v>469</v>
      </c>
      <c r="B640" s="40">
        <v>2</v>
      </c>
      <c r="C640" s="40" t="s">
        <v>140</v>
      </c>
      <c r="D640" s="40">
        <v>15</v>
      </c>
      <c r="E640" s="40" t="s">
        <v>10</v>
      </c>
      <c r="F640" s="40" t="s">
        <v>10</v>
      </c>
      <c r="G640" s="40" t="s">
        <v>10</v>
      </c>
      <c r="H640" s="40" t="s">
        <v>10</v>
      </c>
      <c r="I640" s="40" t="s">
        <v>10</v>
      </c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>
        <f t="shared" si="174"/>
        <v>0</v>
      </c>
      <c r="AY640" s="35">
        <v>0</v>
      </c>
      <c r="AZ640" s="35">
        <f t="shared" si="175"/>
        <v>0</v>
      </c>
      <c r="BA640" s="39">
        <f t="shared" si="169"/>
        <v>0</v>
      </c>
      <c r="BB640" s="39">
        <f t="shared" si="170"/>
        <v>0</v>
      </c>
      <c r="BC640" s="39">
        <f t="shared" si="171"/>
        <v>0</v>
      </c>
      <c r="BD640" s="31"/>
    </row>
    <row r="641" spans="1:406" s="1" customFormat="1" ht="22.8" x14ac:dyDescent="0.3">
      <c r="A641" s="2" t="s">
        <v>470</v>
      </c>
      <c r="B641" s="40">
        <v>2</v>
      </c>
      <c r="C641" s="40" t="s">
        <v>140</v>
      </c>
      <c r="D641" s="40">
        <v>15</v>
      </c>
      <c r="E641" s="40" t="s">
        <v>10</v>
      </c>
      <c r="F641" s="40" t="s">
        <v>10</v>
      </c>
      <c r="G641" s="40" t="s">
        <v>10</v>
      </c>
      <c r="H641" s="40" t="s">
        <v>10</v>
      </c>
      <c r="I641" s="40" t="s">
        <v>10</v>
      </c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>
        <f t="shared" si="174"/>
        <v>0</v>
      </c>
      <c r="AY641" s="35">
        <v>0</v>
      </c>
      <c r="AZ641" s="35">
        <f t="shared" si="175"/>
        <v>0</v>
      </c>
      <c r="BA641" s="39">
        <f t="shared" si="169"/>
        <v>0</v>
      </c>
      <c r="BB641" s="39">
        <f t="shared" si="170"/>
        <v>0</v>
      </c>
      <c r="BC641" s="39">
        <f t="shared" si="171"/>
        <v>0</v>
      </c>
      <c r="BD641" s="31"/>
    </row>
    <row r="642" spans="1:406" s="1" customFormat="1" ht="51" x14ac:dyDescent="0.3">
      <c r="A642" s="11" t="s">
        <v>472</v>
      </c>
      <c r="B642" s="32">
        <v>2</v>
      </c>
      <c r="C642" s="32" t="s">
        <v>140</v>
      </c>
      <c r="D642" s="32">
        <v>15</v>
      </c>
      <c r="E642" s="33" t="s">
        <v>177</v>
      </c>
      <c r="F642" s="33" t="s">
        <v>182</v>
      </c>
      <c r="G642" s="33" t="s">
        <v>181</v>
      </c>
      <c r="H642" s="33" t="s">
        <v>183</v>
      </c>
      <c r="I642" s="33" t="s">
        <v>180</v>
      </c>
      <c r="J642" s="30"/>
      <c r="K642" s="30"/>
      <c r="L642" s="30"/>
      <c r="M642" s="30" t="s">
        <v>19</v>
      </c>
      <c r="N642" s="30" t="s">
        <v>19</v>
      </c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4">
        <f>SUM(AD643:AD652)</f>
        <v>0</v>
      </c>
      <c r="AE642" s="34">
        <f t="shared" ref="AE642:AW642" si="177">SUM(AE643:AE652)</f>
        <v>0</v>
      </c>
      <c r="AF642" s="34">
        <f t="shared" si="177"/>
        <v>0</v>
      </c>
      <c r="AG642" s="34">
        <f t="shared" si="177"/>
        <v>0</v>
      </c>
      <c r="AH642" s="34">
        <f t="shared" si="177"/>
        <v>787.2</v>
      </c>
      <c r="AI642" s="34">
        <f t="shared" si="177"/>
        <v>0</v>
      </c>
      <c r="AJ642" s="34">
        <f t="shared" si="177"/>
        <v>0</v>
      </c>
      <c r="AK642" s="34">
        <f t="shared" si="177"/>
        <v>0</v>
      </c>
      <c r="AL642" s="34">
        <f t="shared" si="177"/>
        <v>0</v>
      </c>
      <c r="AM642" s="34">
        <f t="shared" si="177"/>
        <v>0</v>
      </c>
      <c r="AN642" s="34">
        <f t="shared" si="177"/>
        <v>0</v>
      </c>
      <c r="AO642" s="34">
        <f t="shared" si="177"/>
        <v>0</v>
      </c>
      <c r="AP642" s="34">
        <f t="shared" si="177"/>
        <v>0</v>
      </c>
      <c r="AQ642" s="34">
        <f t="shared" si="177"/>
        <v>0</v>
      </c>
      <c r="AR642" s="34">
        <f t="shared" si="177"/>
        <v>0</v>
      </c>
      <c r="AS642" s="34">
        <f t="shared" si="177"/>
        <v>0</v>
      </c>
      <c r="AT642" s="34">
        <f t="shared" si="177"/>
        <v>0</v>
      </c>
      <c r="AU642" s="34">
        <f t="shared" si="177"/>
        <v>0</v>
      </c>
      <c r="AV642" s="34">
        <f t="shared" si="177"/>
        <v>0</v>
      </c>
      <c r="AW642" s="34">
        <f t="shared" si="177"/>
        <v>0</v>
      </c>
      <c r="AX642" s="35">
        <f t="shared" si="174"/>
        <v>787.2</v>
      </c>
      <c r="AY642" s="35">
        <v>0</v>
      </c>
      <c r="AZ642" s="35">
        <f t="shared" si="175"/>
        <v>787.2</v>
      </c>
      <c r="BA642" s="36">
        <f t="shared" si="169"/>
        <v>787.2</v>
      </c>
      <c r="BB642" s="36">
        <f t="shared" si="170"/>
        <v>0</v>
      </c>
      <c r="BC642" s="36">
        <f t="shared" si="171"/>
        <v>0</v>
      </c>
      <c r="BD642" s="31"/>
    </row>
    <row r="643" spans="1:406" ht="54" x14ac:dyDescent="0.3">
      <c r="A643" s="14" t="s">
        <v>461</v>
      </c>
      <c r="B643" s="37">
        <v>2</v>
      </c>
      <c r="C643" s="37" t="s">
        <v>140</v>
      </c>
      <c r="D643" s="37">
        <v>15</v>
      </c>
      <c r="E643" s="38" t="s">
        <v>177</v>
      </c>
      <c r="F643" s="38" t="s">
        <v>182</v>
      </c>
      <c r="G643" s="38" t="s">
        <v>181</v>
      </c>
      <c r="H643" s="38" t="s">
        <v>183</v>
      </c>
      <c r="I643" s="38" t="s">
        <v>180</v>
      </c>
      <c r="J643" s="38"/>
      <c r="K643" s="38"/>
      <c r="L643" s="38"/>
      <c r="M643" s="38" t="s">
        <v>19</v>
      </c>
      <c r="N643" s="38" t="s">
        <v>19</v>
      </c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9">
        <v>0</v>
      </c>
      <c r="AE643" s="39">
        <v>0</v>
      </c>
      <c r="AF643" s="39">
        <v>0</v>
      </c>
      <c r="AG643" s="39">
        <v>0</v>
      </c>
      <c r="AH643" s="39">
        <v>787.2</v>
      </c>
      <c r="AI643" s="39">
        <v>0</v>
      </c>
      <c r="AJ643" s="39">
        <v>0</v>
      </c>
      <c r="AK643" s="39">
        <v>0</v>
      </c>
      <c r="AL643" s="39">
        <v>0</v>
      </c>
      <c r="AM643" s="39">
        <v>0</v>
      </c>
      <c r="AN643" s="39">
        <v>0</v>
      </c>
      <c r="AO643" s="39">
        <v>0</v>
      </c>
      <c r="AP643" s="39">
        <v>0</v>
      </c>
      <c r="AQ643" s="39">
        <v>0</v>
      </c>
      <c r="AR643" s="39">
        <v>0</v>
      </c>
      <c r="AS643" s="39">
        <v>0</v>
      </c>
      <c r="AT643" s="39">
        <v>0</v>
      </c>
      <c r="AU643" s="39">
        <v>0</v>
      </c>
      <c r="AV643" s="39">
        <v>0</v>
      </c>
      <c r="AW643" s="39">
        <v>0</v>
      </c>
      <c r="AX643" s="39">
        <f t="shared" si="174"/>
        <v>787.2</v>
      </c>
      <c r="AY643" s="39">
        <v>0</v>
      </c>
      <c r="AZ643" s="39">
        <f t="shared" si="175"/>
        <v>787.2</v>
      </c>
      <c r="BA643" s="39">
        <f t="shared" si="169"/>
        <v>787.2</v>
      </c>
      <c r="BB643" s="39">
        <f t="shared" si="170"/>
        <v>0</v>
      </c>
      <c r="BC643" s="39">
        <f t="shared" si="171"/>
        <v>0</v>
      </c>
    </row>
    <row r="644" spans="1:406" ht="24" x14ac:dyDescent="0.3">
      <c r="A644" s="14" t="s">
        <v>462</v>
      </c>
      <c r="B644" s="37">
        <v>2</v>
      </c>
      <c r="C644" s="37" t="s">
        <v>140</v>
      </c>
      <c r="D644" s="37">
        <v>15</v>
      </c>
      <c r="E644" s="37" t="s">
        <v>10</v>
      </c>
      <c r="F644" s="37" t="s">
        <v>10</v>
      </c>
      <c r="G644" s="37" t="s">
        <v>10</v>
      </c>
      <c r="H644" s="37" t="s">
        <v>10</v>
      </c>
      <c r="I644" s="37" t="s">
        <v>10</v>
      </c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>
        <f t="shared" si="174"/>
        <v>0</v>
      </c>
      <c r="AY644" s="39">
        <v>0</v>
      </c>
      <c r="AZ644" s="39">
        <f t="shared" si="175"/>
        <v>0</v>
      </c>
      <c r="BA644" s="39">
        <f t="shared" si="169"/>
        <v>0</v>
      </c>
      <c r="BB644" s="39">
        <f t="shared" si="170"/>
        <v>0</v>
      </c>
      <c r="BC644" s="39">
        <f t="shared" si="171"/>
        <v>0</v>
      </c>
    </row>
    <row r="645" spans="1:406" s="1" customFormat="1" ht="22.8" x14ac:dyDescent="0.3">
      <c r="A645" s="2" t="s">
        <v>463</v>
      </c>
      <c r="B645" s="40">
        <v>2</v>
      </c>
      <c r="C645" s="40" t="s">
        <v>140</v>
      </c>
      <c r="D645" s="40">
        <v>15</v>
      </c>
      <c r="E645" s="40" t="s">
        <v>10</v>
      </c>
      <c r="F645" s="40" t="s">
        <v>10</v>
      </c>
      <c r="G645" s="40" t="s">
        <v>10</v>
      </c>
      <c r="H645" s="40" t="s">
        <v>10</v>
      </c>
      <c r="I645" s="40" t="s">
        <v>10</v>
      </c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>
        <f t="shared" si="174"/>
        <v>0</v>
      </c>
      <c r="AY645" s="35">
        <v>0</v>
      </c>
      <c r="AZ645" s="35">
        <f t="shared" si="175"/>
        <v>0</v>
      </c>
      <c r="BA645" s="35">
        <f t="shared" si="169"/>
        <v>0</v>
      </c>
      <c r="BB645" s="35">
        <f t="shared" si="170"/>
        <v>0</v>
      </c>
      <c r="BC645" s="35">
        <f t="shared" si="171"/>
        <v>0</v>
      </c>
      <c r="BD645" s="31"/>
    </row>
    <row r="646" spans="1:406" s="1" customFormat="1" ht="22.8" x14ac:dyDescent="0.3">
      <c r="A646" s="2" t="s">
        <v>464</v>
      </c>
      <c r="B646" s="40">
        <v>2</v>
      </c>
      <c r="C646" s="40" t="s">
        <v>140</v>
      </c>
      <c r="D646" s="40">
        <v>15</v>
      </c>
      <c r="E646" s="40" t="s">
        <v>10</v>
      </c>
      <c r="F646" s="40" t="s">
        <v>10</v>
      </c>
      <c r="G646" s="40" t="s">
        <v>10</v>
      </c>
      <c r="H646" s="40" t="s">
        <v>10</v>
      </c>
      <c r="I646" s="40" t="s">
        <v>10</v>
      </c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>
        <f t="shared" si="174"/>
        <v>0</v>
      </c>
      <c r="AY646" s="35">
        <v>0</v>
      </c>
      <c r="AZ646" s="35">
        <f t="shared" si="175"/>
        <v>0</v>
      </c>
      <c r="BA646" s="35">
        <f t="shared" si="169"/>
        <v>0</v>
      </c>
      <c r="BB646" s="35">
        <f t="shared" si="170"/>
        <v>0</v>
      </c>
      <c r="BC646" s="35">
        <f t="shared" si="171"/>
        <v>0</v>
      </c>
      <c r="BD646" s="31"/>
    </row>
    <row r="647" spans="1:406" s="1" customFormat="1" ht="22.8" x14ac:dyDescent="0.3">
      <c r="A647" s="2" t="s">
        <v>465</v>
      </c>
      <c r="B647" s="40">
        <v>2</v>
      </c>
      <c r="C647" s="40" t="s">
        <v>140</v>
      </c>
      <c r="D647" s="40">
        <v>15</v>
      </c>
      <c r="E647" s="40" t="s">
        <v>10</v>
      </c>
      <c r="F647" s="40" t="s">
        <v>10</v>
      </c>
      <c r="G647" s="40" t="s">
        <v>10</v>
      </c>
      <c r="H647" s="40" t="s">
        <v>10</v>
      </c>
      <c r="I647" s="40" t="s">
        <v>10</v>
      </c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>
        <f t="shared" si="174"/>
        <v>0</v>
      </c>
      <c r="AY647" s="35">
        <v>0</v>
      </c>
      <c r="AZ647" s="35">
        <f t="shared" si="175"/>
        <v>0</v>
      </c>
      <c r="BA647" s="35">
        <f t="shared" si="169"/>
        <v>0</v>
      </c>
      <c r="BB647" s="35">
        <f t="shared" si="170"/>
        <v>0</v>
      </c>
      <c r="BC647" s="35">
        <f t="shared" si="171"/>
        <v>0</v>
      </c>
      <c r="BD647" s="31"/>
    </row>
    <row r="648" spans="1:406" s="1" customFormat="1" ht="22.8" x14ac:dyDescent="0.3">
      <c r="A648" s="2" t="s">
        <v>466</v>
      </c>
      <c r="B648" s="40">
        <v>2</v>
      </c>
      <c r="C648" s="40" t="s">
        <v>140</v>
      </c>
      <c r="D648" s="40">
        <v>15</v>
      </c>
      <c r="E648" s="40" t="s">
        <v>10</v>
      </c>
      <c r="F648" s="40" t="s">
        <v>10</v>
      </c>
      <c r="G648" s="40" t="s">
        <v>10</v>
      </c>
      <c r="H648" s="40" t="s">
        <v>10</v>
      </c>
      <c r="I648" s="40" t="s">
        <v>10</v>
      </c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>
        <f t="shared" si="174"/>
        <v>0</v>
      </c>
      <c r="AY648" s="35">
        <v>0</v>
      </c>
      <c r="AZ648" s="35">
        <f t="shared" si="175"/>
        <v>0</v>
      </c>
      <c r="BA648" s="35">
        <f t="shared" si="169"/>
        <v>0</v>
      </c>
      <c r="BB648" s="35">
        <f t="shared" si="170"/>
        <v>0</v>
      </c>
      <c r="BC648" s="35">
        <f t="shared" si="171"/>
        <v>0</v>
      </c>
      <c r="BD648" s="31"/>
    </row>
    <row r="649" spans="1:406" s="1" customFormat="1" ht="22.8" x14ac:dyDescent="0.3">
      <c r="A649" s="2" t="s">
        <v>467</v>
      </c>
      <c r="B649" s="40">
        <v>2</v>
      </c>
      <c r="C649" s="40" t="s">
        <v>140</v>
      </c>
      <c r="D649" s="40">
        <v>15</v>
      </c>
      <c r="E649" s="40" t="s">
        <v>10</v>
      </c>
      <c r="F649" s="40" t="s">
        <v>10</v>
      </c>
      <c r="G649" s="40" t="s">
        <v>10</v>
      </c>
      <c r="H649" s="40" t="s">
        <v>10</v>
      </c>
      <c r="I649" s="40" t="s">
        <v>10</v>
      </c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>
        <f t="shared" si="174"/>
        <v>0</v>
      </c>
      <c r="AY649" s="35">
        <v>0</v>
      </c>
      <c r="AZ649" s="35">
        <f t="shared" si="175"/>
        <v>0</v>
      </c>
      <c r="BA649" s="35">
        <f t="shared" si="169"/>
        <v>0</v>
      </c>
      <c r="BB649" s="35">
        <f t="shared" si="170"/>
        <v>0</v>
      </c>
      <c r="BC649" s="35">
        <f t="shared" si="171"/>
        <v>0</v>
      </c>
      <c r="BD649" s="31"/>
    </row>
    <row r="650" spans="1:406" s="1" customFormat="1" ht="22.8" x14ac:dyDescent="0.3">
      <c r="A650" s="2" t="s">
        <v>468</v>
      </c>
      <c r="B650" s="40">
        <v>2</v>
      </c>
      <c r="C650" s="40" t="s">
        <v>140</v>
      </c>
      <c r="D650" s="40">
        <v>15</v>
      </c>
      <c r="E650" s="40" t="s">
        <v>10</v>
      </c>
      <c r="F650" s="40" t="s">
        <v>10</v>
      </c>
      <c r="G650" s="40" t="s">
        <v>10</v>
      </c>
      <c r="H650" s="40" t="s">
        <v>10</v>
      </c>
      <c r="I650" s="40" t="s">
        <v>10</v>
      </c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>
        <f t="shared" si="174"/>
        <v>0</v>
      </c>
      <c r="AY650" s="35">
        <v>0</v>
      </c>
      <c r="AZ650" s="35">
        <f t="shared" si="175"/>
        <v>0</v>
      </c>
      <c r="BA650" s="39">
        <f t="shared" si="169"/>
        <v>0</v>
      </c>
      <c r="BB650" s="39">
        <f t="shared" si="170"/>
        <v>0</v>
      </c>
      <c r="BC650" s="39">
        <f t="shared" si="171"/>
        <v>0</v>
      </c>
      <c r="BD650" s="31"/>
    </row>
    <row r="651" spans="1:406" s="1" customFormat="1" ht="22.8" x14ac:dyDescent="0.3">
      <c r="A651" s="2" t="s">
        <v>469</v>
      </c>
      <c r="B651" s="40">
        <v>2</v>
      </c>
      <c r="C651" s="40" t="s">
        <v>140</v>
      </c>
      <c r="D651" s="40">
        <v>15</v>
      </c>
      <c r="E651" s="40" t="s">
        <v>10</v>
      </c>
      <c r="F651" s="40" t="s">
        <v>10</v>
      </c>
      <c r="G651" s="40" t="s">
        <v>10</v>
      </c>
      <c r="H651" s="40" t="s">
        <v>10</v>
      </c>
      <c r="I651" s="40" t="s">
        <v>10</v>
      </c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>
        <f t="shared" si="174"/>
        <v>0</v>
      </c>
      <c r="AY651" s="35">
        <v>0</v>
      </c>
      <c r="AZ651" s="35">
        <f t="shared" si="175"/>
        <v>0</v>
      </c>
      <c r="BA651" s="39">
        <f t="shared" si="169"/>
        <v>0</v>
      </c>
      <c r="BB651" s="39">
        <f t="shared" si="170"/>
        <v>0</v>
      </c>
      <c r="BC651" s="39">
        <f t="shared" si="171"/>
        <v>0</v>
      </c>
      <c r="BD651" s="31"/>
    </row>
    <row r="652" spans="1:406" s="1" customFormat="1" ht="22.8" x14ac:dyDescent="0.3">
      <c r="A652" s="2" t="s">
        <v>470</v>
      </c>
      <c r="B652" s="40">
        <v>2</v>
      </c>
      <c r="C652" s="40" t="s">
        <v>140</v>
      </c>
      <c r="D652" s="40">
        <v>15</v>
      </c>
      <c r="E652" s="40" t="s">
        <v>10</v>
      </c>
      <c r="F652" s="40" t="s">
        <v>10</v>
      </c>
      <c r="G652" s="40" t="s">
        <v>10</v>
      </c>
      <c r="H652" s="40" t="s">
        <v>10</v>
      </c>
      <c r="I652" s="40" t="s">
        <v>10</v>
      </c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>
        <f t="shared" si="174"/>
        <v>0</v>
      </c>
      <c r="AY652" s="35">
        <v>0</v>
      </c>
      <c r="AZ652" s="35">
        <f t="shared" si="175"/>
        <v>0</v>
      </c>
      <c r="BA652" s="39">
        <f t="shared" si="169"/>
        <v>0</v>
      </c>
      <c r="BB652" s="39">
        <f t="shared" si="170"/>
        <v>0</v>
      </c>
      <c r="BC652" s="39">
        <f t="shared" si="171"/>
        <v>0</v>
      </c>
      <c r="BD652" s="31"/>
    </row>
    <row r="653" spans="1:406" s="1" customFormat="1" ht="30.6" x14ac:dyDescent="0.3">
      <c r="A653" s="11" t="s">
        <v>472</v>
      </c>
      <c r="B653" s="32">
        <v>2</v>
      </c>
      <c r="C653" s="32" t="s">
        <v>140</v>
      </c>
      <c r="D653" s="32">
        <v>16</v>
      </c>
      <c r="E653" s="33" t="s">
        <v>184</v>
      </c>
      <c r="F653" s="33" t="s">
        <v>186</v>
      </c>
      <c r="G653" s="33" t="s">
        <v>185</v>
      </c>
      <c r="H653" s="33" t="s">
        <v>187</v>
      </c>
      <c r="I653" s="33" t="s">
        <v>188</v>
      </c>
      <c r="J653" s="30" t="s">
        <v>19</v>
      </c>
      <c r="K653" s="30" t="s">
        <v>19</v>
      </c>
      <c r="L653" s="30" t="s">
        <v>19</v>
      </c>
      <c r="M653" s="30" t="s">
        <v>19</v>
      </c>
      <c r="N653" s="30" t="s">
        <v>19</v>
      </c>
      <c r="O653" s="30" t="s">
        <v>19</v>
      </c>
      <c r="P653" s="30" t="s">
        <v>19</v>
      </c>
      <c r="Q653" s="30" t="s">
        <v>19</v>
      </c>
      <c r="R653" s="30" t="s">
        <v>19</v>
      </c>
      <c r="S653" s="30" t="s">
        <v>19</v>
      </c>
      <c r="T653" s="30" t="s">
        <v>19</v>
      </c>
      <c r="U653" s="30" t="s">
        <v>19</v>
      </c>
      <c r="V653" s="30" t="s">
        <v>19</v>
      </c>
      <c r="W653" s="30" t="s">
        <v>19</v>
      </c>
      <c r="X653" s="30" t="s">
        <v>19</v>
      </c>
      <c r="Y653" s="30" t="s">
        <v>19</v>
      </c>
      <c r="Z653" s="30" t="s">
        <v>19</v>
      </c>
      <c r="AA653" s="30" t="s">
        <v>19</v>
      </c>
      <c r="AB653" s="30" t="s">
        <v>19</v>
      </c>
      <c r="AC653" s="30" t="s">
        <v>19</v>
      </c>
      <c r="AD653" s="34">
        <f>SUM(AD654:AD663)</f>
        <v>77046</v>
      </c>
      <c r="AE653" s="34">
        <f t="shared" ref="AE653:AW653" si="178">SUM(AE654:AE663)</f>
        <v>34678</v>
      </c>
      <c r="AF653" s="34">
        <f t="shared" si="178"/>
        <v>30358</v>
      </c>
      <c r="AG653" s="34">
        <f t="shared" si="178"/>
        <v>9300</v>
      </c>
      <c r="AH653" s="34">
        <f t="shared" si="178"/>
        <v>9800</v>
      </c>
      <c r="AI653" s="34">
        <f t="shared" si="178"/>
        <v>6750</v>
      </c>
      <c r="AJ653" s="34">
        <f t="shared" si="178"/>
        <v>6750</v>
      </c>
      <c r="AK653" s="34">
        <f t="shared" si="178"/>
        <v>6750</v>
      </c>
      <c r="AL653" s="34">
        <f t="shared" si="178"/>
        <v>6750</v>
      </c>
      <c r="AM653" s="34">
        <f t="shared" si="178"/>
        <v>6750</v>
      </c>
      <c r="AN653" s="34">
        <f t="shared" si="178"/>
        <v>6750</v>
      </c>
      <c r="AO653" s="34">
        <f t="shared" si="178"/>
        <v>6750</v>
      </c>
      <c r="AP653" s="34">
        <f t="shared" si="178"/>
        <v>6750</v>
      </c>
      <c r="AQ653" s="34">
        <f t="shared" si="178"/>
        <v>6750</v>
      </c>
      <c r="AR653" s="34">
        <f t="shared" si="178"/>
        <v>6750</v>
      </c>
      <c r="AS653" s="34">
        <f t="shared" si="178"/>
        <v>6750</v>
      </c>
      <c r="AT653" s="34">
        <f t="shared" si="178"/>
        <v>6750</v>
      </c>
      <c r="AU653" s="34">
        <f t="shared" si="178"/>
        <v>6750</v>
      </c>
      <c r="AV653" s="34">
        <f t="shared" si="178"/>
        <v>6750</v>
      </c>
      <c r="AW653" s="34">
        <f t="shared" si="178"/>
        <v>6750</v>
      </c>
      <c r="AX653" s="35">
        <f t="shared" si="174"/>
        <v>262432</v>
      </c>
      <c r="AY653" s="35">
        <v>0</v>
      </c>
      <c r="AZ653" s="35">
        <f t="shared" si="175"/>
        <v>262432</v>
      </c>
      <c r="BA653" s="36">
        <f t="shared" si="169"/>
        <v>161182</v>
      </c>
      <c r="BB653" s="36">
        <f t="shared" si="170"/>
        <v>33750</v>
      </c>
      <c r="BC653" s="36">
        <f t="shared" si="171"/>
        <v>67500</v>
      </c>
      <c r="BD653" s="31"/>
    </row>
    <row r="654" spans="1:406" ht="32.4" x14ac:dyDescent="0.3">
      <c r="A654" s="14" t="s">
        <v>461</v>
      </c>
      <c r="B654" s="37">
        <v>2</v>
      </c>
      <c r="C654" s="37" t="s">
        <v>140</v>
      </c>
      <c r="D654" s="37">
        <v>16</v>
      </c>
      <c r="E654" s="38" t="s">
        <v>184</v>
      </c>
      <c r="F654" s="38" t="s">
        <v>186</v>
      </c>
      <c r="G654" s="38" t="s">
        <v>185</v>
      </c>
      <c r="H654" s="38" t="s">
        <v>187</v>
      </c>
      <c r="I654" s="38" t="s">
        <v>188</v>
      </c>
      <c r="J654" s="38" t="s">
        <v>19</v>
      </c>
      <c r="K654" s="38" t="s">
        <v>19</v>
      </c>
      <c r="L654" s="38" t="s">
        <v>19</v>
      </c>
      <c r="M654" s="38" t="s">
        <v>19</v>
      </c>
      <c r="N654" s="38" t="s">
        <v>19</v>
      </c>
      <c r="O654" s="38" t="s">
        <v>19</v>
      </c>
      <c r="P654" s="38" t="s">
        <v>19</v>
      </c>
      <c r="Q654" s="38" t="s">
        <v>19</v>
      </c>
      <c r="R654" s="38" t="s">
        <v>19</v>
      </c>
      <c r="S654" s="38" t="s">
        <v>19</v>
      </c>
      <c r="T654" s="38" t="s">
        <v>19</v>
      </c>
      <c r="U654" s="38" t="s">
        <v>19</v>
      </c>
      <c r="V654" s="38" t="s">
        <v>19</v>
      </c>
      <c r="W654" s="38" t="s">
        <v>19</v>
      </c>
      <c r="X654" s="38" t="s">
        <v>19</v>
      </c>
      <c r="Y654" s="38" t="s">
        <v>19</v>
      </c>
      <c r="Z654" s="38" t="s">
        <v>19</v>
      </c>
      <c r="AA654" s="38" t="s">
        <v>19</v>
      </c>
      <c r="AB654" s="38" t="s">
        <v>19</v>
      </c>
      <c r="AC654" s="38" t="s">
        <v>19</v>
      </c>
      <c r="AD654" s="39">
        <v>22796</v>
      </c>
      <c r="AE654" s="39">
        <v>7500</v>
      </c>
      <c r="AF654" s="39">
        <v>7500</v>
      </c>
      <c r="AG654" s="39">
        <v>1700</v>
      </c>
      <c r="AH654" s="39">
        <v>1700</v>
      </c>
      <c r="AI654" s="39">
        <v>1700</v>
      </c>
      <c r="AJ654" s="39">
        <v>1700</v>
      </c>
      <c r="AK654" s="39">
        <v>1700</v>
      </c>
      <c r="AL654" s="39">
        <v>1700</v>
      </c>
      <c r="AM654" s="39">
        <v>1700</v>
      </c>
      <c r="AN654" s="39">
        <v>1700</v>
      </c>
      <c r="AO654" s="39">
        <v>1700</v>
      </c>
      <c r="AP654" s="39">
        <v>1700</v>
      </c>
      <c r="AQ654" s="39">
        <v>1700</v>
      </c>
      <c r="AR654" s="39">
        <v>1700</v>
      </c>
      <c r="AS654" s="39">
        <v>1700</v>
      </c>
      <c r="AT654" s="39">
        <v>1700</v>
      </c>
      <c r="AU654" s="39">
        <v>1700</v>
      </c>
      <c r="AV654" s="39">
        <v>1700</v>
      </c>
      <c r="AW654" s="39">
        <v>1700</v>
      </c>
      <c r="AX654" s="39">
        <f t="shared" si="174"/>
        <v>66696</v>
      </c>
      <c r="AY654" s="39">
        <v>0</v>
      </c>
      <c r="AZ654" s="39">
        <f t="shared" si="175"/>
        <v>66696</v>
      </c>
      <c r="BA654" s="39">
        <f t="shared" si="169"/>
        <v>41196</v>
      </c>
      <c r="BB654" s="39">
        <f t="shared" si="170"/>
        <v>8500</v>
      </c>
      <c r="BC654" s="39">
        <f t="shared" si="171"/>
        <v>17000</v>
      </c>
    </row>
    <row r="655" spans="1:406" s="20" customFormat="1" ht="32.4" x14ac:dyDescent="0.3">
      <c r="A655" s="14" t="s">
        <v>462</v>
      </c>
      <c r="B655" s="37">
        <v>2</v>
      </c>
      <c r="C655" s="37" t="s">
        <v>140</v>
      </c>
      <c r="D655" s="37">
        <v>16</v>
      </c>
      <c r="E655" s="38" t="s">
        <v>184</v>
      </c>
      <c r="F655" s="38" t="s">
        <v>186</v>
      </c>
      <c r="G655" s="38" t="s">
        <v>185</v>
      </c>
      <c r="H655" s="38" t="s">
        <v>187</v>
      </c>
      <c r="I655" s="38" t="s">
        <v>188</v>
      </c>
      <c r="J655" s="38" t="s">
        <v>19</v>
      </c>
      <c r="K655" s="38" t="s">
        <v>19</v>
      </c>
      <c r="L655" s="38" t="s">
        <v>19</v>
      </c>
      <c r="M655" s="38" t="s">
        <v>19</v>
      </c>
      <c r="N655" s="38" t="s">
        <v>19</v>
      </c>
      <c r="O655" s="38" t="s">
        <v>19</v>
      </c>
      <c r="P655" s="38" t="s">
        <v>19</v>
      </c>
      <c r="Q655" s="38" t="s">
        <v>19</v>
      </c>
      <c r="R655" s="38" t="s">
        <v>19</v>
      </c>
      <c r="S655" s="38" t="s">
        <v>19</v>
      </c>
      <c r="T655" s="38" t="s">
        <v>19</v>
      </c>
      <c r="U655" s="38" t="s">
        <v>19</v>
      </c>
      <c r="V655" s="38" t="s">
        <v>19</v>
      </c>
      <c r="W655" s="38" t="s">
        <v>19</v>
      </c>
      <c r="X655" s="38" t="s">
        <v>19</v>
      </c>
      <c r="Y655" s="38" t="s">
        <v>19</v>
      </c>
      <c r="Z655" s="38" t="s">
        <v>19</v>
      </c>
      <c r="AA655" s="38" t="s">
        <v>19</v>
      </c>
      <c r="AB655" s="38" t="s">
        <v>19</v>
      </c>
      <c r="AC655" s="38" t="s">
        <v>19</v>
      </c>
      <c r="AD655" s="39">
        <v>5200</v>
      </c>
      <c r="AE655" s="39">
        <v>3500</v>
      </c>
      <c r="AF655" s="39">
        <v>3500</v>
      </c>
      <c r="AG655" s="39">
        <v>2000</v>
      </c>
      <c r="AH655" s="39">
        <v>2000</v>
      </c>
      <c r="AI655" s="39">
        <v>500</v>
      </c>
      <c r="AJ655" s="39">
        <v>500</v>
      </c>
      <c r="AK655" s="39">
        <v>500</v>
      </c>
      <c r="AL655" s="39">
        <v>500</v>
      </c>
      <c r="AM655" s="39">
        <v>500</v>
      </c>
      <c r="AN655" s="39">
        <v>500</v>
      </c>
      <c r="AO655" s="39">
        <v>500</v>
      </c>
      <c r="AP655" s="39">
        <v>500</v>
      </c>
      <c r="AQ655" s="39">
        <v>500</v>
      </c>
      <c r="AR655" s="39">
        <v>500</v>
      </c>
      <c r="AS655" s="39">
        <v>500</v>
      </c>
      <c r="AT655" s="39">
        <v>500</v>
      </c>
      <c r="AU655" s="39">
        <v>500</v>
      </c>
      <c r="AV655" s="39">
        <v>500</v>
      </c>
      <c r="AW655" s="39">
        <v>500</v>
      </c>
      <c r="AX655" s="39">
        <f t="shared" si="174"/>
        <v>23700</v>
      </c>
      <c r="AY655" s="39">
        <v>0</v>
      </c>
      <c r="AZ655" s="39">
        <f t="shared" si="175"/>
        <v>23700</v>
      </c>
      <c r="BA655" s="39">
        <f t="shared" si="169"/>
        <v>16200</v>
      </c>
      <c r="BB655" s="39">
        <f t="shared" si="170"/>
        <v>2500</v>
      </c>
      <c r="BC655" s="39">
        <f t="shared" si="171"/>
        <v>5000</v>
      </c>
      <c r="BD655" s="29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17"/>
      <c r="CY655" s="17"/>
      <c r="CZ655" s="17"/>
      <c r="DA655" s="17"/>
      <c r="DB655" s="17"/>
      <c r="DC655" s="17"/>
      <c r="DD655" s="17"/>
      <c r="DE655" s="17"/>
      <c r="DF655" s="17"/>
      <c r="DG655" s="17"/>
      <c r="DH655" s="17"/>
      <c r="DI655" s="17"/>
      <c r="DJ655" s="17"/>
      <c r="DK655" s="17"/>
      <c r="DL655" s="17"/>
      <c r="DM655" s="17"/>
      <c r="DN655" s="17"/>
      <c r="DO655" s="17"/>
      <c r="DP655" s="17"/>
      <c r="DQ655" s="17"/>
      <c r="DR655" s="17"/>
      <c r="DS655" s="17"/>
      <c r="DT655" s="17"/>
      <c r="DU655" s="17"/>
      <c r="DV655" s="17"/>
      <c r="DW655" s="17"/>
      <c r="DX655" s="17"/>
      <c r="DY655" s="17"/>
      <c r="DZ655" s="17"/>
      <c r="EA655" s="17"/>
      <c r="EB655" s="17"/>
      <c r="EC655" s="17"/>
      <c r="ED655" s="17"/>
      <c r="EE655" s="17"/>
      <c r="EF655" s="17"/>
      <c r="EG655" s="17"/>
      <c r="EH655" s="17"/>
      <c r="EI655" s="17"/>
      <c r="EJ655" s="17"/>
      <c r="EK655" s="17"/>
      <c r="EL655" s="17"/>
      <c r="EM655" s="17"/>
      <c r="EN655" s="17"/>
      <c r="EO655" s="17"/>
      <c r="EP655" s="17"/>
      <c r="EQ655" s="17"/>
      <c r="ER655" s="17"/>
      <c r="ES655" s="17"/>
      <c r="ET655" s="17"/>
      <c r="EU655" s="17"/>
      <c r="EV655" s="17"/>
      <c r="EW655" s="17"/>
      <c r="EX655" s="17"/>
      <c r="EY655" s="17"/>
      <c r="EZ655" s="17"/>
      <c r="FA655" s="17"/>
      <c r="FB655" s="17"/>
      <c r="FC655" s="17"/>
      <c r="FD655" s="17"/>
      <c r="FE655" s="17"/>
      <c r="FF655" s="17"/>
      <c r="FG655" s="17"/>
      <c r="FH655" s="17"/>
      <c r="FI655" s="17"/>
      <c r="FJ655" s="17"/>
      <c r="FK655" s="17"/>
      <c r="FL655" s="17"/>
      <c r="FM655" s="17"/>
      <c r="FN655" s="17"/>
      <c r="FO655" s="17"/>
      <c r="FP655" s="17"/>
      <c r="FQ655" s="17"/>
      <c r="FR655" s="17"/>
      <c r="FS655" s="17"/>
      <c r="FT655" s="17"/>
      <c r="FU655" s="17"/>
      <c r="FV655" s="17"/>
      <c r="FW655" s="17"/>
      <c r="FX655" s="17"/>
      <c r="FY655" s="17"/>
      <c r="FZ655" s="17"/>
      <c r="GA655" s="17"/>
      <c r="GB655" s="17"/>
      <c r="GC655" s="17"/>
      <c r="GD655" s="17"/>
      <c r="GE655" s="17"/>
      <c r="GF655" s="17"/>
      <c r="GG655" s="17"/>
      <c r="GH655" s="17"/>
      <c r="GI655" s="17"/>
      <c r="GJ655" s="17"/>
      <c r="GK655" s="17"/>
      <c r="GL655" s="17"/>
      <c r="GM655" s="17"/>
      <c r="GN655" s="17"/>
      <c r="GO655" s="17"/>
      <c r="GP655" s="17"/>
      <c r="GQ655" s="17"/>
      <c r="GR655" s="17"/>
      <c r="GS655" s="17"/>
      <c r="GT655" s="17"/>
      <c r="GU655" s="17"/>
      <c r="GV655" s="17"/>
      <c r="GW655" s="17"/>
      <c r="GX655" s="17"/>
      <c r="GY655" s="17"/>
      <c r="GZ655" s="17"/>
      <c r="HA655" s="17"/>
      <c r="HB655" s="17"/>
      <c r="HC655" s="17"/>
      <c r="HD655" s="17"/>
      <c r="HE655" s="17"/>
      <c r="HF655" s="17"/>
      <c r="HG655" s="17"/>
      <c r="HH655" s="17"/>
      <c r="HI655" s="17"/>
      <c r="HJ655" s="17"/>
      <c r="HK655" s="17"/>
      <c r="HL655" s="17"/>
      <c r="HM655" s="17"/>
      <c r="HN655" s="17"/>
      <c r="HO655" s="17"/>
      <c r="HP655" s="17"/>
      <c r="HQ655" s="17"/>
      <c r="HR655" s="17"/>
      <c r="HS655" s="17"/>
      <c r="HT655" s="17"/>
      <c r="HU655" s="17"/>
      <c r="HV655" s="17"/>
      <c r="HW655" s="17"/>
      <c r="HX655" s="17"/>
      <c r="HY655" s="17"/>
      <c r="HZ655" s="17"/>
      <c r="IA655" s="17"/>
      <c r="IB655" s="17"/>
      <c r="IC655" s="17"/>
      <c r="ID655" s="17"/>
      <c r="IE655" s="17"/>
      <c r="IF655" s="17"/>
      <c r="IG655" s="17"/>
      <c r="IH655" s="17"/>
      <c r="II655" s="17"/>
      <c r="IJ655" s="17"/>
      <c r="IK655" s="17"/>
      <c r="IL655" s="17"/>
      <c r="IM655" s="17"/>
      <c r="IN655" s="17"/>
      <c r="IO655" s="17"/>
      <c r="IP655" s="17"/>
      <c r="IQ655" s="17"/>
      <c r="IR655" s="17"/>
      <c r="IS655" s="17"/>
      <c r="IT655" s="17"/>
      <c r="IU655" s="17"/>
      <c r="IV655" s="17"/>
      <c r="IW655" s="17"/>
      <c r="IX655" s="17"/>
      <c r="IY655" s="17"/>
      <c r="IZ655" s="17"/>
      <c r="JA655" s="17"/>
      <c r="JB655" s="17"/>
      <c r="JC655" s="17"/>
      <c r="JD655" s="17"/>
      <c r="JE655" s="17"/>
      <c r="JF655" s="17"/>
      <c r="JG655" s="17"/>
      <c r="JH655" s="17"/>
      <c r="JI655" s="17"/>
      <c r="JJ655" s="17"/>
      <c r="JK655" s="17"/>
      <c r="JL655" s="17"/>
      <c r="JM655" s="17"/>
      <c r="JN655" s="17"/>
      <c r="JO655" s="17"/>
      <c r="JP655" s="17"/>
      <c r="JQ655" s="17"/>
      <c r="JR655" s="17"/>
      <c r="JS655" s="17"/>
      <c r="JT655" s="17"/>
      <c r="JU655" s="17"/>
      <c r="JV655" s="17"/>
      <c r="JW655" s="17"/>
      <c r="JX655" s="17"/>
      <c r="JY655" s="17"/>
      <c r="JZ655" s="17"/>
      <c r="KA655" s="17"/>
      <c r="KB655" s="17"/>
      <c r="KC655" s="17"/>
      <c r="KD655" s="17"/>
      <c r="KE655" s="17"/>
      <c r="KF655" s="17"/>
      <c r="KG655" s="17"/>
      <c r="KH655" s="17"/>
      <c r="KI655" s="17"/>
      <c r="KJ655" s="17"/>
      <c r="KK655" s="17"/>
      <c r="KL655" s="17"/>
      <c r="KM655" s="17"/>
      <c r="KN655" s="17"/>
      <c r="KO655" s="17"/>
      <c r="KP655" s="17"/>
      <c r="KQ655" s="17"/>
      <c r="KR655" s="17"/>
      <c r="KS655" s="17"/>
      <c r="KT655" s="17"/>
      <c r="KU655" s="17"/>
      <c r="KV655" s="17"/>
      <c r="KW655" s="17"/>
      <c r="KX655" s="17"/>
      <c r="KY655" s="17"/>
      <c r="KZ655" s="17"/>
      <c r="LA655" s="17"/>
      <c r="LB655" s="17"/>
      <c r="LC655" s="17"/>
      <c r="LD655" s="17"/>
      <c r="LE655" s="17"/>
      <c r="LF655" s="17"/>
      <c r="LG655" s="17"/>
      <c r="LH655" s="17"/>
      <c r="LI655" s="17"/>
      <c r="LJ655" s="17"/>
      <c r="LK655" s="17"/>
      <c r="LL655" s="17"/>
      <c r="LM655" s="17"/>
      <c r="LN655" s="17"/>
      <c r="LO655" s="17"/>
      <c r="LP655" s="17"/>
      <c r="LQ655" s="17"/>
      <c r="LR655" s="17"/>
      <c r="LS655" s="17"/>
      <c r="LT655" s="17"/>
      <c r="LU655" s="17"/>
      <c r="LV655" s="17"/>
      <c r="LW655" s="17"/>
      <c r="LX655" s="17"/>
      <c r="LY655" s="17"/>
      <c r="LZ655" s="17"/>
      <c r="MA655" s="17"/>
      <c r="MB655" s="17"/>
      <c r="MC655" s="17"/>
      <c r="MD655" s="17"/>
      <c r="ME655" s="17"/>
      <c r="MF655" s="17"/>
      <c r="MG655" s="17"/>
      <c r="MH655" s="17"/>
      <c r="MI655" s="17"/>
      <c r="MJ655" s="17"/>
      <c r="MK655" s="17"/>
      <c r="ML655" s="17"/>
      <c r="MM655" s="17"/>
      <c r="MN655" s="17"/>
      <c r="MO655" s="17"/>
      <c r="MP655" s="17"/>
      <c r="MQ655" s="17"/>
      <c r="MR655" s="17"/>
      <c r="MS655" s="17"/>
      <c r="MT655" s="17"/>
      <c r="MU655" s="17"/>
      <c r="MV655" s="17"/>
      <c r="MW655" s="17"/>
      <c r="MX655" s="17"/>
      <c r="MY655" s="17"/>
      <c r="MZ655" s="17"/>
      <c r="NA655" s="17"/>
      <c r="NB655" s="17"/>
      <c r="NC655" s="17"/>
      <c r="ND655" s="17"/>
      <c r="NE655" s="17"/>
      <c r="NF655" s="17"/>
      <c r="NG655" s="17"/>
      <c r="NH655" s="17"/>
      <c r="NI655" s="17"/>
      <c r="NJ655" s="17"/>
      <c r="NK655" s="17"/>
      <c r="NL655" s="17"/>
      <c r="NM655" s="17"/>
      <c r="NN655" s="17"/>
      <c r="NO655" s="17"/>
      <c r="NP655" s="17"/>
      <c r="NQ655" s="17"/>
      <c r="NR655" s="17"/>
      <c r="NS655" s="17"/>
      <c r="NT655" s="17"/>
      <c r="NU655" s="17"/>
      <c r="NV655" s="17"/>
      <c r="NW655" s="17"/>
      <c r="NX655" s="17"/>
      <c r="NY655" s="17"/>
      <c r="NZ655" s="17"/>
      <c r="OA655" s="17"/>
      <c r="OB655" s="17"/>
      <c r="OC655" s="17"/>
      <c r="OD655" s="17"/>
      <c r="OE655" s="17"/>
      <c r="OF655" s="17"/>
      <c r="OG655" s="17"/>
      <c r="OH655" s="17"/>
      <c r="OI655" s="17"/>
      <c r="OJ655" s="17"/>
      <c r="OK655" s="17"/>
      <c r="OL655" s="17"/>
      <c r="OM655" s="17"/>
      <c r="ON655" s="17"/>
      <c r="OO655" s="17"/>
      <c r="OP655" s="17"/>
    </row>
    <row r="656" spans="1:406" s="1" customFormat="1" ht="30.6" x14ac:dyDescent="0.3">
      <c r="A656" s="2" t="s">
        <v>463</v>
      </c>
      <c r="B656" s="40">
        <v>2</v>
      </c>
      <c r="C656" s="40" t="s">
        <v>140</v>
      </c>
      <c r="D656" s="40">
        <v>16</v>
      </c>
      <c r="E656" s="30" t="s">
        <v>184</v>
      </c>
      <c r="F656" s="30" t="s">
        <v>186</v>
      </c>
      <c r="G656" s="30" t="s">
        <v>185</v>
      </c>
      <c r="H656" s="30" t="s">
        <v>187</v>
      </c>
      <c r="I656" s="30" t="s">
        <v>188</v>
      </c>
      <c r="J656" s="30" t="s">
        <v>19</v>
      </c>
      <c r="K656" s="30" t="s">
        <v>19</v>
      </c>
      <c r="L656" s="30" t="s">
        <v>19</v>
      </c>
      <c r="M656" s="30" t="s">
        <v>19</v>
      </c>
      <c r="N656" s="30" t="s">
        <v>19</v>
      </c>
      <c r="O656" s="30" t="s">
        <v>19</v>
      </c>
      <c r="P656" s="30" t="s">
        <v>19</v>
      </c>
      <c r="Q656" s="30" t="s">
        <v>19</v>
      </c>
      <c r="R656" s="30" t="s">
        <v>19</v>
      </c>
      <c r="S656" s="30" t="s">
        <v>19</v>
      </c>
      <c r="T656" s="30" t="s">
        <v>19</v>
      </c>
      <c r="U656" s="30" t="s">
        <v>19</v>
      </c>
      <c r="V656" s="30" t="s">
        <v>19</v>
      </c>
      <c r="W656" s="30" t="s">
        <v>19</v>
      </c>
      <c r="X656" s="30" t="s">
        <v>19</v>
      </c>
      <c r="Y656" s="30" t="s">
        <v>19</v>
      </c>
      <c r="Z656" s="30" t="s">
        <v>19</v>
      </c>
      <c r="AA656" s="30" t="s">
        <v>19</v>
      </c>
      <c r="AB656" s="30" t="s">
        <v>19</v>
      </c>
      <c r="AC656" s="30" t="s">
        <v>19</v>
      </c>
      <c r="AD656" s="35">
        <v>6750</v>
      </c>
      <c r="AE656" s="35">
        <v>14000</v>
      </c>
      <c r="AF656" s="35">
        <v>14000</v>
      </c>
      <c r="AG656" s="35">
        <v>1500</v>
      </c>
      <c r="AH656" s="35">
        <v>1500</v>
      </c>
      <c r="AI656" s="35">
        <v>1500</v>
      </c>
      <c r="AJ656" s="35">
        <v>1500</v>
      </c>
      <c r="AK656" s="35">
        <v>1500</v>
      </c>
      <c r="AL656" s="35">
        <v>1500</v>
      </c>
      <c r="AM656" s="35">
        <v>1500</v>
      </c>
      <c r="AN656" s="35">
        <v>1500</v>
      </c>
      <c r="AO656" s="35">
        <v>1500</v>
      </c>
      <c r="AP656" s="35">
        <v>1500</v>
      </c>
      <c r="AQ656" s="35">
        <v>1500</v>
      </c>
      <c r="AR656" s="35">
        <v>1500</v>
      </c>
      <c r="AS656" s="35">
        <v>1500</v>
      </c>
      <c r="AT656" s="35">
        <v>1500</v>
      </c>
      <c r="AU656" s="35">
        <v>1500</v>
      </c>
      <c r="AV656" s="35">
        <v>1500</v>
      </c>
      <c r="AW656" s="35">
        <v>1500</v>
      </c>
      <c r="AX656" s="35">
        <f t="shared" si="174"/>
        <v>60250</v>
      </c>
      <c r="AY656" s="35">
        <v>0</v>
      </c>
      <c r="AZ656" s="35">
        <f t="shared" si="175"/>
        <v>60250</v>
      </c>
      <c r="BA656" s="35">
        <f t="shared" si="169"/>
        <v>37750</v>
      </c>
      <c r="BB656" s="35">
        <f t="shared" si="170"/>
        <v>7500</v>
      </c>
      <c r="BC656" s="35">
        <f t="shared" si="171"/>
        <v>15000</v>
      </c>
      <c r="BD656" s="31"/>
    </row>
    <row r="657" spans="1:406" s="1" customFormat="1" ht="30.6" x14ac:dyDescent="0.3">
      <c r="A657" s="2" t="s">
        <v>464</v>
      </c>
      <c r="B657" s="40">
        <v>2</v>
      </c>
      <c r="C657" s="40" t="s">
        <v>140</v>
      </c>
      <c r="D657" s="40">
        <v>16</v>
      </c>
      <c r="E657" s="30" t="s">
        <v>184</v>
      </c>
      <c r="F657" s="30" t="s">
        <v>186</v>
      </c>
      <c r="G657" s="30" t="s">
        <v>185</v>
      </c>
      <c r="H657" s="30" t="s">
        <v>187</v>
      </c>
      <c r="I657" s="30" t="s">
        <v>188</v>
      </c>
      <c r="J657" s="30" t="s">
        <v>19</v>
      </c>
      <c r="K657" s="30" t="s">
        <v>19</v>
      </c>
      <c r="L657" s="30" t="s">
        <v>19</v>
      </c>
      <c r="M657" s="30" t="s">
        <v>19</v>
      </c>
      <c r="N657" s="30" t="s">
        <v>19</v>
      </c>
      <c r="O657" s="30" t="s">
        <v>19</v>
      </c>
      <c r="P657" s="30" t="s">
        <v>19</v>
      </c>
      <c r="Q657" s="30" t="s">
        <v>19</v>
      </c>
      <c r="R657" s="30" t="s">
        <v>19</v>
      </c>
      <c r="S657" s="30" t="s">
        <v>19</v>
      </c>
      <c r="T657" s="30" t="s">
        <v>19</v>
      </c>
      <c r="U657" s="30" t="s">
        <v>19</v>
      </c>
      <c r="V657" s="30" t="s">
        <v>19</v>
      </c>
      <c r="W657" s="30" t="s">
        <v>19</v>
      </c>
      <c r="X657" s="30" t="s">
        <v>19</v>
      </c>
      <c r="Y657" s="30" t="s">
        <v>19</v>
      </c>
      <c r="Z657" s="30" t="s">
        <v>19</v>
      </c>
      <c r="AA657" s="30" t="s">
        <v>19</v>
      </c>
      <c r="AB657" s="30" t="s">
        <v>19</v>
      </c>
      <c r="AC657" s="30" t="s">
        <v>19</v>
      </c>
      <c r="AD657" s="35">
        <v>18000</v>
      </c>
      <c r="AE657" s="35">
        <v>5778</v>
      </c>
      <c r="AF657" s="35">
        <f>800+200+1000</f>
        <v>2000</v>
      </c>
      <c r="AG657" s="35">
        <v>3500</v>
      </c>
      <c r="AH657" s="35">
        <v>3500</v>
      </c>
      <c r="AI657" s="35">
        <v>500</v>
      </c>
      <c r="AJ657" s="35">
        <v>500</v>
      </c>
      <c r="AK657" s="35">
        <v>500</v>
      </c>
      <c r="AL657" s="35">
        <v>500</v>
      </c>
      <c r="AM657" s="35">
        <v>500</v>
      </c>
      <c r="AN657" s="35">
        <v>500</v>
      </c>
      <c r="AO657" s="35">
        <v>500</v>
      </c>
      <c r="AP657" s="35">
        <v>500</v>
      </c>
      <c r="AQ657" s="35">
        <v>500</v>
      </c>
      <c r="AR657" s="35">
        <v>500</v>
      </c>
      <c r="AS657" s="35">
        <v>500</v>
      </c>
      <c r="AT657" s="35">
        <v>500</v>
      </c>
      <c r="AU657" s="35">
        <v>500</v>
      </c>
      <c r="AV657" s="35">
        <v>500</v>
      </c>
      <c r="AW657" s="35">
        <v>500</v>
      </c>
      <c r="AX657" s="35">
        <f t="shared" si="174"/>
        <v>40278</v>
      </c>
      <c r="AY657" s="35">
        <v>0</v>
      </c>
      <c r="AZ657" s="35">
        <f t="shared" si="175"/>
        <v>40278</v>
      </c>
      <c r="BA657" s="35">
        <f t="shared" si="169"/>
        <v>32778</v>
      </c>
      <c r="BB657" s="35">
        <f t="shared" si="170"/>
        <v>2500</v>
      </c>
      <c r="BC657" s="35">
        <f t="shared" si="171"/>
        <v>5000</v>
      </c>
      <c r="BD657" s="31"/>
    </row>
    <row r="658" spans="1:406" s="19" customFormat="1" ht="30.6" x14ac:dyDescent="0.3">
      <c r="A658" s="2" t="s">
        <v>465</v>
      </c>
      <c r="B658" s="40">
        <v>2</v>
      </c>
      <c r="C658" s="40" t="s">
        <v>140</v>
      </c>
      <c r="D658" s="40">
        <v>16</v>
      </c>
      <c r="E658" s="30" t="s">
        <v>184</v>
      </c>
      <c r="F658" s="30" t="s">
        <v>186</v>
      </c>
      <c r="G658" s="30" t="s">
        <v>185</v>
      </c>
      <c r="H658" s="30" t="s">
        <v>187</v>
      </c>
      <c r="I658" s="30" t="s">
        <v>188</v>
      </c>
      <c r="J658" s="30" t="s">
        <v>19</v>
      </c>
      <c r="K658" s="30" t="s">
        <v>19</v>
      </c>
      <c r="L658" s="30" t="s">
        <v>19</v>
      </c>
      <c r="M658" s="30" t="s">
        <v>19</v>
      </c>
      <c r="N658" s="30" t="s">
        <v>19</v>
      </c>
      <c r="O658" s="30" t="s">
        <v>19</v>
      </c>
      <c r="P658" s="30" t="s">
        <v>19</v>
      </c>
      <c r="Q658" s="30" t="s">
        <v>19</v>
      </c>
      <c r="R658" s="30" t="s">
        <v>19</v>
      </c>
      <c r="S658" s="30" t="s">
        <v>19</v>
      </c>
      <c r="T658" s="30" t="s">
        <v>19</v>
      </c>
      <c r="U658" s="30" t="s">
        <v>19</v>
      </c>
      <c r="V658" s="30" t="s">
        <v>19</v>
      </c>
      <c r="W658" s="30" t="s">
        <v>19</v>
      </c>
      <c r="X658" s="30" t="s">
        <v>19</v>
      </c>
      <c r="Y658" s="30" t="s">
        <v>19</v>
      </c>
      <c r="Z658" s="30" t="s">
        <v>19</v>
      </c>
      <c r="AA658" s="30" t="s">
        <v>19</v>
      </c>
      <c r="AB658" s="30" t="s">
        <v>19</v>
      </c>
      <c r="AC658" s="30" t="s">
        <v>19</v>
      </c>
      <c r="AD658" s="35">
        <v>12000</v>
      </c>
      <c r="AE658" s="35">
        <v>1000</v>
      </c>
      <c r="AF658" s="35">
        <v>1000</v>
      </c>
      <c r="AG658" s="35">
        <v>0</v>
      </c>
      <c r="AH658" s="35">
        <v>0</v>
      </c>
      <c r="AI658" s="35">
        <v>500</v>
      </c>
      <c r="AJ658" s="35">
        <v>500</v>
      </c>
      <c r="AK658" s="35">
        <v>500</v>
      </c>
      <c r="AL658" s="35">
        <v>500</v>
      </c>
      <c r="AM658" s="35">
        <v>500</v>
      </c>
      <c r="AN658" s="35">
        <v>500</v>
      </c>
      <c r="AO658" s="35">
        <v>500</v>
      </c>
      <c r="AP658" s="35">
        <v>500</v>
      </c>
      <c r="AQ658" s="35">
        <v>500</v>
      </c>
      <c r="AR658" s="35">
        <v>500</v>
      </c>
      <c r="AS658" s="35">
        <v>500</v>
      </c>
      <c r="AT658" s="35">
        <v>500</v>
      </c>
      <c r="AU658" s="35">
        <v>500</v>
      </c>
      <c r="AV658" s="35">
        <v>500</v>
      </c>
      <c r="AW658" s="35">
        <v>500</v>
      </c>
      <c r="AX658" s="35">
        <f t="shared" si="174"/>
        <v>21500</v>
      </c>
      <c r="AY658" s="35">
        <v>0</v>
      </c>
      <c r="AZ658" s="35">
        <f t="shared" si="175"/>
        <v>21500</v>
      </c>
      <c r="BA658" s="35">
        <f t="shared" si="169"/>
        <v>14000</v>
      </c>
      <c r="BB658" s="35">
        <f t="shared" si="170"/>
        <v>2500</v>
      </c>
      <c r="BC658" s="35">
        <f t="shared" si="171"/>
        <v>5000</v>
      </c>
      <c r="BD658" s="3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  <c r="KJ658" s="1"/>
      <c r="KK658" s="1"/>
      <c r="KL658" s="1"/>
      <c r="KM658" s="1"/>
      <c r="KN658" s="1"/>
      <c r="KO658" s="1"/>
      <c r="KP658" s="1"/>
      <c r="KQ658" s="1"/>
      <c r="KR658" s="1"/>
      <c r="KS658" s="1"/>
      <c r="KT658" s="1"/>
      <c r="KU658" s="1"/>
      <c r="KV658" s="1"/>
      <c r="KW658" s="1"/>
      <c r="KX658" s="1"/>
      <c r="KY658" s="1"/>
      <c r="KZ658" s="1"/>
      <c r="LA658" s="1"/>
      <c r="LB658" s="1"/>
      <c r="LC658" s="1"/>
      <c r="LD658" s="1"/>
      <c r="LE658" s="1"/>
      <c r="LF658" s="1"/>
      <c r="LG658" s="1"/>
      <c r="LH658" s="1"/>
      <c r="LI658" s="1"/>
      <c r="LJ658" s="1"/>
      <c r="LK658" s="1"/>
      <c r="LL658" s="1"/>
      <c r="LM658" s="1"/>
      <c r="LN658" s="1"/>
      <c r="LO658" s="1"/>
      <c r="LP658" s="1"/>
      <c r="LQ658" s="1"/>
      <c r="LR658" s="1"/>
      <c r="LS658" s="1"/>
      <c r="LT658" s="1"/>
      <c r="LU658" s="1"/>
      <c r="LV658" s="1"/>
      <c r="LW658" s="1"/>
      <c r="LX658" s="1"/>
      <c r="LY658" s="1"/>
      <c r="LZ658" s="1"/>
      <c r="MA658" s="1"/>
      <c r="MB658" s="1"/>
      <c r="MC658" s="1"/>
      <c r="MD658" s="1"/>
      <c r="ME658" s="1"/>
      <c r="MF658" s="1"/>
      <c r="MG658" s="1"/>
      <c r="MH658" s="1"/>
      <c r="MI658" s="1"/>
      <c r="MJ658" s="1"/>
      <c r="MK658" s="1"/>
      <c r="ML658" s="1"/>
      <c r="MM658" s="1"/>
      <c r="MN658" s="1"/>
      <c r="MO658" s="1"/>
      <c r="MP658" s="1"/>
      <c r="MQ658" s="1"/>
      <c r="MR658" s="1"/>
      <c r="MS658" s="1"/>
      <c r="MT658" s="1"/>
      <c r="MU658" s="1"/>
      <c r="MV658" s="1"/>
      <c r="MW658" s="1"/>
      <c r="MX658" s="1"/>
      <c r="MY658" s="1"/>
      <c r="MZ658" s="1"/>
      <c r="NA658" s="1"/>
      <c r="NB658" s="1"/>
      <c r="NC658" s="1"/>
      <c r="ND658" s="1"/>
      <c r="NE658" s="1"/>
      <c r="NF658" s="1"/>
      <c r="NG658" s="1"/>
      <c r="NH658" s="1"/>
      <c r="NI658" s="1"/>
      <c r="NJ658" s="1"/>
      <c r="NK658" s="1"/>
      <c r="NL658" s="1"/>
      <c r="NM658" s="1"/>
      <c r="NN658" s="1"/>
      <c r="NO658" s="1"/>
      <c r="NP658" s="1"/>
      <c r="NQ658" s="1"/>
      <c r="NR658" s="1"/>
      <c r="NS658" s="1"/>
      <c r="NT658" s="1"/>
      <c r="NU658" s="1"/>
      <c r="NV658" s="1"/>
      <c r="NW658" s="1"/>
      <c r="NX658" s="1"/>
      <c r="NY658" s="1"/>
      <c r="NZ658" s="1"/>
      <c r="OA658" s="1"/>
      <c r="OB658" s="1"/>
      <c r="OC658" s="1"/>
      <c r="OD658" s="1"/>
      <c r="OE658" s="1"/>
      <c r="OF658" s="1"/>
      <c r="OG658" s="1"/>
      <c r="OH658" s="1"/>
      <c r="OI658" s="1"/>
      <c r="OJ658" s="1"/>
      <c r="OK658" s="1"/>
      <c r="OL658" s="1"/>
      <c r="OM658" s="1"/>
      <c r="ON658" s="1"/>
      <c r="OO658" s="1"/>
      <c r="OP658" s="1"/>
    </row>
    <row r="659" spans="1:406" s="19" customFormat="1" ht="30.6" x14ac:dyDescent="0.3">
      <c r="A659" s="2" t="s">
        <v>466</v>
      </c>
      <c r="B659" s="40">
        <v>2</v>
      </c>
      <c r="C659" s="40" t="s">
        <v>140</v>
      </c>
      <c r="D659" s="40">
        <v>16</v>
      </c>
      <c r="E659" s="30" t="s">
        <v>184</v>
      </c>
      <c r="F659" s="30" t="s">
        <v>186</v>
      </c>
      <c r="G659" s="30" t="s">
        <v>185</v>
      </c>
      <c r="H659" s="30" t="s">
        <v>187</v>
      </c>
      <c r="I659" s="30" t="s">
        <v>188</v>
      </c>
      <c r="J659" s="30" t="s">
        <v>19</v>
      </c>
      <c r="K659" s="30" t="s">
        <v>19</v>
      </c>
      <c r="L659" s="30" t="s">
        <v>19</v>
      </c>
      <c r="M659" s="30" t="s">
        <v>19</v>
      </c>
      <c r="N659" s="30" t="s">
        <v>19</v>
      </c>
      <c r="O659" s="30" t="s">
        <v>19</v>
      </c>
      <c r="P659" s="30" t="s">
        <v>19</v>
      </c>
      <c r="Q659" s="30" t="s">
        <v>19</v>
      </c>
      <c r="R659" s="30" t="s">
        <v>19</v>
      </c>
      <c r="S659" s="30" t="s">
        <v>19</v>
      </c>
      <c r="T659" s="30" t="s">
        <v>19</v>
      </c>
      <c r="U659" s="30" t="s">
        <v>19</v>
      </c>
      <c r="V659" s="30" t="s">
        <v>19</v>
      </c>
      <c r="W659" s="30" t="s">
        <v>19</v>
      </c>
      <c r="X659" s="30" t="s">
        <v>19</v>
      </c>
      <c r="Y659" s="30" t="s">
        <v>19</v>
      </c>
      <c r="Z659" s="30" t="s">
        <v>19</v>
      </c>
      <c r="AA659" s="30" t="s">
        <v>19</v>
      </c>
      <c r="AB659" s="30" t="s">
        <v>19</v>
      </c>
      <c r="AC659" s="30" t="s">
        <v>19</v>
      </c>
      <c r="AD659" s="35">
        <v>4500</v>
      </c>
      <c r="AE659" s="35">
        <v>900</v>
      </c>
      <c r="AF659" s="35">
        <v>1000</v>
      </c>
      <c r="AG659" s="35">
        <v>500</v>
      </c>
      <c r="AH659" s="35">
        <v>1000</v>
      </c>
      <c r="AI659" s="35">
        <v>200</v>
      </c>
      <c r="AJ659" s="35">
        <v>200</v>
      </c>
      <c r="AK659" s="35">
        <v>200</v>
      </c>
      <c r="AL659" s="35">
        <v>200</v>
      </c>
      <c r="AM659" s="35">
        <v>200</v>
      </c>
      <c r="AN659" s="35">
        <v>200</v>
      </c>
      <c r="AO659" s="35">
        <v>200</v>
      </c>
      <c r="AP659" s="35">
        <v>200</v>
      </c>
      <c r="AQ659" s="35">
        <v>200</v>
      </c>
      <c r="AR659" s="35">
        <v>200</v>
      </c>
      <c r="AS659" s="35">
        <v>200</v>
      </c>
      <c r="AT659" s="35">
        <v>200</v>
      </c>
      <c r="AU659" s="35">
        <v>200</v>
      </c>
      <c r="AV659" s="35">
        <v>200</v>
      </c>
      <c r="AW659" s="35">
        <v>200</v>
      </c>
      <c r="AX659" s="35">
        <f t="shared" si="174"/>
        <v>10900</v>
      </c>
      <c r="AY659" s="35">
        <v>0</v>
      </c>
      <c r="AZ659" s="35">
        <f t="shared" si="175"/>
        <v>10900</v>
      </c>
      <c r="BA659" s="35">
        <f t="shared" si="169"/>
        <v>7900</v>
      </c>
      <c r="BB659" s="35">
        <f t="shared" si="170"/>
        <v>1000</v>
      </c>
      <c r="BC659" s="35">
        <f t="shared" si="171"/>
        <v>2000</v>
      </c>
      <c r="BD659" s="3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  <c r="KJ659" s="1"/>
      <c r="KK659" s="1"/>
      <c r="KL659" s="1"/>
      <c r="KM659" s="1"/>
      <c r="KN659" s="1"/>
      <c r="KO659" s="1"/>
      <c r="KP659" s="1"/>
      <c r="KQ659" s="1"/>
      <c r="KR659" s="1"/>
      <c r="KS659" s="1"/>
      <c r="KT659" s="1"/>
      <c r="KU659" s="1"/>
      <c r="KV659" s="1"/>
      <c r="KW659" s="1"/>
      <c r="KX659" s="1"/>
      <c r="KY659" s="1"/>
      <c r="KZ659" s="1"/>
      <c r="LA659" s="1"/>
      <c r="LB659" s="1"/>
      <c r="LC659" s="1"/>
      <c r="LD659" s="1"/>
      <c r="LE659" s="1"/>
      <c r="LF659" s="1"/>
      <c r="LG659" s="1"/>
      <c r="LH659" s="1"/>
      <c r="LI659" s="1"/>
      <c r="LJ659" s="1"/>
      <c r="LK659" s="1"/>
      <c r="LL659" s="1"/>
      <c r="LM659" s="1"/>
      <c r="LN659" s="1"/>
      <c r="LO659" s="1"/>
      <c r="LP659" s="1"/>
      <c r="LQ659" s="1"/>
      <c r="LR659" s="1"/>
      <c r="LS659" s="1"/>
      <c r="LT659" s="1"/>
      <c r="LU659" s="1"/>
      <c r="LV659" s="1"/>
      <c r="LW659" s="1"/>
      <c r="LX659" s="1"/>
      <c r="LY659" s="1"/>
      <c r="LZ659" s="1"/>
      <c r="MA659" s="1"/>
      <c r="MB659" s="1"/>
      <c r="MC659" s="1"/>
      <c r="MD659" s="1"/>
      <c r="ME659" s="1"/>
      <c r="MF659" s="1"/>
      <c r="MG659" s="1"/>
      <c r="MH659" s="1"/>
      <c r="MI659" s="1"/>
      <c r="MJ659" s="1"/>
      <c r="MK659" s="1"/>
      <c r="ML659" s="1"/>
      <c r="MM659" s="1"/>
      <c r="MN659" s="1"/>
      <c r="MO659" s="1"/>
      <c r="MP659" s="1"/>
      <c r="MQ659" s="1"/>
      <c r="MR659" s="1"/>
      <c r="MS659" s="1"/>
      <c r="MT659" s="1"/>
      <c r="MU659" s="1"/>
      <c r="MV659" s="1"/>
      <c r="MW659" s="1"/>
      <c r="MX659" s="1"/>
      <c r="MY659" s="1"/>
      <c r="MZ659" s="1"/>
      <c r="NA659" s="1"/>
      <c r="NB659" s="1"/>
      <c r="NC659" s="1"/>
      <c r="ND659" s="1"/>
      <c r="NE659" s="1"/>
      <c r="NF659" s="1"/>
      <c r="NG659" s="1"/>
      <c r="NH659" s="1"/>
      <c r="NI659" s="1"/>
      <c r="NJ659" s="1"/>
      <c r="NK659" s="1"/>
      <c r="NL659" s="1"/>
      <c r="NM659" s="1"/>
      <c r="NN659" s="1"/>
      <c r="NO659" s="1"/>
      <c r="NP659" s="1"/>
      <c r="NQ659" s="1"/>
      <c r="NR659" s="1"/>
      <c r="NS659" s="1"/>
      <c r="NT659" s="1"/>
      <c r="NU659" s="1"/>
      <c r="NV659" s="1"/>
      <c r="NW659" s="1"/>
      <c r="NX659" s="1"/>
      <c r="NY659" s="1"/>
      <c r="NZ659" s="1"/>
      <c r="OA659" s="1"/>
      <c r="OB659" s="1"/>
      <c r="OC659" s="1"/>
      <c r="OD659" s="1"/>
      <c r="OE659" s="1"/>
      <c r="OF659" s="1"/>
      <c r="OG659" s="1"/>
      <c r="OH659" s="1"/>
      <c r="OI659" s="1"/>
      <c r="OJ659" s="1"/>
      <c r="OK659" s="1"/>
      <c r="OL659" s="1"/>
      <c r="OM659" s="1"/>
      <c r="ON659" s="1"/>
      <c r="OO659" s="1"/>
      <c r="OP659" s="1"/>
    </row>
    <row r="660" spans="1:406" s="19" customFormat="1" ht="30.6" x14ac:dyDescent="0.3">
      <c r="A660" s="2" t="s">
        <v>467</v>
      </c>
      <c r="B660" s="40">
        <v>2</v>
      </c>
      <c r="C660" s="40" t="s">
        <v>140</v>
      </c>
      <c r="D660" s="40">
        <v>16</v>
      </c>
      <c r="E660" s="30" t="s">
        <v>184</v>
      </c>
      <c r="F660" s="30" t="s">
        <v>186</v>
      </c>
      <c r="G660" s="30" t="s">
        <v>185</v>
      </c>
      <c r="H660" s="30" t="s">
        <v>187</v>
      </c>
      <c r="I660" s="30" t="s">
        <v>188</v>
      </c>
      <c r="J660" s="30" t="s">
        <v>19</v>
      </c>
      <c r="K660" s="30" t="s">
        <v>19</v>
      </c>
      <c r="L660" s="30" t="s">
        <v>19</v>
      </c>
      <c r="M660" s="30" t="s">
        <v>19</v>
      </c>
      <c r="N660" s="30" t="s">
        <v>19</v>
      </c>
      <c r="O660" s="30" t="s">
        <v>19</v>
      </c>
      <c r="P660" s="30" t="s">
        <v>19</v>
      </c>
      <c r="Q660" s="30" t="s">
        <v>19</v>
      </c>
      <c r="R660" s="30" t="s">
        <v>19</v>
      </c>
      <c r="S660" s="30" t="s">
        <v>19</v>
      </c>
      <c r="T660" s="30" t="s">
        <v>19</v>
      </c>
      <c r="U660" s="30" t="s">
        <v>19</v>
      </c>
      <c r="V660" s="30" t="s">
        <v>19</v>
      </c>
      <c r="W660" s="30" t="s">
        <v>19</v>
      </c>
      <c r="X660" s="30" t="s">
        <v>19</v>
      </c>
      <c r="Y660" s="30" t="s">
        <v>19</v>
      </c>
      <c r="Z660" s="30" t="s">
        <v>19</v>
      </c>
      <c r="AA660" s="30" t="s">
        <v>19</v>
      </c>
      <c r="AB660" s="30" t="s">
        <v>19</v>
      </c>
      <c r="AC660" s="30" t="s">
        <v>19</v>
      </c>
      <c r="AD660" s="35">
        <v>7800</v>
      </c>
      <c r="AE660" s="35">
        <v>2000</v>
      </c>
      <c r="AF660" s="35">
        <v>1358</v>
      </c>
      <c r="AG660" s="35">
        <v>100</v>
      </c>
      <c r="AH660" s="35">
        <v>100</v>
      </c>
      <c r="AI660" s="35">
        <v>100</v>
      </c>
      <c r="AJ660" s="35">
        <v>100</v>
      </c>
      <c r="AK660" s="35">
        <v>100</v>
      </c>
      <c r="AL660" s="35">
        <v>100</v>
      </c>
      <c r="AM660" s="35">
        <v>100</v>
      </c>
      <c r="AN660" s="35">
        <v>100</v>
      </c>
      <c r="AO660" s="35">
        <v>100</v>
      </c>
      <c r="AP660" s="35">
        <v>100</v>
      </c>
      <c r="AQ660" s="35">
        <v>100</v>
      </c>
      <c r="AR660" s="35">
        <v>100</v>
      </c>
      <c r="AS660" s="35">
        <v>100</v>
      </c>
      <c r="AT660" s="35">
        <v>100</v>
      </c>
      <c r="AU660" s="35">
        <v>100</v>
      </c>
      <c r="AV660" s="35">
        <v>100</v>
      </c>
      <c r="AW660" s="35">
        <v>100</v>
      </c>
      <c r="AX660" s="35">
        <f t="shared" si="174"/>
        <v>12858</v>
      </c>
      <c r="AY660" s="35">
        <v>0</v>
      </c>
      <c r="AZ660" s="35">
        <f t="shared" si="175"/>
        <v>12858</v>
      </c>
      <c r="BA660" s="35">
        <f t="shared" si="169"/>
        <v>11358</v>
      </c>
      <c r="BB660" s="35">
        <f t="shared" si="170"/>
        <v>500</v>
      </c>
      <c r="BC660" s="35">
        <f t="shared" si="171"/>
        <v>1000</v>
      </c>
      <c r="BD660" s="3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  <c r="KJ660" s="1"/>
      <c r="KK660" s="1"/>
      <c r="KL660" s="1"/>
      <c r="KM660" s="1"/>
      <c r="KN660" s="1"/>
      <c r="KO660" s="1"/>
      <c r="KP660" s="1"/>
      <c r="KQ660" s="1"/>
      <c r="KR660" s="1"/>
      <c r="KS660" s="1"/>
      <c r="KT660" s="1"/>
      <c r="KU660" s="1"/>
      <c r="KV660" s="1"/>
      <c r="KW660" s="1"/>
      <c r="KX660" s="1"/>
      <c r="KY660" s="1"/>
      <c r="KZ660" s="1"/>
      <c r="LA660" s="1"/>
      <c r="LB660" s="1"/>
      <c r="LC660" s="1"/>
      <c r="LD660" s="1"/>
      <c r="LE660" s="1"/>
      <c r="LF660" s="1"/>
      <c r="LG660" s="1"/>
      <c r="LH660" s="1"/>
      <c r="LI660" s="1"/>
      <c r="LJ660" s="1"/>
      <c r="LK660" s="1"/>
      <c r="LL660" s="1"/>
      <c r="LM660" s="1"/>
      <c r="LN660" s="1"/>
      <c r="LO660" s="1"/>
      <c r="LP660" s="1"/>
      <c r="LQ660" s="1"/>
      <c r="LR660" s="1"/>
      <c r="LS660" s="1"/>
      <c r="LT660" s="1"/>
      <c r="LU660" s="1"/>
      <c r="LV660" s="1"/>
      <c r="LW660" s="1"/>
      <c r="LX660" s="1"/>
      <c r="LY660" s="1"/>
      <c r="LZ660" s="1"/>
      <c r="MA660" s="1"/>
      <c r="MB660" s="1"/>
      <c r="MC660" s="1"/>
      <c r="MD660" s="1"/>
      <c r="ME660" s="1"/>
      <c r="MF660" s="1"/>
      <c r="MG660" s="1"/>
      <c r="MH660" s="1"/>
      <c r="MI660" s="1"/>
      <c r="MJ660" s="1"/>
      <c r="MK660" s="1"/>
      <c r="ML660" s="1"/>
      <c r="MM660" s="1"/>
      <c r="MN660" s="1"/>
      <c r="MO660" s="1"/>
      <c r="MP660" s="1"/>
      <c r="MQ660" s="1"/>
      <c r="MR660" s="1"/>
      <c r="MS660" s="1"/>
      <c r="MT660" s="1"/>
      <c r="MU660" s="1"/>
      <c r="MV660" s="1"/>
      <c r="MW660" s="1"/>
      <c r="MX660" s="1"/>
      <c r="MY660" s="1"/>
      <c r="MZ660" s="1"/>
      <c r="NA660" s="1"/>
      <c r="NB660" s="1"/>
      <c r="NC660" s="1"/>
      <c r="ND660" s="1"/>
      <c r="NE660" s="1"/>
      <c r="NF660" s="1"/>
      <c r="NG660" s="1"/>
      <c r="NH660" s="1"/>
      <c r="NI660" s="1"/>
      <c r="NJ660" s="1"/>
      <c r="NK660" s="1"/>
      <c r="NL660" s="1"/>
      <c r="NM660" s="1"/>
      <c r="NN660" s="1"/>
      <c r="NO660" s="1"/>
      <c r="NP660" s="1"/>
      <c r="NQ660" s="1"/>
      <c r="NR660" s="1"/>
      <c r="NS660" s="1"/>
      <c r="NT660" s="1"/>
      <c r="NU660" s="1"/>
      <c r="NV660" s="1"/>
      <c r="NW660" s="1"/>
      <c r="NX660" s="1"/>
      <c r="NY660" s="1"/>
      <c r="NZ660" s="1"/>
      <c r="OA660" s="1"/>
      <c r="OB660" s="1"/>
      <c r="OC660" s="1"/>
      <c r="OD660" s="1"/>
      <c r="OE660" s="1"/>
      <c r="OF660" s="1"/>
      <c r="OG660" s="1"/>
      <c r="OH660" s="1"/>
      <c r="OI660" s="1"/>
      <c r="OJ660" s="1"/>
      <c r="OK660" s="1"/>
      <c r="OL660" s="1"/>
      <c r="OM660" s="1"/>
      <c r="ON660" s="1"/>
      <c r="OO660" s="1"/>
      <c r="OP660" s="1"/>
    </row>
    <row r="661" spans="1:406" s="1" customFormat="1" ht="30.6" x14ac:dyDescent="0.3">
      <c r="A661" s="2" t="s">
        <v>468</v>
      </c>
      <c r="B661" s="40">
        <v>2</v>
      </c>
      <c r="C661" s="40" t="s">
        <v>140</v>
      </c>
      <c r="D661" s="40">
        <v>16</v>
      </c>
      <c r="E661" s="30" t="s">
        <v>184</v>
      </c>
      <c r="F661" s="30" t="s">
        <v>186</v>
      </c>
      <c r="G661" s="30" t="s">
        <v>185</v>
      </c>
      <c r="H661" s="30" t="s">
        <v>187</v>
      </c>
      <c r="I661" s="30" t="s">
        <v>188</v>
      </c>
      <c r="J661" s="30"/>
      <c r="K661" s="30"/>
      <c r="L661" s="30"/>
      <c r="M661" s="30"/>
      <c r="N661" s="30"/>
      <c r="O661" s="30" t="s">
        <v>19</v>
      </c>
      <c r="P661" s="30" t="s">
        <v>19</v>
      </c>
      <c r="Q661" s="30" t="s">
        <v>19</v>
      </c>
      <c r="R661" s="30" t="s">
        <v>19</v>
      </c>
      <c r="S661" s="30" t="s">
        <v>19</v>
      </c>
      <c r="T661" s="30" t="s">
        <v>19</v>
      </c>
      <c r="U661" s="30" t="s">
        <v>19</v>
      </c>
      <c r="V661" s="30" t="s">
        <v>19</v>
      </c>
      <c r="W661" s="30" t="s">
        <v>19</v>
      </c>
      <c r="X661" s="30" t="s">
        <v>19</v>
      </c>
      <c r="Y661" s="30" t="s">
        <v>19</v>
      </c>
      <c r="Z661" s="30" t="s">
        <v>19</v>
      </c>
      <c r="AA661" s="30" t="s">
        <v>19</v>
      </c>
      <c r="AB661" s="30" t="s">
        <v>19</v>
      </c>
      <c r="AC661" s="30" t="s">
        <v>19</v>
      </c>
      <c r="AD661" s="35"/>
      <c r="AE661" s="35"/>
      <c r="AF661" s="35"/>
      <c r="AG661" s="35"/>
      <c r="AH661" s="35"/>
      <c r="AI661" s="35">
        <v>400</v>
      </c>
      <c r="AJ661" s="35">
        <v>400</v>
      </c>
      <c r="AK661" s="35">
        <v>400</v>
      </c>
      <c r="AL661" s="35">
        <v>400</v>
      </c>
      <c r="AM661" s="35">
        <v>400</v>
      </c>
      <c r="AN661" s="35">
        <v>400</v>
      </c>
      <c r="AO661" s="35">
        <v>400</v>
      </c>
      <c r="AP661" s="35">
        <v>400</v>
      </c>
      <c r="AQ661" s="35">
        <v>400</v>
      </c>
      <c r="AR661" s="35">
        <v>400</v>
      </c>
      <c r="AS661" s="35">
        <v>400</v>
      </c>
      <c r="AT661" s="35">
        <v>400</v>
      </c>
      <c r="AU661" s="35">
        <v>400</v>
      </c>
      <c r="AV661" s="35">
        <v>400</v>
      </c>
      <c r="AW661" s="35">
        <v>400</v>
      </c>
      <c r="AX661" s="35">
        <f t="shared" si="174"/>
        <v>6000</v>
      </c>
      <c r="AY661" s="35">
        <v>0</v>
      </c>
      <c r="AZ661" s="35">
        <f t="shared" si="175"/>
        <v>6000</v>
      </c>
      <c r="BA661" s="39">
        <f t="shared" si="169"/>
        <v>0</v>
      </c>
      <c r="BB661" s="39">
        <f t="shared" si="170"/>
        <v>2000</v>
      </c>
      <c r="BC661" s="39">
        <f t="shared" si="171"/>
        <v>4000</v>
      </c>
      <c r="BD661" s="31"/>
    </row>
    <row r="662" spans="1:406" s="1" customFormat="1" ht="30.6" x14ac:dyDescent="0.3">
      <c r="A662" s="2" t="s">
        <v>469</v>
      </c>
      <c r="B662" s="40">
        <v>2</v>
      </c>
      <c r="C662" s="40" t="s">
        <v>140</v>
      </c>
      <c r="D662" s="40">
        <v>16</v>
      </c>
      <c r="E662" s="30" t="s">
        <v>184</v>
      </c>
      <c r="F662" s="30" t="s">
        <v>186</v>
      </c>
      <c r="G662" s="30" t="s">
        <v>185</v>
      </c>
      <c r="H662" s="30" t="s">
        <v>187</v>
      </c>
      <c r="I662" s="30" t="s">
        <v>188</v>
      </c>
      <c r="J662" s="30"/>
      <c r="K662" s="30"/>
      <c r="L662" s="30"/>
      <c r="M662" s="30"/>
      <c r="N662" s="30"/>
      <c r="O662" s="30" t="s">
        <v>19</v>
      </c>
      <c r="P662" s="30" t="s">
        <v>19</v>
      </c>
      <c r="Q662" s="30" t="s">
        <v>19</v>
      </c>
      <c r="R662" s="30" t="s">
        <v>19</v>
      </c>
      <c r="S662" s="30" t="s">
        <v>19</v>
      </c>
      <c r="T662" s="30" t="s">
        <v>19</v>
      </c>
      <c r="U662" s="30" t="s">
        <v>19</v>
      </c>
      <c r="V662" s="30" t="s">
        <v>19</v>
      </c>
      <c r="W662" s="30" t="s">
        <v>19</v>
      </c>
      <c r="X662" s="30" t="s">
        <v>19</v>
      </c>
      <c r="Y662" s="30" t="s">
        <v>19</v>
      </c>
      <c r="Z662" s="30" t="s">
        <v>19</v>
      </c>
      <c r="AA662" s="30" t="s">
        <v>19</v>
      </c>
      <c r="AB662" s="30" t="s">
        <v>19</v>
      </c>
      <c r="AC662" s="30" t="s">
        <v>19</v>
      </c>
      <c r="AD662" s="35"/>
      <c r="AE662" s="35"/>
      <c r="AF662" s="35"/>
      <c r="AG662" s="35"/>
      <c r="AH662" s="35"/>
      <c r="AI662" s="35">
        <v>1000</v>
      </c>
      <c r="AJ662" s="35">
        <v>1000</v>
      </c>
      <c r="AK662" s="35">
        <v>1000</v>
      </c>
      <c r="AL662" s="35">
        <v>1000</v>
      </c>
      <c r="AM662" s="35">
        <v>1000</v>
      </c>
      <c r="AN662" s="35">
        <v>1000</v>
      </c>
      <c r="AO662" s="35">
        <v>1000</v>
      </c>
      <c r="AP662" s="35">
        <v>1000</v>
      </c>
      <c r="AQ662" s="35">
        <v>1000</v>
      </c>
      <c r="AR662" s="35">
        <v>1000</v>
      </c>
      <c r="AS662" s="35">
        <v>1000</v>
      </c>
      <c r="AT662" s="35">
        <v>1000</v>
      </c>
      <c r="AU662" s="35">
        <v>1000</v>
      </c>
      <c r="AV662" s="35">
        <v>1000</v>
      </c>
      <c r="AW662" s="35">
        <v>1000</v>
      </c>
      <c r="AX662" s="35">
        <f t="shared" si="174"/>
        <v>15000</v>
      </c>
      <c r="AY662" s="35">
        <v>0</v>
      </c>
      <c r="AZ662" s="35">
        <f t="shared" si="175"/>
        <v>15000</v>
      </c>
      <c r="BA662" s="39">
        <f t="shared" si="169"/>
        <v>0</v>
      </c>
      <c r="BB662" s="39">
        <f t="shared" si="170"/>
        <v>5000</v>
      </c>
      <c r="BC662" s="39">
        <f t="shared" si="171"/>
        <v>10000</v>
      </c>
      <c r="BD662" s="31"/>
    </row>
    <row r="663" spans="1:406" s="1" customFormat="1" ht="30.6" x14ac:dyDescent="0.3">
      <c r="A663" s="2" t="s">
        <v>470</v>
      </c>
      <c r="B663" s="40">
        <v>2</v>
      </c>
      <c r="C663" s="40" t="s">
        <v>140</v>
      </c>
      <c r="D663" s="40">
        <v>16</v>
      </c>
      <c r="E663" s="30" t="s">
        <v>184</v>
      </c>
      <c r="F663" s="30" t="s">
        <v>186</v>
      </c>
      <c r="G663" s="30" t="s">
        <v>185</v>
      </c>
      <c r="H663" s="30" t="s">
        <v>187</v>
      </c>
      <c r="I663" s="30" t="s">
        <v>188</v>
      </c>
      <c r="J663" s="30"/>
      <c r="K663" s="30"/>
      <c r="L663" s="30"/>
      <c r="M663" s="30"/>
      <c r="N663" s="30"/>
      <c r="O663" s="30" t="s">
        <v>19</v>
      </c>
      <c r="P663" s="30" t="s">
        <v>19</v>
      </c>
      <c r="Q663" s="30" t="s">
        <v>19</v>
      </c>
      <c r="R663" s="30" t="s">
        <v>19</v>
      </c>
      <c r="S663" s="30" t="s">
        <v>19</v>
      </c>
      <c r="T663" s="30" t="s">
        <v>19</v>
      </c>
      <c r="U663" s="30" t="s">
        <v>19</v>
      </c>
      <c r="V663" s="30" t="s">
        <v>19</v>
      </c>
      <c r="W663" s="30" t="s">
        <v>19</v>
      </c>
      <c r="X663" s="30" t="s">
        <v>19</v>
      </c>
      <c r="Y663" s="30" t="s">
        <v>19</v>
      </c>
      <c r="Z663" s="30" t="s">
        <v>19</v>
      </c>
      <c r="AA663" s="30" t="s">
        <v>19</v>
      </c>
      <c r="AB663" s="30" t="s">
        <v>19</v>
      </c>
      <c r="AC663" s="30" t="s">
        <v>19</v>
      </c>
      <c r="AD663" s="35"/>
      <c r="AE663" s="35"/>
      <c r="AF663" s="35"/>
      <c r="AG663" s="35"/>
      <c r="AH663" s="35"/>
      <c r="AI663" s="35">
        <v>350</v>
      </c>
      <c r="AJ663" s="35">
        <v>350</v>
      </c>
      <c r="AK663" s="35">
        <v>350</v>
      </c>
      <c r="AL663" s="35">
        <v>350</v>
      </c>
      <c r="AM663" s="35">
        <v>350</v>
      </c>
      <c r="AN663" s="35">
        <v>350</v>
      </c>
      <c r="AO663" s="35">
        <v>350</v>
      </c>
      <c r="AP663" s="35">
        <v>350</v>
      </c>
      <c r="AQ663" s="35">
        <v>350</v>
      </c>
      <c r="AR663" s="35">
        <v>350</v>
      </c>
      <c r="AS663" s="35">
        <v>350</v>
      </c>
      <c r="AT663" s="35">
        <v>350</v>
      </c>
      <c r="AU663" s="35">
        <v>350</v>
      </c>
      <c r="AV663" s="35">
        <v>350</v>
      </c>
      <c r="AW663" s="35">
        <v>350</v>
      </c>
      <c r="AX663" s="35">
        <f t="shared" si="174"/>
        <v>5250</v>
      </c>
      <c r="AY663" s="35">
        <v>0</v>
      </c>
      <c r="AZ663" s="35">
        <f t="shared" si="175"/>
        <v>5250</v>
      </c>
      <c r="BA663" s="39">
        <f t="shared" si="169"/>
        <v>0</v>
      </c>
      <c r="BB663" s="39">
        <f t="shared" si="170"/>
        <v>1750</v>
      </c>
      <c r="BC663" s="39">
        <f t="shared" si="171"/>
        <v>3500</v>
      </c>
      <c r="BD663" s="31"/>
    </row>
    <row r="664" spans="1:406" s="1" customFormat="1" ht="40.799999999999997" x14ac:dyDescent="0.3">
      <c r="A664" s="11" t="s">
        <v>472</v>
      </c>
      <c r="B664" s="32">
        <v>2</v>
      </c>
      <c r="C664" s="32" t="s">
        <v>140</v>
      </c>
      <c r="D664" s="32">
        <v>16</v>
      </c>
      <c r="E664" s="33" t="s">
        <v>184</v>
      </c>
      <c r="F664" s="33" t="s">
        <v>186</v>
      </c>
      <c r="G664" s="33" t="s">
        <v>185</v>
      </c>
      <c r="H664" s="33" t="s">
        <v>190</v>
      </c>
      <c r="I664" s="33" t="s">
        <v>189</v>
      </c>
      <c r="J664" s="30" t="s">
        <v>19</v>
      </c>
      <c r="K664" s="30" t="s">
        <v>19</v>
      </c>
      <c r="L664" s="30" t="s">
        <v>19</v>
      </c>
      <c r="M664" s="30" t="s">
        <v>19</v>
      </c>
      <c r="N664" s="30" t="s">
        <v>19</v>
      </c>
      <c r="O664" s="30" t="s">
        <v>19</v>
      </c>
      <c r="P664" s="30" t="s">
        <v>19</v>
      </c>
      <c r="Q664" s="30" t="s">
        <v>19</v>
      </c>
      <c r="R664" s="30" t="s">
        <v>19</v>
      </c>
      <c r="S664" s="30" t="s">
        <v>19</v>
      </c>
      <c r="T664" s="30" t="s">
        <v>19</v>
      </c>
      <c r="U664" s="30" t="s">
        <v>19</v>
      </c>
      <c r="V664" s="30" t="s">
        <v>19</v>
      </c>
      <c r="W664" s="30" t="s">
        <v>19</v>
      </c>
      <c r="X664" s="30" t="s">
        <v>19</v>
      </c>
      <c r="Y664" s="30" t="s">
        <v>19</v>
      </c>
      <c r="Z664" s="30" t="s">
        <v>19</v>
      </c>
      <c r="AA664" s="30" t="s">
        <v>19</v>
      </c>
      <c r="AB664" s="30" t="s">
        <v>19</v>
      </c>
      <c r="AC664" s="30" t="s">
        <v>19</v>
      </c>
      <c r="AD664" s="34">
        <f>SUM(AD665:AD674)</f>
        <v>0</v>
      </c>
      <c r="AE664" s="34">
        <f t="shared" ref="AE664:AW664" si="179">SUM(AE665:AE674)</f>
        <v>0</v>
      </c>
      <c r="AF664" s="34">
        <f t="shared" si="179"/>
        <v>0</v>
      </c>
      <c r="AG664" s="34">
        <f t="shared" si="179"/>
        <v>0</v>
      </c>
      <c r="AH664" s="34">
        <f t="shared" si="179"/>
        <v>0</v>
      </c>
      <c r="AI664" s="34">
        <f t="shared" si="179"/>
        <v>0</v>
      </c>
      <c r="AJ664" s="34">
        <f t="shared" si="179"/>
        <v>0</v>
      </c>
      <c r="AK664" s="34">
        <f t="shared" si="179"/>
        <v>0</v>
      </c>
      <c r="AL664" s="34">
        <f t="shared" si="179"/>
        <v>0</v>
      </c>
      <c r="AM664" s="34">
        <f t="shared" si="179"/>
        <v>0</v>
      </c>
      <c r="AN664" s="34">
        <f t="shared" si="179"/>
        <v>0</v>
      </c>
      <c r="AO664" s="34">
        <f t="shared" si="179"/>
        <v>0</v>
      </c>
      <c r="AP664" s="34">
        <f t="shared" si="179"/>
        <v>0</v>
      </c>
      <c r="AQ664" s="34">
        <f t="shared" si="179"/>
        <v>0</v>
      </c>
      <c r="AR664" s="34">
        <f t="shared" si="179"/>
        <v>0</v>
      </c>
      <c r="AS664" s="34">
        <f t="shared" si="179"/>
        <v>0</v>
      </c>
      <c r="AT664" s="34">
        <f t="shared" si="179"/>
        <v>0</v>
      </c>
      <c r="AU664" s="34">
        <f t="shared" si="179"/>
        <v>0</v>
      </c>
      <c r="AV664" s="34">
        <f t="shared" si="179"/>
        <v>0</v>
      </c>
      <c r="AW664" s="34">
        <f t="shared" si="179"/>
        <v>0</v>
      </c>
      <c r="AX664" s="35">
        <f t="shared" si="174"/>
        <v>0</v>
      </c>
      <c r="AY664" s="35">
        <v>0</v>
      </c>
      <c r="AZ664" s="35">
        <f t="shared" si="175"/>
        <v>0</v>
      </c>
      <c r="BA664" s="36">
        <f t="shared" si="169"/>
        <v>0</v>
      </c>
      <c r="BB664" s="36">
        <f t="shared" si="170"/>
        <v>0</v>
      </c>
      <c r="BC664" s="36">
        <f t="shared" si="171"/>
        <v>0</v>
      </c>
      <c r="BD664" s="31"/>
    </row>
    <row r="665" spans="1:406" ht="32.4" x14ac:dyDescent="0.3">
      <c r="A665" s="14" t="s">
        <v>461</v>
      </c>
      <c r="B665" s="37">
        <v>2</v>
      </c>
      <c r="C665" s="37" t="s">
        <v>140</v>
      </c>
      <c r="D665" s="37">
        <v>16</v>
      </c>
      <c r="E665" s="38" t="s">
        <v>184</v>
      </c>
      <c r="F665" s="38" t="s">
        <v>186</v>
      </c>
      <c r="G665" s="38" t="s">
        <v>185</v>
      </c>
      <c r="H665" s="38" t="s">
        <v>190</v>
      </c>
      <c r="I665" s="38" t="s">
        <v>189</v>
      </c>
      <c r="J665" s="38" t="s">
        <v>19</v>
      </c>
      <c r="K665" s="38" t="s">
        <v>19</v>
      </c>
      <c r="L665" s="38" t="s">
        <v>19</v>
      </c>
      <c r="M665" s="38" t="s">
        <v>19</v>
      </c>
      <c r="N665" s="38" t="s">
        <v>19</v>
      </c>
      <c r="O665" s="38" t="s">
        <v>19</v>
      </c>
      <c r="P665" s="38" t="s">
        <v>19</v>
      </c>
      <c r="Q665" s="38" t="s">
        <v>19</v>
      </c>
      <c r="R665" s="38" t="s">
        <v>19</v>
      </c>
      <c r="S665" s="38" t="s">
        <v>19</v>
      </c>
      <c r="T665" s="38" t="s">
        <v>19</v>
      </c>
      <c r="U665" s="38" t="s">
        <v>19</v>
      </c>
      <c r="V665" s="38" t="s">
        <v>19</v>
      </c>
      <c r="W665" s="38" t="s">
        <v>19</v>
      </c>
      <c r="X665" s="38" t="s">
        <v>19</v>
      </c>
      <c r="Y665" s="38" t="s">
        <v>19</v>
      </c>
      <c r="Z665" s="38" t="s">
        <v>19</v>
      </c>
      <c r="AA665" s="38" t="s">
        <v>19</v>
      </c>
      <c r="AB665" s="38" t="s">
        <v>19</v>
      </c>
      <c r="AC665" s="38" t="s">
        <v>19</v>
      </c>
      <c r="AD665" s="39">
        <v>0</v>
      </c>
      <c r="AE665" s="39">
        <v>0</v>
      </c>
      <c r="AF665" s="39">
        <v>0</v>
      </c>
      <c r="AG665" s="39">
        <v>0</v>
      </c>
      <c r="AH665" s="39">
        <v>0</v>
      </c>
      <c r="AI665" s="39">
        <v>0</v>
      </c>
      <c r="AJ665" s="39">
        <v>0</v>
      </c>
      <c r="AK665" s="39">
        <v>0</v>
      </c>
      <c r="AL665" s="39">
        <v>0</v>
      </c>
      <c r="AM665" s="39">
        <v>0</v>
      </c>
      <c r="AN665" s="39">
        <v>0</v>
      </c>
      <c r="AO665" s="39">
        <v>0</v>
      </c>
      <c r="AP665" s="39">
        <v>0</v>
      </c>
      <c r="AQ665" s="39">
        <v>0</v>
      </c>
      <c r="AR665" s="39">
        <v>0</v>
      </c>
      <c r="AS665" s="39">
        <v>0</v>
      </c>
      <c r="AT665" s="39">
        <v>0</v>
      </c>
      <c r="AU665" s="39">
        <v>0</v>
      </c>
      <c r="AV665" s="39">
        <v>0</v>
      </c>
      <c r="AW665" s="39">
        <v>0</v>
      </c>
      <c r="AX665" s="39">
        <f t="shared" si="174"/>
        <v>0</v>
      </c>
      <c r="AY665" s="39">
        <v>0</v>
      </c>
      <c r="AZ665" s="39">
        <f t="shared" si="175"/>
        <v>0</v>
      </c>
      <c r="BA665" s="39">
        <f t="shared" si="169"/>
        <v>0</v>
      </c>
      <c r="BB665" s="39">
        <f t="shared" si="170"/>
        <v>0</v>
      </c>
      <c r="BC665" s="39">
        <f t="shared" si="171"/>
        <v>0</v>
      </c>
    </row>
    <row r="666" spans="1:406" ht="32.4" x14ac:dyDescent="0.3">
      <c r="A666" s="14" t="s">
        <v>462</v>
      </c>
      <c r="B666" s="37">
        <v>2</v>
      </c>
      <c r="C666" s="37" t="s">
        <v>140</v>
      </c>
      <c r="D666" s="37">
        <v>16</v>
      </c>
      <c r="E666" s="38" t="s">
        <v>184</v>
      </c>
      <c r="F666" s="38" t="s">
        <v>186</v>
      </c>
      <c r="G666" s="38" t="s">
        <v>185</v>
      </c>
      <c r="H666" s="38" t="s">
        <v>190</v>
      </c>
      <c r="I666" s="38" t="s">
        <v>189</v>
      </c>
      <c r="J666" s="38" t="s">
        <v>19</v>
      </c>
      <c r="K666" s="38" t="s">
        <v>19</v>
      </c>
      <c r="L666" s="38" t="s">
        <v>19</v>
      </c>
      <c r="M666" s="38" t="s">
        <v>19</v>
      </c>
      <c r="N666" s="38" t="s">
        <v>19</v>
      </c>
      <c r="O666" s="38" t="s">
        <v>19</v>
      </c>
      <c r="P666" s="38" t="s">
        <v>19</v>
      </c>
      <c r="Q666" s="38" t="s">
        <v>19</v>
      </c>
      <c r="R666" s="38" t="s">
        <v>19</v>
      </c>
      <c r="S666" s="38" t="s">
        <v>19</v>
      </c>
      <c r="T666" s="38" t="s">
        <v>19</v>
      </c>
      <c r="U666" s="38" t="s">
        <v>19</v>
      </c>
      <c r="V666" s="38" t="s">
        <v>19</v>
      </c>
      <c r="W666" s="38" t="s">
        <v>19</v>
      </c>
      <c r="X666" s="38" t="s">
        <v>19</v>
      </c>
      <c r="Y666" s="38" t="s">
        <v>19</v>
      </c>
      <c r="Z666" s="38" t="s">
        <v>19</v>
      </c>
      <c r="AA666" s="38" t="s">
        <v>19</v>
      </c>
      <c r="AB666" s="38" t="s">
        <v>19</v>
      </c>
      <c r="AC666" s="38" t="s">
        <v>19</v>
      </c>
      <c r="AD666" s="39">
        <v>0</v>
      </c>
      <c r="AE666" s="39">
        <v>0</v>
      </c>
      <c r="AF666" s="39">
        <v>0</v>
      </c>
      <c r="AG666" s="39">
        <v>0</v>
      </c>
      <c r="AH666" s="39">
        <v>0</v>
      </c>
      <c r="AI666" s="39">
        <v>0</v>
      </c>
      <c r="AJ666" s="39">
        <v>0</v>
      </c>
      <c r="AK666" s="39">
        <v>0</v>
      </c>
      <c r="AL666" s="39">
        <v>0</v>
      </c>
      <c r="AM666" s="39">
        <v>0</v>
      </c>
      <c r="AN666" s="39">
        <v>0</v>
      </c>
      <c r="AO666" s="39">
        <v>0</v>
      </c>
      <c r="AP666" s="39">
        <v>0</v>
      </c>
      <c r="AQ666" s="39">
        <v>0</v>
      </c>
      <c r="AR666" s="39">
        <v>0</v>
      </c>
      <c r="AS666" s="39">
        <v>0</v>
      </c>
      <c r="AT666" s="39">
        <v>0</v>
      </c>
      <c r="AU666" s="39">
        <v>0</v>
      </c>
      <c r="AV666" s="39">
        <v>0</v>
      </c>
      <c r="AW666" s="39">
        <v>0</v>
      </c>
      <c r="AX666" s="39">
        <f t="shared" si="174"/>
        <v>0</v>
      </c>
      <c r="AY666" s="39">
        <v>0</v>
      </c>
      <c r="AZ666" s="39">
        <f t="shared" si="175"/>
        <v>0</v>
      </c>
      <c r="BA666" s="39">
        <f t="shared" si="169"/>
        <v>0</v>
      </c>
      <c r="BB666" s="39">
        <f t="shared" si="170"/>
        <v>0</v>
      </c>
      <c r="BC666" s="39">
        <f t="shared" si="171"/>
        <v>0</v>
      </c>
    </row>
    <row r="667" spans="1:406" s="1" customFormat="1" ht="30.6" x14ac:dyDescent="0.3">
      <c r="A667" s="2" t="s">
        <v>463</v>
      </c>
      <c r="B667" s="40">
        <v>2</v>
      </c>
      <c r="C667" s="40" t="s">
        <v>140</v>
      </c>
      <c r="D667" s="40">
        <v>16</v>
      </c>
      <c r="E667" s="30" t="s">
        <v>184</v>
      </c>
      <c r="F667" s="30" t="s">
        <v>186</v>
      </c>
      <c r="G667" s="30" t="s">
        <v>185</v>
      </c>
      <c r="H667" s="30" t="s">
        <v>190</v>
      </c>
      <c r="I667" s="30" t="s">
        <v>189</v>
      </c>
      <c r="J667" s="30" t="s">
        <v>19</v>
      </c>
      <c r="K667" s="30" t="s">
        <v>19</v>
      </c>
      <c r="L667" s="30" t="s">
        <v>19</v>
      </c>
      <c r="M667" s="30" t="s">
        <v>19</v>
      </c>
      <c r="N667" s="30" t="s">
        <v>19</v>
      </c>
      <c r="O667" s="30" t="s">
        <v>19</v>
      </c>
      <c r="P667" s="30" t="s">
        <v>19</v>
      </c>
      <c r="Q667" s="30" t="s">
        <v>19</v>
      </c>
      <c r="R667" s="30" t="s">
        <v>19</v>
      </c>
      <c r="S667" s="30" t="s">
        <v>19</v>
      </c>
      <c r="T667" s="30" t="s">
        <v>19</v>
      </c>
      <c r="U667" s="30" t="s">
        <v>19</v>
      </c>
      <c r="V667" s="30" t="s">
        <v>19</v>
      </c>
      <c r="W667" s="30" t="s">
        <v>19</v>
      </c>
      <c r="X667" s="30" t="s">
        <v>19</v>
      </c>
      <c r="Y667" s="30" t="s">
        <v>19</v>
      </c>
      <c r="Z667" s="30" t="s">
        <v>19</v>
      </c>
      <c r="AA667" s="30" t="s">
        <v>19</v>
      </c>
      <c r="AB667" s="30" t="s">
        <v>19</v>
      </c>
      <c r="AC667" s="30" t="s">
        <v>19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0</v>
      </c>
      <c r="AO667" s="35">
        <v>0</v>
      </c>
      <c r="AP667" s="35">
        <v>0</v>
      </c>
      <c r="AQ667" s="35">
        <v>0</v>
      </c>
      <c r="AR667" s="35">
        <v>0</v>
      </c>
      <c r="AS667" s="35">
        <v>0</v>
      </c>
      <c r="AT667" s="35">
        <v>0</v>
      </c>
      <c r="AU667" s="35">
        <v>0</v>
      </c>
      <c r="AV667" s="35">
        <v>0</v>
      </c>
      <c r="AW667" s="35">
        <v>0</v>
      </c>
      <c r="AX667" s="35">
        <f t="shared" si="174"/>
        <v>0</v>
      </c>
      <c r="AY667" s="35">
        <v>0</v>
      </c>
      <c r="AZ667" s="35">
        <f t="shared" si="175"/>
        <v>0</v>
      </c>
      <c r="BA667" s="35">
        <f t="shared" ref="BA667:BA730" si="180">SUM(AD667:AH667)</f>
        <v>0</v>
      </c>
      <c r="BB667" s="35">
        <f t="shared" ref="BB667:BB730" si="181">SUM(AI667:AM667)</f>
        <v>0</v>
      </c>
      <c r="BC667" s="35">
        <f t="shared" ref="BC667:BC730" si="182">SUM(AN667:AW667)</f>
        <v>0</v>
      </c>
      <c r="BD667" s="31"/>
    </row>
    <row r="668" spans="1:406" s="1" customFormat="1" ht="30.6" x14ac:dyDescent="0.3">
      <c r="A668" s="2" t="s">
        <v>464</v>
      </c>
      <c r="B668" s="40">
        <v>2</v>
      </c>
      <c r="C668" s="40" t="s">
        <v>140</v>
      </c>
      <c r="D668" s="40">
        <v>16</v>
      </c>
      <c r="E668" s="30" t="s">
        <v>184</v>
      </c>
      <c r="F668" s="30" t="s">
        <v>186</v>
      </c>
      <c r="G668" s="30" t="s">
        <v>185</v>
      </c>
      <c r="H668" s="30" t="s">
        <v>190</v>
      </c>
      <c r="I668" s="30" t="s">
        <v>189</v>
      </c>
      <c r="J668" s="30" t="s">
        <v>19</v>
      </c>
      <c r="K668" s="30" t="s">
        <v>19</v>
      </c>
      <c r="L668" s="30" t="s">
        <v>19</v>
      </c>
      <c r="M668" s="30" t="s">
        <v>19</v>
      </c>
      <c r="N668" s="30" t="s">
        <v>19</v>
      </c>
      <c r="O668" s="30" t="s">
        <v>19</v>
      </c>
      <c r="P668" s="30" t="s">
        <v>19</v>
      </c>
      <c r="Q668" s="30" t="s">
        <v>19</v>
      </c>
      <c r="R668" s="30" t="s">
        <v>19</v>
      </c>
      <c r="S668" s="30" t="s">
        <v>19</v>
      </c>
      <c r="T668" s="30" t="s">
        <v>19</v>
      </c>
      <c r="U668" s="30" t="s">
        <v>19</v>
      </c>
      <c r="V668" s="30" t="s">
        <v>19</v>
      </c>
      <c r="W668" s="30" t="s">
        <v>19</v>
      </c>
      <c r="X668" s="30" t="s">
        <v>19</v>
      </c>
      <c r="Y668" s="30" t="s">
        <v>19</v>
      </c>
      <c r="Z668" s="30" t="s">
        <v>19</v>
      </c>
      <c r="AA668" s="30" t="s">
        <v>19</v>
      </c>
      <c r="AB668" s="30" t="s">
        <v>19</v>
      </c>
      <c r="AC668" s="30" t="s">
        <v>19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0</v>
      </c>
      <c r="AO668" s="35">
        <v>0</v>
      </c>
      <c r="AP668" s="35">
        <v>0</v>
      </c>
      <c r="AQ668" s="35">
        <v>0</v>
      </c>
      <c r="AR668" s="35">
        <v>0</v>
      </c>
      <c r="AS668" s="35">
        <v>0</v>
      </c>
      <c r="AT668" s="35">
        <v>0</v>
      </c>
      <c r="AU668" s="35">
        <v>0</v>
      </c>
      <c r="AV668" s="35">
        <v>0</v>
      </c>
      <c r="AW668" s="35">
        <v>0</v>
      </c>
      <c r="AX668" s="35">
        <f t="shared" si="174"/>
        <v>0</v>
      </c>
      <c r="AY668" s="35">
        <v>0</v>
      </c>
      <c r="AZ668" s="35">
        <f t="shared" si="175"/>
        <v>0</v>
      </c>
      <c r="BA668" s="35">
        <f t="shared" si="180"/>
        <v>0</v>
      </c>
      <c r="BB668" s="35">
        <f t="shared" si="181"/>
        <v>0</v>
      </c>
      <c r="BC668" s="35">
        <f t="shared" si="182"/>
        <v>0</v>
      </c>
      <c r="BD668" s="31"/>
    </row>
    <row r="669" spans="1:406" s="1" customFormat="1" ht="30.6" x14ac:dyDescent="0.3">
      <c r="A669" s="2" t="s">
        <v>465</v>
      </c>
      <c r="B669" s="40">
        <v>2</v>
      </c>
      <c r="C669" s="40" t="s">
        <v>140</v>
      </c>
      <c r="D669" s="40">
        <v>16</v>
      </c>
      <c r="E669" s="30" t="s">
        <v>184</v>
      </c>
      <c r="F669" s="30" t="s">
        <v>186</v>
      </c>
      <c r="G669" s="30" t="s">
        <v>185</v>
      </c>
      <c r="H669" s="30" t="s">
        <v>190</v>
      </c>
      <c r="I669" s="30" t="s">
        <v>189</v>
      </c>
      <c r="J669" s="30" t="s">
        <v>19</v>
      </c>
      <c r="K669" s="30" t="s">
        <v>19</v>
      </c>
      <c r="L669" s="30" t="s">
        <v>19</v>
      </c>
      <c r="M669" s="30" t="s">
        <v>19</v>
      </c>
      <c r="N669" s="30" t="s">
        <v>19</v>
      </c>
      <c r="O669" s="30" t="s">
        <v>19</v>
      </c>
      <c r="P669" s="30" t="s">
        <v>19</v>
      </c>
      <c r="Q669" s="30" t="s">
        <v>19</v>
      </c>
      <c r="R669" s="30" t="s">
        <v>19</v>
      </c>
      <c r="S669" s="30" t="s">
        <v>19</v>
      </c>
      <c r="T669" s="30" t="s">
        <v>19</v>
      </c>
      <c r="U669" s="30" t="s">
        <v>19</v>
      </c>
      <c r="V669" s="30" t="s">
        <v>19</v>
      </c>
      <c r="W669" s="30" t="s">
        <v>19</v>
      </c>
      <c r="X669" s="30" t="s">
        <v>19</v>
      </c>
      <c r="Y669" s="30" t="s">
        <v>19</v>
      </c>
      <c r="Z669" s="30" t="s">
        <v>19</v>
      </c>
      <c r="AA669" s="30" t="s">
        <v>19</v>
      </c>
      <c r="AB669" s="30" t="s">
        <v>19</v>
      </c>
      <c r="AC669" s="30" t="s">
        <v>19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0</v>
      </c>
      <c r="AO669" s="35">
        <v>0</v>
      </c>
      <c r="AP669" s="35">
        <v>0</v>
      </c>
      <c r="AQ669" s="35">
        <v>0</v>
      </c>
      <c r="AR669" s="35">
        <v>0</v>
      </c>
      <c r="AS669" s="35">
        <v>0</v>
      </c>
      <c r="AT669" s="35">
        <v>0</v>
      </c>
      <c r="AU669" s="35">
        <v>0</v>
      </c>
      <c r="AV669" s="35">
        <v>0</v>
      </c>
      <c r="AW669" s="35">
        <v>0</v>
      </c>
      <c r="AX669" s="35">
        <f t="shared" si="174"/>
        <v>0</v>
      </c>
      <c r="AY669" s="35">
        <v>0</v>
      </c>
      <c r="AZ669" s="35">
        <f t="shared" si="175"/>
        <v>0</v>
      </c>
      <c r="BA669" s="35">
        <f t="shared" si="180"/>
        <v>0</v>
      </c>
      <c r="BB669" s="35">
        <f t="shared" si="181"/>
        <v>0</v>
      </c>
      <c r="BC669" s="35">
        <f t="shared" si="182"/>
        <v>0</v>
      </c>
      <c r="BD669" s="31"/>
    </row>
    <row r="670" spans="1:406" s="1" customFormat="1" ht="30.6" x14ac:dyDescent="0.3">
      <c r="A670" s="2" t="s">
        <v>466</v>
      </c>
      <c r="B670" s="40">
        <v>2</v>
      </c>
      <c r="C670" s="40" t="s">
        <v>140</v>
      </c>
      <c r="D670" s="40">
        <v>16</v>
      </c>
      <c r="E670" s="30" t="s">
        <v>184</v>
      </c>
      <c r="F670" s="30" t="s">
        <v>186</v>
      </c>
      <c r="G670" s="30" t="s">
        <v>185</v>
      </c>
      <c r="H670" s="30" t="s">
        <v>190</v>
      </c>
      <c r="I670" s="30" t="s">
        <v>189</v>
      </c>
      <c r="J670" s="30" t="s">
        <v>19</v>
      </c>
      <c r="K670" s="30" t="s">
        <v>19</v>
      </c>
      <c r="L670" s="30" t="s">
        <v>19</v>
      </c>
      <c r="M670" s="30" t="s">
        <v>19</v>
      </c>
      <c r="N670" s="30" t="s">
        <v>19</v>
      </c>
      <c r="O670" s="30" t="s">
        <v>19</v>
      </c>
      <c r="P670" s="30" t="s">
        <v>19</v>
      </c>
      <c r="Q670" s="30" t="s">
        <v>19</v>
      </c>
      <c r="R670" s="30" t="s">
        <v>19</v>
      </c>
      <c r="S670" s="30" t="s">
        <v>19</v>
      </c>
      <c r="T670" s="30" t="s">
        <v>19</v>
      </c>
      <c r="U670" s="30" t="s">
        <v>19</v>
      </c>
      <c r="V670" s="30" t="s">
        <v>19</v>
      </c>
      <c r="W670" s="30" t="s">
        <v>19</v>
      </c>
      <c r="X670" s="30" t="s">
        <v>19</v>
      </c>
      <c r="Y670" s="30" t="s">
        <v>19</v>
      </c>
      <c r="Z670" s="30" t="s">
        <v>19</v>
      </c>
      <c r="AA670" s="30" t="s">
        <v>19</v>
      </c>
      <c r="AB670" s="30" t="s">
        <v>19</v>
      </c>
      <c r="AC670" s="30" t="s">
        <v>19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0</v>
      </c>
      <c r="AO670" s="35">
        <v>0</v>
      </c>
      <c r="AP670" s="35">
        <v>0</v>
      </c>
      <c r="AQ670" s="35">
        <v>0</v>
      </c>
      <c r="AR670" s="35">
        <v>0</v>
      </c>
      <c r="AS670" s="35">
        <v>0</v>
      </c>
      <c r="AT670" s="35">
        <v>0</v>
      </c>
      <c r="AU670" s="35">
        <v>0</v>
      </c>
      <c r="AV670" s="35">
        <v>0</v>
      </c>
      <c r="AW670" s="35">
        <v>0</v>
      </c>
      <c r="AX670" s="35">
        <f t="shared" si="174"/>
        <v>0</v>
      </c>
      <c r="AY670" s="35">
        <v>0</v>
      </c>
      <c r="AZ670" s="35">
        <f t="shared" si="175"/>
        <v>0</v>
      </c>
      <c r="BA670" s="35">
        <f t="shared" si="180"/>
        <v>0</v>
      </c>
      <c r="BB670" s="35">
        <f t="shared" si="181"/>
        <v>0</v>
      </c>
      <c r="BC670" s="35">
        <f t="shared" si="182"/>
        <v>0</v>
      </c>
      <c r="BD670" s="31"/>
    </row>
    <row r="671" spans="1:406" s="1" customFormat="1" ht="30.6" x14ac:dyDescent="0.3">
      <c r="A671" s="2" t="s">
        <v>467</v>
      </c>
      <c r="B671" s="40">
        <v>2</v>
      </c>
      <c r="C671" s="40" t="s">
        <v>140</v>
      </c>
      <c r="D671" s="40">
        <v>16</v>
      </c>
      <c r="E671" s="30" t="s">
        <v>184</v>
      </c>
      <c r="F671" s="30" t="s">
        <v>186</v>
      </c>
      <c r="G671" s="30" t="s">
        <v>185</v>
      </c>
      <c r="H671" s="30" t="s">
        <v>190</v>
      </c>
      <c r="I671" s="30" t="s">
        <v>189</v>
      </c>
      <c r="J671" s="30" t="s">
        <v>19</v>
      </c>
      <c r="K671" s="30" t="s">
        <v>19</v>
      </c>
      <c r="L671" s="30" t="s">
        <v>19</v>
      </c>
      <c r="M671" s="30" t="s">
        <v>19</v>
      </c>
      <c r="N671" s="30" t="s">
        <v>19</v>
      </c>
      <c r="O671" s="30" t="s">
        <v>19</v>
      </c>
      <c r="P671" s="30" t="s">
        <v>19</v>
      </c>
      <c r="Q671" s="30" t="s">
        <v>19</v>
      </c>
      <c r="R671" s="30" t="s">
        <v>19</v>
      </c>
      <c r="S671" s="30" t="s">
        <v>19</v>
      </c>
      <c r="T671" s="30" t="s">
        <v>19</v>
      </c>
      <c r="U671" s="30" t="s">
        <v>19</v>
      </c>
      <c r="V671" s="30" t="s">
        <v>19</v>
      </c>
      <c r="W671" s="30" t="s">
        <v>19</v>
      </c>
      <c r="X671" s="30" t="s">
        <v>19</v>
      </c>
      <c r="Y671" s="30" t="s">
        <v>19</v>
      </c>
      <c r="Z671" s="30" t="s">
        <v>19</v>
      </c>
      <c r="AA671" s="30" t="s">
        <v>19</v>
      </c>
      <c r="AB671" s="30" t="s">
        <v>19</v>
      </c>
      <c r="AC671" s="30" t="s">
        <v>19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0</v>
      </c>
      <c r="AJ671" s="35">
        <v>0</v>
      </c>
      <c r="AK671" s="35">
        <v>0</v>
      </c>
      <c r="AL671" s="35">
        <v>0</v>
      </c>
      <c r="AM671" s="35">
        <v>0</v>
      </c>
      <c r="AN671" s="35">
        <v>0</v>
      </c>
      <c r="AO671" s="35">
        <v>0</v>
      </c>
      <c r="AP671" s="35">
        <v>0</v>
      </c>
      <c r="AQ671" s="35">
        <v>0</v>
      </c>
      <c r="AR671" s="35">
        <v>0</v>
      </c>
      <c r="AS671" s="35">
        <v>0</v>
      </c>
      <c r="AT671" s="35">
        <v>0</v>
      </c>
      <c r="AU671" s="35">
        <v>0</v>
      </c>
      <c r="AV671" s="35">
        <v>0</v>
      </c>
      <c r="AW671" s="35">
        <v>0</v>
      </c>
      <c r="AX671" s="35">
        <f t="shared" si="174"/>
        <v>0</v>
      </c>
      <c r="AY671" s="35">
        <v>0</v>
      </c>
      <c r="AZ671" s="35">
        <f t="shared" si="175"/>
        <v>0</v>
      </c>
      <c r="BA671" s="35">
        <f t="shared" si="180"/>
        <v>0</v>
      </c>
      <c r="BB671" s="35">
        <f t="shared" si="181"/>
        <v>0</v>
      </c>
      <c r="BC671" s="35">
        <f t="shared" si="182"/>
        <v>0</v>
      </c>
      <c r="BD671" s="31"/>
    </row>
    <row r="672" spans="1:406" s="1" customFormat="1" ht="30.6" x14ac:dyDescent="0.3">
      <c r="A672" s="2" t="s">
        <v>468</v>
      </c>
      <c r="B672" s="40">
        <v>2</v>
      </c>
      <c r="C672" s="40" t="s">
        <v>140</v>
      </c>
      <c r="D672" s="40">
        <v>16</v>
      </c>
      <c r="E672" s="30" t="s">
        <v>184</v>
      </c>
      <c r="F672" s="30" t="s">
        <v>186</v>
      </c>
      <c r="G672" s="30" t="s">
        <v>185</v>
      </c>
      <c r="H672" s="30" t="s">
        <v>190</v>
      </c>
      <c r="I672" s="30" t="s">
        <v>189</v>
      </c>
      <c r="J672" s="30"/>
      <c r="K672" s="30"/>
      <c r="L672" s="30"/>
      <c r="M672" s="30"/>
      <c r="N672" s="30" t="s">
        <v>19</v>
      </c>
      <c r="O672" s="30" t="s">
        <v>19</v>
      </c>
      <c r="P672" s="30" t="s">
        <v>19</v>
      </c>
      <c r="Q672" s="30" t="s">
        <v>19</v>
      </c>
      <c r="R672" s="30" t="s">
        <v>19</v>
      </c>
      <c r="S672" s="30" t="s">
        <v>19</v>
      </c>
      <c r="T672" s="30" t="s">
        <v>19</v>
      </c>
      <c r="U672" s="30" t="s">
        <v>19</v>
      </c>
      <c r="V672" s="30" t="s">
        <v>19</v>
      </c>
      <c r="W672" s="30" t="s">
        <v>19</v>
      </c>
      <c r="X672" s="30" t="s">
        <v>19</v>
      </c>
      <c r="Y672" s="30" t="s">
        <v>19</v>
      </c>
      <c r="Z672" s="30" t="s">
        <v>19</v>
      </c>
      <c r="AA672" s="30" t="s">
        <v>19</v>
      </c>
      <c r="AB672" s="30" t="s">
        <v>19</v>
      </c>
      <c r="AC672" s="30" t="s">
        <v>19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0</v>
      </c>
      <c r="AJ672" s="35">
        <v>0</v>
      </c>
      <c r="AK672" s="35">
        <v>0</v>
      </c>
      <c r="AL672" s="35">
        <v>0</v>
      </c>
      <c r="AM672" s="35">
        <v>0</v>
      </c>
      <c r="AN672" s="35">
        <v>0</v>
      </c>
      <c r="AO672" s="35">
        <v>0</v>
      </c>
      <c r="AP672" s="35">
        <v>0</v>
      </c>
      <c r="AQ672" s="35">
        <v>0</v>
      </c>
      <c r="AR672" s="35">
        <v>0</v>
      </c>
      <c r="AS672" s="35">
        <v>0</v>
      </c>
      <c r="AT672" s="35">
        <v>0</v>
      </c>
      <c r="AU672" s="35">
        <v>0</v>
      </c>
      <c r="AV672" s="35">
        <v>0</v>
      </c>
      <c r="AW672" s="35">
        <v>0</v>
      </c>
      <c r="AX672" s="35">
        <f t="shared" si="174"/>
        <v>0</v>
      </c>
      <c r="AY672" s="35">
        <v>0</v>
      </c>
      <c r="AZ672" s="35">
        <f t="shared" si="175"/>
        <v>0</v>
      </c>
      <c r="BA672" s="39">
        <f t="shared" si="180"/>
        <v>0</v>
      </c>
      <c r="BB672" s="39">
        <f t="shared" si="181"/>
        <v>0</v>
      </c>
      <c r="BC672" s="39">
        <f t="shared" si="182"/>
        <v>0</v>
      </c>
      <c r="BD672" s="31"/>
    </row>
    <row r="673" spans="1:56" s="1" customFormat="1" ht="30.6" x14ac:dyDescent="0.3">
      <c r="A673" s="2" t="s">
        <v>469</v>
      </c>
      <c r="B673" s="40">
        <v>2</v>
      </c>
      <c r="C673" s="40" t="s">
        <v>140</v>
      </c>
      <c r="D673" s="40">
        <v>16</v>
      </c>
      <c r="E673" s="30" t="s">
        <v>184</v>
      </c>
      <c r="F673" s="30" t="s">
        <v>186</v>
      </c>
      <c r="G673" s="30" t="s">
        <v>185</v>
      </c>
      <c r="H673" s="30" t="s">
        <v>190</v>
      </c>
      <c r="I673" s="30" t="s">
        <v>189</v>
      </c>
      <c r="J673" s="30"/>
      <c r="K673" s="30"/>
      <c r="L673" s="30"/>
      <c r="M673" s="30"/>
      <c r="N673" s="30" t="s">
        <v>19</v>
      </c>
      <c r="O673" s="30" t="s">
        <v>19</v>
      </c>
      <c r="P673" s="30" t="s">
        <v>19</v>
      </c>
      <c r="Q673" s="30" t="s">
        <v>19</v>
      </c>
      <c r="R673" s="30" t="s">
        <v>19</v>
      </c>
      <c r="S673" s="30" t="s">
        <v>19</v>
      </c>
      <c r="T673" s="30" t="s">
        <v>19</v>
      </c>
      <c r="U673" s="30" t="s">
        <v>19</v>
      </c>
      <c r="V673" s="30" t="s">
        <v>19</v>
      </c>
      <c r="W673" s="30" t="s">
        <v>19</v>
      </c>
      <c r="X673" s="30" t="s">
        <v>19</v>
      </c>
      <c r="Y673" s="30" t="s">
        <v>19</v>
      </c>
      <c r="Z673" s="30" t="s">
        <v>19</v>
      </c>
      <c r="AA673" s="30" t="s">
        <v>19</v>
      </c>
      <c r="AB673" s="30" t="s">
        <v>19</v>
      </c>
      <c r="AC673" s="30" t="s">
        <v>19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0</v>
      </c>
      <c r="AJ673" s="35">
        <v>0</v>
      </c>
      <c r="AK673" s="35">
        <v>0</v>
      </c>
      <c r="AL673" s="35">
        <v>0</v>
      </c>
      <c r="AM673" s="35">
        <v>0</v>
      </c>
      <c r="AN673" s="35">
        <v>0</v>
      </c>
      <c r="AO673" s="35">
        <v>0</v>
      </c>
      <c r="AP673" s="35">
        <v>0</v>
      </c>
      <c r="AQ673" s="35">
        <v>0</v>
      </c>
      <c r="AR673" s="35">
        <v>0</v>
      </c>
      <c r="AS673" s="35">
        <v>0</v>
      </c>
      <c r="AT673" s="35">
        <v>0</v>
      </c>
      <c r="AU673" s="35">
        <v>0</v>
      </c>
      <c r="AV673" s="35">
        <v>0</v>
      </c>
      <c r="AW673" s="35">
        <v>0</v>
      </c>
      <c r="AX673" s="35">
        <f t="shared" si="174"/>
        <v>0</v>
      </c>
      <c r="AY673" s="35">
        <v>0</v>
      </c>
      <c r="AZ673" s="35">
        <f t="shared" si="175"/>
        <v>0</v>
      </c>
      <c r="BA673" s="39">
        <f t="shared" si="180"/>
        <v>0</v>
      </c>
      <c r="BB673" s="39">
        <f t="shared" si="181"/>
        <v>0</v>
      </c>
      <c r="BC673" s="39">
        <f t="shared" si="182"/>
        <v>0</v>
      </c>
      <c r="BD673" s="31"/>
    </row>
    <row r="674" spans="1:56" s="1" customFormat="1" ht="30.6" x14ac:dyDescent="0.3">
      <c r="A674" s="2" t="s">
        <v>470</v>
      </c>
      <c r="B674" s="40">
        <v>2</v>
      </c>
      <c r="C674" s="40" t="s">
        <v>140</v>
      </c>
      <c r="D674" s="40">
        <v>16</v>
      </c>
      <c r="E674" s="30" t="s">
        <v>184</v>
      </c>
      <c r="F674" s="30" t="s">
        <v>186</v>
      </c>
      <c r="G674" s="30" t="s">
        <v>185</v>
      </c>
      <c r="H674" s="30" t="s">
        <v>190</v>
      </c>
      <c r="I674" s="30" t="s">
        <v>189</v>
      </c>
      <c r="J674" s="30"/>
      <c r="K674" s="30"/>
      <c r="L674" s="30"/>
      <c r="M674" s="30"/>
      <c r="N674" s="30" t="s">
        <v>19</v>
      </c>
      <c r="O674" s="30" t="s">
        <v>19</v>
      </c>
      <c r="P674" s="30" t="s">
        <v>19</v>
      </c>
      <c r="Q674" s="30" t="s">
        <v>19</v>
      </c>
      <c r="R674" s="30" t="s">
        <v>19</v>
      </c>
      <c r="S674" s="30" t="s">
        <v>19</v>
      </c>
      <c r="T674" s="30" t="s">
        <v>19</v>
      </c>
      <c r="U674" s="30" t="s">
        <v>19</v>
      </c>
      <c r="V674" s="30" t="s">
        <v>19</v>
      </c>
      <c r="W674" s="30" t="s">
        <v>19</v>
      </c>
      <c r="X674" s="30" t="s">
        <v>19</v>
      </c>
      <c r="Y674" s="30" t="s">
        <v>19</v>
      </c>
      <c r="Z674" s="30" t="s">
        <v>19</v>
      </c>
      <c r="AA674" s="30" t="s">
        <v>19</v>
      </c>
      <c r="AB674" s="30" t="s">
        <v>19</v>
      </c>
      <c r="AC674" s="30" t="s">
        <v>19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0</v>
      </c>
      <c r="AJ674" s="35">
        <v>0</v>
      </c>
      <c r="AK674" s="35">
        <v>0</v>
      </c>
      <c r="AL674" s="35">
        <v>0</v>
      </c>
      <c r="AM674" s="35">
        <v>0</v>
      </c>
      <c r="AN674" s="35">
        <v>0</v>
      </c>
      <c r="AO674" s="35">
        <v>0</v>
      </c>
      <c r="AP674" s="35">
        <v>0</v>
      </c>
      <c r="AQ674" s="35">
        <v>0</v>
      </c>
      <c r="AR674" s="35">
        <v>0</v>
      </c>
      <c r="AS674" s="35">
        <v>0</v>
      </c>
      <c r="AT674" s="35">
        <v>0</v>
      </c>
      <c r="AU674" s="35">
        <v>0</v>
      </c>
      <c r="AV674" s="35">
        <v>0</v>
      </c>
      <c r="AW674" s="35">
        <v>0</v>
      </c>
      <c r="AX674" s="35">
        <f t="shared" si="174"/>
        <v>0</v>
      </c>
      <c r="AY674" s="35">
        <v>0</v>
      </c>
      <c r="AZ674" s="35">
        <f t="shared" si="175"/>
        <v>0</v>
      </c>
      <c r="BA674" s="39">
        <f t="shared" si="180"/>
        <v>0</v>
      </c>
      <c r="BB674" s="39">
        <f t="shared" si="181"/>
        <v>0</v>
      </c>
      <c r="BC674" s="39">
        <f t="shared" si="182"/>
        <v>0</v>
      </c>
      <c r="BD674" s="31"/>
    </row>
    <row r="675" spans="1:56" s="1" customFormat="1" ht="40.799999999999997" x14ac:dyDescent="0.3">
      <c r="A675" s="2" t="s">
        <v>472</v>
      </c>
      <c r="B675" s="32">
        <v>2</v>
      </c>
      <c r="C675" s="32" t="s">
        <v>140</v>
      </c>
      <c r="D675" s="32">
        <v>16</v>
      </c>
      <c r="E675" s="33" t="s">
        <v>184</v>
      </c>
      <c r="F675" s="33" t="s">
        <v>192</v>
      </c>
      <c r="G675" s="33" t="s">
        <v>184</v>
      </c>
      <c r="H675" s="33" t="s">
        <v>191</v>
      </c>
      <c r="I675" s="33" t="s">
        <v>548</v>
      </c>
      <c r="J675" s="30" t="s">
        <v>19</v>
      </c>
      <c r="K675" s="30" t="s">
        <v>19</v>
      </c>
      <c r="L675" s="30" t="s">
        <v>19</v>
      </c>
      <c r="M675" s="30" t="s">
        <v>19</v>
      </c>
      <c r="N675" s="30" t="s">
        <v>19</v>
      </c>
      <c r="O675" s="30" t="s">
        <v>19</v>
      </c>
      <c r="P675" s="30" t="s">
        <v>19</v>
      </c>
      <c r="Q675" s="30" t="s">
        <v>19</v>
      </c>
      <c r="R675" s="30" t="s">
        <v>19</v>
      </c>
      <c r="S675" s="30" t="s">
        <v>19</v>
      </c>
      <c r="T675" s="30" t="s">
        <v>19</v>
      </c>
      <c r="U675" s="30" t="s">
        <v>19</v>
      </c>
      <c r="V675" s="30" t="s">
        <v>19</v>
      </c>
      <c r="W675" s="30" t="s">
        <v>19</v>
      </c>
      <c r="X675" s="30" t="s">
        <v>19</v>
      </c>
      <c r="Y675" s="30" t="s">
        <v>19</v>
      </c>
      <c r="Z675" s="30" t="s">
        <v>19</v>
      </c>
      <c r="AA675" s="30" t="s">
        <v>19</v>
      </c>
      <c r="AB675" s="30" t="s">
        <v>19</v>
      </c>
      <c r="AC675" s="30" t="s">
        <v>19</v>
      </c>
      <c r="AD675" s="34">
        <f>SUM(AD676:AD685)</f>
        <v>500</v>
      </c>
      <c r="AE675" s="34">
        <f t="shared" ref="AE675:AW675" si="183">SUM(AE676:AE685)</f>
        <v>1500</v>
      </c>
      <c r="AF675" s="34">
        <f t="shared" si="183"/>
        <v>1500</v>
      </c>
      <c r="AG675" s="34">
        <f t="shared" si="183"/>
        <v>3000</v>
      </c>
      <c r="AH675" s="34">
        <f t="shared" si="183"/>
        <v>3000</v>
      </c>
      <c r="AI675" s="34">
        <f t="shared" si="183"/>
        <v>3000</v>
      </c>
      <c r="AJ675" s="34">
        <f t="shared" si="183"/>
        <v>3000</v>
      </c>
      <c r="AK675" s="34">
        <f t="shared" si="183"/>
        <v>3000</v>
      </c>
      <c r="AL675" s="34">
        <f t="shared" si="183"/>
        <v>3000</v>
      </c>
      <c r="AM675" s="34">
        <f t="shared" si="183"/>
        <v>3000</v>
      </c>
      <c r="AN675" s="34">
        <f t="shared" si="183"/>
        <v>3000</v>
      </c>
      <c r="AO675" s="34">
        <f t="shared" si="183"/>
        <v>3000</v>
      </c>
      <c r="AP675" s="34">
        <f t="shared" si="183"/>
        <v>3000</v>
      </c>
      <c r="AQ675" s="34">
        <f t="shared" si="183"/>
        <v>3000</v>
      </c>
      <c r="AR675" s="34">
        <f t="shared" si="183"/>
        <v>3000</v>
      </c>
      <c r="AS675" s="34">
        <f t="shared" si="183"/>
        <v>3000</v>
      </c>
      <c r="AT675" s="34">
        <f t="shared" si="183"/>
        <v>3000</v>
      </c>
      <c r="AU675" s="34">
        <f t="shared" si="183"/>
        <v>3000</v>
      </c>
      <c r="AV675" s="34">
        <f t="shared" si="183"/>
        <v>3000</v>
      </c>
      <c r="AW675" s="34">
        <f t="shared" si="183"/>
        <v>3000</v>
      </c>
      <c r="AX675" s="35">
        <f t="shared" si="174"/>
        <v>54500</v>
      </c>
      <c r="AY675" s="35">
        <v>0</v>
      </c>
      <c r="AZ675" s="35">
        <f t="shared" si="175"/>
        <v>54500</v>
      </c>
      <c r="BA675" s="36">
        <f t="shared" si="180"/>
        <v>9500</v>
      </c>
      <c r="BB675" s="36">
        <f t="shared" si="181"/>
        <v>15000</v>
      </c>
      <c r="BC675" s="36">
        <f t="shared" si="182"/>
        <v>30000</v>
      </c>
      <c r="BD675" s="31"/>
    </row>
    <row r="676" spans="1:56" ht="32.4" x14ac:dyDescent="0.3">
      <c r="A676" s="14" t="s">
        <v>461</v>
      </c>
      <c r="B676" s="37">
        <v>2</v>
      </c>
      <c r="C676" s="37" t="s">
        <v>140</v>
      </c>
      <c r="D676" s="37">
        <v>16</v>
      </c>
      <c r="E676" s="38" t="s">
        <v>184</v>
      </c>
      <c r="F676" s="38" t="s">
        <v>192</v>
      </c>
      <c r="G676" s="38" t="s">
        <v>184</v>
      </c>
      <c r="H676" s="38" t="s">
        <v>191</v>
      </c>
      <c r="I676" s="38" t="s">
        <v>548</v>
      </c>
      <c r="J676" s="38" t="s">
        <v>19</v>
      </c>
      <c r="K676" s="38" t="s">
        <v>19</v>
      </c>
      <c r="L676" s="38" t="s">
        <v>19</v>
      </c>
      <c r="M676" s="38" t="s">
        <v>19</v>
      </c>
      <c r="N676" s="38" t="s">
        <v>19</v>
      </c>
      <c r="O676" s="38" t="s">
        <v>19</v>
      </c>
      <c r="P676" s="38" t="s">
        <v>19</v>
      </c>
      <c r="Q676" s="38" t="s">
        <v>19</v>
      </c>
      <c r="R676" s="38" t="s">
        <v>19</v>
      </c>
      <c r="S676" s="38" t="s">
        <v>19</v>
      </c>
      <c r="T676" s="38" t="s">
        <v>19</v>
      </c>
      <c r="U676" s="38" t="s">
        <v>19</v>
      </c>
      <c r="V676" s="38" t="s">
        <v>19</v>
      </c>
      <c r="W676" s="38" t="s">
        <v>19</v>
      </c>
      <c r="X676" s="38" t="s">
        <v>19</v>
      </c>
      <c r="Y676" s="38" t="s">
        <v>19</v>
      </c>
      <c r="Z676" s="38" t="s">
        <v>19</v>
      </c>
      <c r="AA676" s="38" t="s">
        <v>19</v>
      </c>
      <c r="AB676" s="38" t="s">
        <v>19</v>
      </c>
      <c r="AC676" s="38" t="s">
        <v>19</v>
      </c>
      <c r="AD676" s="39">
        <v>0</v>
      </c>
      <c r="AE676" s="39">
        <v>1000</v>
      </c>
      <c r="AF676" s="39">
        <v>1000</v>
      </c>
      <c r="AG676" s="39">
        <v>900</v>
      </c>
      <c r="AH676" s="39">
        <v>900</v>
      </c>
      <c r="AI676" s="39">
        <v>900</v>
      </c>
      <c r="AJ676" s="39">
        <v>900</v>
      </c>
      <c r="AK676" s="39">
        <v>900</v>
      </c>
      <c r="AL676" s="39">
        <v>900</v>
      </c>
      <c r="AM676" s="39">
        <v>900</v>
      </c>
      <c r="AN676" s="39">
        <v>900</v>
      </c>
      <c r="AO676" s="39">
        <v>900</v>
      </c>
      <c r="AP676" s="39">
        <v>900</v>
      </c>
      <c r="AQ676" s="39">
        <v>900</v>
      </c>
      <c r="AR676" s="39">
        <v>900</v>
      </c>
      <c r="AS676" s="39">
        <v>900</v>
      </c>
      <c r="AT676" s="39">
        <v>900</v>
      </c>
      <c r="AU676" s="39">
        <v>900</v>
      </c>
      <c r="AV676" s="39">
        <v>900</v>
      </c>
      <c r="AW676" s="39">
        <v>900</v>
      </c>
      <c r="AX676" s="39">
        <f t="shared" si="174"/>
        <v>17300</v>
      </c>
      <c r="AY676" s="39">
        <v>0</v>
      </c>
      <c r="AZ676" s="39">
        <f t="shared" si="175"/>
        <v>17300</v>
      </c>
      <c r="BA676" s="39">
        <f t="shared" si="180"/>
        <v>3800</v>
      </c>
      <c r="BB676" s="39">
        <f t="shared" si="181"/>
        <v>4500</v>
      </c>
      <c r="BC676" s="39">
        <f t="shared" si="182"/>
        <v>9000</v>
      </c>
    </row>
    <row r="677" spans="1:56" ht="32.4" x14ac:dyDescent="0.3">
      <c r="A677" s="14" t="s">
        <v>462</v>
      </c>
      <c r="B677" s="37">
        <v>2</v>
      </c>
      <c r="C677" s="37" t="s">
        <v>140</v>
      </c>
      <c r="D677" s="37">
        <v>16</v>
      </c>
      <c r="E677" s="38" t="s">
        <v>184</v>
      </c>
      <c r="F677" s="38" t="s">
        <v>192</v>
      </c>
      <c r="G677" s="38" t="s">
        <v>184</v>
      </c>
      <c r="H677" s="38" t="s">
        <v>191</v>
      </c>
      <c r="I677" s="38" t="s">
        <v>548</v>
      </c>
      <c r="J677" s="38" t="s">
        <v>19</v>
      </c>
      <c r="K677" s="38" t="s">
        <v>19</v>
      </c>
      <c r="L677" s="38" t="s">
        <v>19</v>
      </c>
      <c r="M677" s="38" t="s">
        <v>19</v>
      </c>
      <c r="N677" s="38" t="s">
        <v>19</v>
      </c>
      <c r="O677" s="38" t="s">
        <v>19</v>
      </c>
      <c r="P677" s="38" t="s">
        <v>19</v>
      </c>
      <c r="Q677" s="38" t="s">
        <v>19</v>
      </c>
      <c r="R677" s="38" t="s">
        <v>19</v>
      </c>
      <c r="S677" s="38" t="s">
        <v>19</v>
      </c>
      <c r="T677" s="38" t="s">
        <v>19</v>
      </c>
      <c r="U677" s="38" t="s">
        <v>19</v>
      </c>
      <c r="V677" s="38" t="s">
        <v>19</v>
      </c>
      <c r="W677" s="38" t="s">
        <v>19</v>
      </c>
      <c r="X677" s="38" t="s">
        <v>19</v>
      </c>
      <c r="Y677" s="38" t="s">
        <v>19</v>
      </c>
      <c r="Z677" s="38" t="s">
        <v>19</v>
      </c>
      <c r="AA677" s="38" t="s">
        <v>19</v>
      </c>
      <c r="AB677" s="38" t="s">
        <v>19</v>
      </c>
      <c r="AC677" s="38" t="s">
        <v>19</v>
      </c>
      <c r="AD677" s="39">
        <v>250</v>
      </c>
      <c r="AE677" s="39">
        <v>250</v>
      </c>
      <c r="AF677" s="39">
        <v>250</v>
      </c>
      <c r="AG677" s="39">
        <v>400</v>
      </c>
      <c r="AH677" s="39">
        <v>400</v>
      </c>
      <c r="AI677" s="39">
        <v>400</v>
      </c>
      <c r="AJ677" s="39">
        <v>400</v>
      </c>
      <c r="AK677" s="39">
        <v>400</v>
      </c>
      <c r="AL677" s="39">
        <v>400</v>
      </c>
      <c r="AM677" s="39">
        <v>400</v>
      </c>
      <c r="AN677" s="39">
        <v>400</v>
      </c>
      <c r="AO677" s="39">
        <v>400</v>
      </c>
      <c r="AP677" s="39">
        <v>400</v>
      </c>
      <c r="AQ677" s="39">
        <v>400</v>
      </c>
      <c r="AR677" s="39">
        <v>400</v>
      </c>
      <c r="AS677" s="39">
        <v>400</v>
      </c>
      <c r="AT677" s="39">
        <v>400</v>
      </c>
      <c r="AU677" s="39">
        <v>400</v>
      </c>
      <c r="AV677" s="39">
        <v>400</v>
      </c>
      <c r="AW677" s="39">
        <v>400</v>
      </c>
      <c r="AX677" s="39">
        <f t="shared" si="174"/>
        <v>7550</v>
      </c>
      <c r="AY677" s="39">
        <v>0</v>
      </c>
      <c r="AZ677" s="39">
        <f t="shared" si="175"/>
        <v>7550</v>
      </c>
      <c r="BA677" s="39">
        <f t="shared" si="180"/>
        <v>1550</v>
      </c>
      <c r="BB677" s="39">
        <f t="shared" si="181"/>
        <v>2000</v>
      </c>
      <c r="BC677" s="39">
        <f t="shared" si="182"/>
        <v>4000</v>
      </c>
    </row>
    <row r="678" spans="1:56" s="1" customFormat="1" ht="30.6" x14ac:dyDescent="0.3">
      <c r="A678" s="2" t="s">
        <v>463</v>
      </c>
      <c r="B678" s="40">
        <v>2</v>
      </c>
      <c r="C678" s="40" t="s">
        <v>140</v>
      </c>
      <c r="D678" s="40">
        <v>16</v>
      </c>
      <c r="E678" s="30" t="s">
        <v>184</v>
      </c>
      <c r="F678" s="30" t="s">
        <v>192</v>
      </c>
      <c r="G678" s="30" t="s">
        <v>184</v>
      </c>
      <c r="H678" s="30" t="s">
        <v>191</v>
      </c>
      <c r="I678" s="30" t="s">
        <v>548</v>
      </c>
      <c r="J678" s="30" t="s">
        <v>19</v>
      </c>
      <c r="K678" s="30" t="s">
        <v>19</v>
      </c>
      <c r="L678" s="30" t="s">
        <v>19</v>
      </c>
      <c r="M678" s="30" t="s">
        <v>19</v>
      </c>
      <c r="N678" s="30" t="s">
        <v>19</v>
      </c>
      <c r="O678" s="30" t="s">
        <v>19</v>
      </c>
      <c r="P678" s="30" t="s">
        <v>19</v>
      </c>
      <c r="Q678" s="30" t="s">
        <v>19</v>
      </c>
      <c r="R678" s="30" t="s">
        <v>19</v>
      </c>
      <c r="S678" s="30" t="s">
        <v>19</v>
      </c>
      <c r="T678" s="30" t="s">
        <v>19</v>
      </c>
      <c r="U678" s="30" t="s">
        <v>19</v>
      </c>
      <c r="V678" s="30" t="s">
        <v>19</v>
      </c>
      <c r="W678" s="30" t="s">
        <v>19</v>
      </c>
      <c r="X678" s="30" t="s">
        <v>19</v>
      </c>
      <c r="Y678" s="30" t="s">
        <v>19</v>
      </c>
      <c r="Z678" s="30" t="s">
        <v>19</v>
      </c>
      <c r="AA678" s="30" t="s">
        <v>19</v>
      </c>
      <c r="AB678" s="30" t="s">
        <v>19</v>
      </c>
      <c r="AC678" s="30" t="s">
        <v>19</v>
      </c>
      <c r="AD678" s="35">
        <f>250</f>
        <v>250</v>
      </c>
      <c r="AE678" s="35">
        <f>250</f>
        <v>250</v>
      </c>
      <c r="AF678" s="35">
        <f>250</f>
        <v>250</v>
      </c>
      <c r="AG678" s="35">
        <v>1150</v>
      </c>
      <c r="AH678" s="35">
        <v>1150</v>
      </c>
      <c r="AI678" s="35">
        <v>1150</v>
      </c>
      <c r="AJ678" s="35">
        <v>1150</v>
      </c>
      <c r="AK678" s="35">
        <v>1150</v>
      </c>
      <c r="AL678" s="35">
        <v>1150</v>
      </c>
      <c r="AM678" s="35">
        <v>1150</v>
      </c>
      <c r="AN678" s="35">
        <v>1150</v>
      </c>
      <c r="AO678" s="35">
        <v>1150</v>
      </c>
      <c r="AP678" s="35">
        <v>1150</v>
      </c>
      <c r="AQ678" s="35">
        <v>1150</v>
      </c>
      <c r="AR678" s="35">
        <v>1150</v>
      </c>
      <c r="AS678" s="35">
        <v>1150</v>
      </c>
      <c r="AT678" s="35">
        <v>1150</v>
      </c>
      <c r="AU678" s="35">
        <v>1150</v>
      </c>
      <c r="AV678" s="35">
        <v>1150</v>
      </c>
      <c r="AW678" s="35">
        <v>1150</v>
      </c>
      <c r="AX678" s="35">
        <f t="shared" si="174"/>
        <v>20300</v>
      </c>
      <c r="AY678" s="35">
        <v>0</v>
      </c>
      <c r="AZ678" s="35">
        <f t="shared" si="175"/>
        <v>20300</v>
      </c>
      <c r="BA678" s="35">
        <f t="shared" si="180"/>
        <v>3050</v>
      </c>
      <c r="BB678" s="35">
        <f t="shared" si="181"/>
        <v>5750</v>
      </c>
      <c r="BC678" s="35">
        <f t="shared" si="182"/>
        <v>11500</v>
      </c>
      <c r="BD678" s="31"/>
    </row>
    <row r="679" spans="1:56" s="1" customFormat="1" ht="30.6" x14ac:dyDescent="0.3">
      <c r="A679" s="2" t="s">
        <v>464</v>
      </c>
      <c r="B679" s="40">
        <v>2</v>
      </c>
      <c r="C679" s="40" t="s">
        <v>140</v>
      </c>
      <c r="D679" s="40">
        <v>16</v>
      </c>
      <c r="E679" s="30" t="s">
        <v>184</v>
      </c>
      <c r="F679" s="30" t="s">
        <v>192</v>
      </c>
      <c r="G679" s="30" t="s">
        <v>184</v>
      </c>
      <c r="H679" s="30" t="s">
        <v>191</v>
      </c>
      <c r="I679" s="30" t="s">
        <v>548</v>
      </c>
      <c r="J679" s="30"/>
      <c r="K679" s="30"/>
      <c r="L679" s="30"/>
      <c r="M679" s="30" t="s">
        <v>19</v>
      </c>
      <c r="N679" s="30" t="s">
        <v>19</v>
      </c>
      <c r="O679" s="30" t="s">
        <v>19</v>
      </c>
      <c r="P679" s="30" t="s">
        <v>19</v>
      </c>
      <c r="Q679" s="30" t="s">
        <v>19</v>
      </c>
      <c r="R679" s="30" t="s">
        <v>19</v>
      </c>
      <c r="S679" s="30" t="s">
        <v>19</v>
      </c>
      <c r="T679" s="30" t="s">
        <v>19</v>
      </c>
      <c r="U679" s="30" t="s">
        <v>19</v>
      </c>
      <c r="V679" s="30" t="s">
        <v>19</v>
      </c>
      <c r="W679" s="30" t="s">
        <v>19</v>
      </c>
      <c r="X679" s="30" t="s">
        <v>19</v>
      </c>
      <c r="Y679" s="30" t="s">
        <v>19</v>
      </c>
      <c r="Z679" s="30" t="s">
        <v>19</v>
      </c>
      <c r="AA679" s="30" t="s">
        <v>19</v>
      </c>
      <c r="AB679" s="30" t="s">
        <v>19</v>
      </c>
      <c r="AC679" s="30" t="s">
        <v>19</v>
      </c>
      <c r="AD679" s="35">
        <v>0</v>
      </c>
      <c r="AE679" s="35">
        <v>0</v>
      </c>
      <c r="AF679" s="35">
        <v>0</v>
      </c>
      <c r="AG679" s="35">
        <v>200</v>
      </c>
      <c r="AH679" s="35">
        <v>200</v>
      </c>
      <c r="AI679" s="35">
        <v>200</v>
      </c>
      <c r="AJ679" s="35">
        <v>200</v>
      </c>
      <c r="AK679" s="35">
        <v>200</v>
      </c>
      <c r="AL679" s="35">
        <v>200</v>
      </c>
      <c r="AM679" s="35">
        <v>200</v>
      </c>
      <c r="AN679" s="35">
        <v>200</v>
      </c>
      <c r="AO679" s="35">
        <v>200</v>
      </c>
      <c r="AP679" s="35">
        <v>200</v>
      </c>
      <c r="AQ679" s="35">
        <v>200</v>
      </c>
      <c r="AR679" s="35">
        <v>200</v>
      </c>
      <c r="AS679" s="35">
        <v>200</v>
      </c>
      <c r="AT679" s="35">
        <v>200</v>
      </c>
      <c r="AU679" s="35">
        <v>200</v>
      </c>
      <c r="AV679" s="35">
        <v>200</v>
      </c>
      <c r="AW679" s="35">
        <v>200</v>
      </c>
      <c r="AX679" s="35">
        <f t="shared" si="174"/>
        <v>3400</v>
      </c>
      <c r="AY679" s="35">
        <v>0</v>
      </c>
      <c r="AZ679" s="35">
        <f t="shared" si="175"/>
        <v>3400</v>
      </c>
      <c r="BA679" s="35">
        <f t="shared" si="180"/>
        <v>400</v>
      </c>
      <c r="BB679" s="35">
        <f t="shared" si="181"/>
        <v>1000</v>
      </c>
      <c r="BC679" s="35">
        <f t="shared" si="182"/>
        <v>2000</v>
      </c>
      <c r="BD679" s="31"/>
    </row>
    <row r="680" spans="1:56" s="1" customFormat="1" ht="30.6" x14ac:dyDescent="0.3">
      <c r="A680" s="2" t="s">
        <v>465</v>
      </c>
      <c r="B680" s="40">
        <v>2</v>
      </c>
      <c r="C680" s="40" t="s">
        <v>140</v>
      </c>
      <c r="D680" s="40">
        <v>16</v>
      </c>
      <c r="E680" s="30" t="s">
        <v>184</v>
      </c>
      <c r="F680" s="30" t="s">
        <v>192</v>
      </c>
      <c r="G680" s="30" t="s">
        <v>184</v>
      </c>
      <c r="H680" s="30" t="s">
        <v>191</v>
      </c>
      <c r="I680" s="30" t="s">
        <v>548</v>
      </c>
      <c r="J680" s="30"/>
      <c r="K680" s="30"/>
      <c r="L680" s="30"/>
      <c r="M680" s="30" t="s">
        <v>19</v>
      </c>
      <c r="N680" s="30" t="s">
        <v>19</v>
      </c>
      <c r="O680" s="30" t="s">
        <v>19</v>
      </c>
      <c r="P680" s="30" t="s">
        <v>19</v>
      </c>
      <c r="Q680" s="30" t="s">
        <v>19</v>
      </c>
      <c r="R680" s="30" t="s">
        <v>19</v>
      </c>
      <c r="S680" s="30" t="s">
        <v>19</v>
      </c>
      <c r="T680" s="30" t="s">
        <v>19</v>
      </c>
      <c r="U680" s="30" t="s">
        <v>19</v>
      </c>
      <c r="V680" s="30" t="s">
        <v>19</v>
      </c>
      <c r="W680" s="30" t="s">
        <v>19</v>
      </c>
      <c r="X680" s="30" t="s">
        <v>19</v>
      </c>
      <c r="Y680" s="30" t="s">
        <v>19</v>
      </c>
      <c r="Z680" s="30" t="s">
        <v>19</v>
      </c>
      <c r="AA680" s="30" t="s">
        <v>19</v>
      </c>
      <c r="AB680" s="30" t="s">
        <v>19</v>
      </c>
      <c r="AC680" s="30" t="s">
        <v>19</v>
      </c>
      <c r="AD680" s="35">
        <v>0</v>
      </c>
      <c r="AE680" s="35">
        <v>0</v>
      </c>
      <c r="AF680" s="35">
        <v>0</v>
      </c>
      <c r="AG680" s="35">
        <v>200</v>
      </c>
      <c r="AH680" s="35">
        <v>200</v>
      </c>
      <c r="AI680" s="35">
        <v>200</v>
      </c>
      <c r="AJ680" s="35">
        <v>200</v>
      </c>
      <c r="AK680" s="35">
        <v>200</v>
      </c>
      <c r="AL680" s="35">
        <v>200</v>
      </c>
      <c r="AM680" s="35">
        <v>200</v>
      </c>
      <c r="AN680" s="35">
        <v>200</v>
      </c>
      <c r="AO680" s="35">
        <v>200</v>
      </c>
      <c r="AP680" s="35">
        <v>200</v>
      </c>
      <c r="AQ680" s="35">
        <v>200</v>
      </c>
      <c r="AR680" s="35">
        <v>200</v>
      </c>
      <c r="AS680" s="35">
        <v>200</v>
      </c>
      <c r="AT680" s="35">
        <v>200</v>
      </c>
      <c r="AU680" s="35">
        <v>200</v>
      </c>
      <c r="AV680" s="35">
        <v>200</v>
      </c>
      <c r="AW680" s="35">
        <v>200</v>
      </c>
      <c r="AX680" s="35">
        <f t="shared" si="174"/>
        <v>3400</v>
      </c>
      <c r="AY680" s="35">
        <v>0</v>
      </c>
      <c r="AZ680" s="35">
        <f t="shared" si="175"/>
        <v>3400</v>
      </c>
      <c r="BA680" s="35">
        <f t="shared" si="180"/>
        <v>400</v>
      </c>
      <c r="BB680" s="35">
        <f t="shared" si="181"/>
        <v>1000</v>
      </c>
      <c r="BC680" s="35">
        <f t="shared" si="182"/>
        <v>2000</v>
      </c>
      <c r="BD680" s="31"/>
    </row>
    <row r="681" spans="1:56" s="1" customFormat="1" ht="30.6" x14ac:dyDescent="0.3">
      <c r="A681" s="2" t="s">
        <v>466</v>
      </c>
      <c r="B681" s="40">
        <v>2</v>
      </c>
      <c r="C681" s="40" t="s">
        <v>140</v>
      </c>
      <c r="D681" s="40">
        <v>16</v>
      </c>
      <c r="E681" s="30" t="s">
        <v>184</v>
      </c>
      <c r="F681" s="30" t="s">
        <v>192</v>
      </c>
      <c r="G681" s="30" t="s">
        <v>184</v>
      </c>
      <c r="H681" s="30" t="s">
        <v>191</v>
      </c>
      <c r="I681" s="30" t="s">
        <v>548</v>
      </c>
      <c r="J681" s="30"/>
      <c r="K681" s="30"/>
      <c r="L681" s="30"/>
      <c r="M681" s="30" t="s">
        <v>19</v>
      </c>
      <c r="N681" s="30" t="s">
        <v>19</v>
      </c>
      <c r="O681" s="30" t="s">
        <v>19</v>
      </c>
      <c r="P681" s="30" t="s">
        <v>19</v>
      </c>
      <c r="Q681" s="30" t="s">
        <v>19</v>
      </c>
      <c r="R681" s="30" t="s">
        <v>19</v>
      </c>
      <c r="S681" s="30" t="s">
        <v>19</v>
      </c>
      <c r="T681" s="30" t="s">
        <v>19</v>
      </c>
      <c r="U681" s="30" t="s">
        <v>19</v>
      </c>
      <c r="V681" s="30" t="s">
        <v>19</v>
      </c>
      <c r="W681" s="30" t="s">
        <v>19</v>
      </c>
      <c r="X681" s="30" t="s">
        <v>19</v>
      </c>
      <c r="Y681" s="30" t="s">
        <v>19</v>
      </c>
      <c r="Z681" s="30" t="s">
        <v>19</v>
      </c>
      <c r="AA681" s="30" t="s">
        <v>19</v>
      </c>
      <c r="AB681" s="30" t="s">
        <v>19</v>
      </c>
      <c r="AC681" s="30" t="s">
        <v>19</v>
      </c>
      <c r="AD681" s="35">
        <v>0</v>
      </c>
      <c r="AE681" s="35">
        <v>0</v>
      </c>
      <c r="AF681" s="35">
        <v>0</v>
      </c>
      <c r="AG681" s="35">
        <v>100</v>
      </c>
      <c r="AH681" s="35">
        <v>100</v>
      </c>
      <c r="AI681" s="35">
        <v>100</v>
      </c>
      <c r="AJ681" s="35">
        <v>100</v>
      </c>
      <c r="AK681" s="35">
        <v>100</v>
      </c>
      <c r="AL681" s="35">
        <v>100</v>
      </c>
      <c r="AM681" s="35">
        <v>100</v>
      </c>
      <c r="AN681" s="35">
        <v>100</v>
      </c>
      <c r="AO681" s="35">
        <v>100</v>
      </c>
      <c r="AP681" s="35">
        <v>100</v>
      </c>
      <c r="AQ681" s="35">
        <v>100</v>
      </c>
      <c r="AR681" s="35">
        <v>100</v>
      </c>
      <c r="AS681" s="35">
        <v>100</v>
      </c>
      <c r="AT681" s="35">
        <v>100</v>
      </c>
      <c r="AU681" s="35">
        <v>100</v>
      </c>
      <c r="AV681" s="35">
        <v>100</v>
      </c>
      <c r="AW681" s="35">
        <v>100</v>
      </c>
      <c r="AX681" s="35">
        <f t="shared" si="174"/>
        <v>1700</v>
      </c>
      <c r="AY681" s="35">
        <v>0</v>
      </c>
      <c r="AZ681" s="35">
        <f t="shared" si="175"/>
        <v>1700</v>
      </c>
      <c r="BA681" s="35">
        <f t="shared" si="180"/>
        <v>200</v>
      </c>
      <c r="BB681" s="35">
        <f t="shared" si="181"/>
        <v>500</v>
      </c>
      <c r="BC681" s="35">
        <f t="shared" si="182"/>
        <v>1000</v>
      </c>
      <c r="BD681" s="31"/>
    </row>
    <row r="682" spans="1:56" s="1" customFormat="1" ht="30.6" x14ac:dyDescent="0.3">
      <c r="A682" s="2" t="s">
        <v>467</v>
      </c>
      <c r="B682" s="40">
        <v>2</v>
      </c>
      <c r="C682" s="40" t="s">
        <v>140</v>
      </c>
      <c r="D682" s="40">
        <v>16</v>
      </c>
      <c r="E682" s="30" t="s">
        <v>184</v>
      </c>
      <c r="F682" s="30" t="s">
        <v>192</v>
      </c>
      <c r="G682" s="30" t="s">
        <v>184</v>
      </c>
      <c r="H682" s="30" t="s">
        <v>191</v>
      </c>
      <c r="I682" s="30" t="s">
        <v>548</v>
      </c>
      <c r="J682" s="30"/>
      <c r="K682" s="30"/>
      <c r="L682" s="30"/>
      <c r="M682" s="30" t="s">
        <v>19</v>
      </c>
      <c r="N682" s="30" t="s">
        <v>19</v>
      </c>
      <c r="O682" s="30" t="s">
        <v>19</v>
      </c>
      <c r="P682" s="30" t="s">
        <v>19</v>
      </c>
      <c r="Q682" s="30" t="s">
        <v>19</v>
      </c>
      <c r="R682" s="30" t="s">
        <v>19</v>
      </c>
      <c r="S682" s="30" t="s">
        <v>19</v>
      </c>
      <c r="T682" s="30" t="s">
        <v>19</v>
      </c>
      <c r="U682" s="30" t="s">
        <v>19</v>
      </c>
      <c r="V682" s="30" t="s">
        <v>19</v>
      </c>
      <c r="W682" s="30" t="s">
        <v>19</v>
      </c>
      <c r="X682" s="30" t="s">
        <v>19</v>
      </c>
      <c r="Y682" s="30" t="s">
        <v>19</v>
      </c>
      <c r="Z682" s="30" t="s">
        <v>19</v>
      </c>
      <c r="AA682" s="30" t="s">
        <v>19</v>
      </c>
      <c r="AB682" s="30" t="s">
        <v>19</v>
      </c>
      <c r="AC682" s="30" t="s">
        <v>19</v>
      </c>
      <c r="AD682" s="35">
        <v>0</v>
      </c>
      <c r="AE682" s="35">
        <v>0</v>
      </c>
      <c r="AF682" s="35">
        <v>0</v>
      </c>
      <c r="AG682" s="35">
        <v>50</v>
      </c>
      <c r="AH682" s="35">
        <v>50</v>
      </c>
      <c r="AI682" s="35">
        <v>50</v>
      </c>
      <c r="AJ682" s="35">
        <v>50</v>
      </c>
      <c r="AK682" s="35">
        <v>50</v>
      </c>
      <c r="AL682" s="35">
        <v>50</v>
      </c>
      <c r="AM682" s="35">
        <v>50</v>
      </c>
      <c r="AN682" s="35">
        <v>50</v>
      </c>
      <c r="AO682" s="35">
        <v>50</v>
      </c>
      <c r="AP682" s="35">
        <v>50</v>
      </c>
      <c r="AQ682" s="35">
        <v>50</v>
      </c>
      <c r="AR682" s="35">
        <v>50</v>
      </c>
      <c r="AS682" s="35">
        <v>50</v>
      </c>
      <c r="AT682" s="35">
        <v>50</v>
      </c>
      <c r="AU682" s="35">
        <v>50</v>
      </c>
      <c r="AV682" s="35">
        <v>50</v>
      </c>
      <c r="AW682" s="35">
        <v>50</v>
      </c>
      <c r="AX682" s="35">
        <f t="shared" si="174"/>
        <v>850</v>
      </c>
      <c r="AY682" s="35">
        <v>0</v>
      </c>
      <c r="AZ682" s="35">
        <f t="shared" si="175"/>
        <v>850</v>
      </c>
      <c r="BA682" s="35">
        <f t="shared" si="180"/>
        <v>100</v>
      </c>
      <c r="BB682" s="35">
        <f t="shared" si="181"/>
        <v>250</v>
      </c>
      <c r="BC682" s="35">
        <f t="shared" si="182"/>
        <v>500</v>
      </c>
      <c r="BD682" s="31"/>
    </row>
    <row r="683" spans="1:56" s="1" customFormat="1" ht="22.8" x14ac:dyDescent="0.3">
      <c r="A683" s="2" t="s">
        <v>468</v>
      </c>
      <c r="B683" s="40">
        <v>2</v>
      </c>
      <c r="C683" s="40" t="s">
        <v>140</v>
      </c>
      <c r="D683" s="40">
        <v>16</v>
      </c>
      <c r="E683" s="40" t="s">
        <v>10</v>
      </c>
      <c r="F683" s="40" t="s">
        <v>10</v>
      </c>
      <c r="G683" s="40" t="s">
        <v>10</v>
      </c>
      <c r="H683" s="40" t="s">
        <v>10</v>
      </c>
      <c r="I683" s="40" t="s">
        <v>10</v>
      </c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>
        <f t="shared" si="174"/>
        <v>0</v>
      </c>
      <c r="AY683" s="35">
        <v>0</v>
      </c>
      <c r="AZ683" s="35">
        <f t="shared" si="175"/>
        <v>0</v>
      </c>
      <c r="BA683" s="39">
        <f t="shared" si="180"/>
        <v>0</v>
      </c>
      <c r="BB683" s="39">
        <f t="shared" si="181"/>
        <v>0</v>
      </c>
      <c r="BC683" s="39">
        <f t="shared" si="182"/>
        <v>0</v>
      </c>
      <c r="BD683" s="31"/>
    </row>
    <row r="684" spans="1:56" s="1" customFormat="1" ht="22.8" x14ac:dyDescent="0.3">
      <c r="A684" s="2" t="s">
        <v>469</v>
      </c>
      <c r="B684" s="40">
        <v>2</v>
      </c>
      <c r="C684" s="40" t="s">
        <v>140</v>
      </c>
      <c r="D684" s="40">
        <v>16</v>
      </c>
      <c r="E684" s="40" t="s">
        <v>10</v>
      </c>
      <c r="F684" s="40" t="s">
        <v>10</v>
      </c>
      <c r="G684" s="40" t="s">
        <v>10</v>
      </c>
      <c r="H684" s="40" t="s">
        <v>10</v>
      </c>
      <c r="I684" s="40" t="s">
        <v>10</v>
      </c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>
        <f t="shared" si="174"/>
        <v>0</v>
      </c>
      <c r="AY684" s="35">
        <v>0</v>
      </c>
      <c r="AZ684" s="35">
        <f t="shared" si="175"/>
        <v>0</v>
      </c>
      <c r="BA684" s="39">
        <f t="shared" si="180"/>
        <v>0</v>
      </c>
      <c r="BB684" s="39">
        <f t="shared" si="181"/>
        <v>0</v>
      </c>
      <c r="BC684" s="39">
        <f t="shared" si="182"/>
        <v>0</v>
      </c>
      <c r="BD684" s="31"/>
    </row>
    <row r="685" spans="1:56" s="1" customFormat="1" ht="22.8" x14ac:dyDescent="0.3">
      <c r="A685" s="2" t="s">
        <v>470</v>
      </c>
      <c r="B685" s="40">
        <v>2</v>
      </c>
      <c r="C685" s="40" t="s">
        <v>140</v>
      </c>
      <c r="D685" s="40">
        <v>16</v>
      </c>
      <c r="E685" s="40" t="s">
        <v>10</v>
      </c>
      <c r="F685" s="40" t="s">
        <v>10</v>
      </c>
      <c r="G685" s="40" t="s">
        <v>10</v>
      </c>
      <c r="H685" s="40" t="s">
        <v>10</v>
      </c>
      <c r="I685" s="40" t="s">
        <v>10</v>
      </c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>
        <f t="shared" si="174"/>
        <v>0</v>
      </c>
      <c r="AY685" s="35">
        <v>0</v>
      </c>
      <c r="AZ685" s="35">
        <f t="shared" si="175"/>
        <v>0</v>
      </c>
      <c r="BA685" s="39">
        <f t="shared" si="180"/>
        <v>0</v>
      </c>
      <c r="BB685" s="39">
        <f t="shared" si="181"/>
        <v>0</v>
      </c>
      <c r="BC685" s="39">
        <f t="shared" si="182"/>
        <v>0</v>
      </c>
      <c r="BD685" s="31"/>
    </row>
    <row r="686" spans="1:56" s="1" customFormat="1" ht="30.6" x14ac:dyDescent="0.3">
      <c r="A686" s="11" t="s">
        <v>472</v>
      </c>
      <c r="B686" s="32">
        <v>2</v>
      </c>
      <c r="C686" s="32" t="s">
        <v>140</v>
      </c>
      <c r="D686" s="32">
        <v>16</v>
      </c>
      <c r="E686" s="33" t="s">
        <v>184</v>
      </c>
      <c r="F686" s="33" t="s">
        <v>192</v>
      </c>
      <c r="G686" s="33" t="s">
        <v>184</v>
      </c>
      <c r="H686" s="33" t="s">
        <v>194</v>
      </c>
      <c r="I686" s="33" t="s">
        <v>193</v>
      </c>
      <c r="J686" s="30" t="s">
        <v>19</v>
      </c>
      <c r="K686" s="30" t="s">
        <v>19</v>
      </c>
      <c r="L686" s="30" t="s">
        <v>19</v>
      </c>
      <c r="M686" s="30" t="s">
        <v>19</v>
      </c>
      <c r="N686" s="30" t="s">
        <v>19</v>
      </c>
      <c r="O686" s="30" t="s">
        <v>19</v>
      </c>
      <c r="P686" s="30" t="s">
        <v>19</v>
      </c>
      <c r="Q686" s="30" t="s">
        <v>19</v>
      </c>
      <c r="R686" s="30" t="s">
        <v>19</v>
      </c>
      <c r="S686" s="30" t="s">
        <v>19</v>
      </c>
      <c r="T686" s="30" t="s">
        <v>19</v>
      </c>
      <c r="U686" s="30" t="s">
        <v>19</v>
      </c>
      <c r="V686" s="30" t="s">
        <v>19</v>
      </c>
      <c r="W686" s="30" t="s">
        <v>19</v>
      </c>
      <c r="X686" s="30" t="s">
        <v>19</v>
      </c>
      <c r="Y686" s="30" t="s">
        <v>19</v>
      </c>
      <c r="Z686" s="30" t="s">
        <v>19</v>
      </c>
      <c r="AA686" s="30" t="s">
        <v>19</v>
      </c>
      <c r="AB686" s="30" t="s">
        <v>19</v>
      </c>
      <c r="AC686" s="30" t="s">
        <v>19</v>
      </c>
      <c r="AD686" s="34">
        <v>0</v>
      </c>
      <c r="AE686" s="34">
        <v>0</v>
      </c>
      <c r="AF686" s="34">
        <v>0</v>
      </c>
      <c r="AG686" s="34">
        <v>0</v>
      </c>
      <c r="AH686" s="34">
        <v>0</v>
      </c>
      <c r="AI686" s="34">
        <v>0</v>
      </c>
      <c r="AJ686" s="34">
        <v>0</v>
      </c>
      <c r="AK686" s="34">
        <v>0</v>
      </c>
      <c r="AL686" s="34">
        <v>0</v>
      </c>
      <c r="AM686" s="34">
        <v>0</v>
      </c>
      <c r="AN686" s="34">
        <v>0</v>
      </c>
      <c r="AO686" s="34">
        <v>0</v>
      </c>
      <c r="AP686" s="34">
        <v>0</v>
      </c>
      <c r="AQ686" s="34">
        <v>0</v>
      </c>
      <c r="AR686" s="34">
        <v>0</v>
      </c>
      <c r="AS686" s="34">
        <v>0</v>
      </c>
      <c r="AT686" s="34">
        <v>0</v>
      </c>
      <c r="AU686" s="34">
        <v>0</v>
      </c>
      <c r="AV686" s="34">
        <v>0</v>
      </c>
      <c r="AW686" s="34">
        <v>0</v>
      </c>
      <c r="AX686" s="35">
        <f t="shared" si="174"/>
        <v>0</v>
      </c>
      <c r="AY686" s="35">
        <v>0</v>
      </c>
      <c r="AZ686" s="35">
        <f t="shared" si="175"/>
        <v>0</v>
      </c>
      <c r="BA686" s="36">
        <f t="shared" si="180"/>
        <v>0</v>
      </c>
      <c r="BB686" s="36">
        <f t="shared" si="181"/>
        <v>0</v>
      </c>
      <c r="BC686" s="36">
        <f t="shared" si="182"/>
        <v>0</v>
      </c>
      <c r="BD686" s="31"/>
    </row>
    <row r="687" spans="1:56" ht="32.4" x14ac:dyDescent="0.3">
      <c r="A687" s="14" t="s">
        <v>461</v>
      </c>
      <c r="B687" s="37">
        <v>2</v>
      </c>
      <c r="C687" s="37" t="s">
        <v>140</v>
      </c>
      <c r="D687" s="37">
        <v>16</v>
      </c>
      <c r="E687" s="38" t="s">
        <v>184</v>
      </c>
      <c r="F687" s="38" t="s">
        <v>192</v>
      </c>
      <c r="G687" s="38" t="s">
        <v>184</v>
      </c>
      <c r="H687" s="38" t="s">
        <v>194</v>
      </c>
      <c r="I687" s="38" t="s">
        <v>193</v>
      </c>
      <c r="J687" s="38" t="s">
        <v>19</v>
      </c>
      <c r="K687" s="38" t="s">
        <v>19</v>
      </c>
      <c r="L687" s="38" t="s">
        <v>19</v>
      </c>
      <c r="M687" s="38" t="s">
        <v>19</v>
      </c>
      <c r="N687" s="38" t="s">
        <v>19</v>
      </c>
      <c r="O687" s="38" t="s">
        <v>19</v>
      </c>
      <c r="P687" s="38" t="s">
        <v>19</v>
      </c>
      <c r="Q687" s="38" t="s">
        <v>19</v>
      </c>
      <c r="R687" s="38" t="s">
        <v>19</v>
      </c>
      <c r="S687" s="38" t="s">
        <v>19</v>
      </c>
      <c r="T687" s="38" t="s">
        <v>19</v>
      </c>
      <c r="U687" s="38" t="s">
        <v>19</v>
      </c>
      <c r="V687" s="38" t="s">
        <v>19</v>
      </c>
      <c r="W687" s="38" t="s">
        <v>19</v>
      </c>
      <c r="X687" s="38" t="s">
        <v>19</v>
      </c>
      <c r="Y687" s="38" t="s">
        <v>19</v>
      </c>
      <c r="Z687" s="38" t="s">
        <v>19</v>
      </c>
      <c r="AA687" s="38" t="s">
        <v>19</v>
      </c>
      <c r="AB687" s="38" t="s">
        <v>19</v>
      </c>
      <c r="AC687" s="38" t="s">
        <v>19</v>
      </c>
      <c r="AD687" s="39">
        <v>0</v>
      </c>
      <c r="AE687" s="39">
        <v>0</v>
      </c>
      <c r="AF687" s="39">
        <v>0</v>
      </c>
      <c r="AG687" s="39">
        <v>0</v>
      </c>
      <c r="AH687" s="39">
        <v>0</v>
      </c>
      <c r="AI687" s="39">
        <v>0</v>
      </c>
      <c r="AJ687" s="39">
        <v>0</v>
      </c>
      <c r="AK687" s="39">
        <v>0</v>
      </c>
      <c r="AL687" s="39">
        <v>0</v>
      </c>
      <c r="AM687" s="39">
        <v>0</v>
      </c>
      <c r="AN687" s="39">
        <v>0</v>
      </c>
      <c r="AO687" s="39">
        <v>0</v>
      </c>
      <c r="AP687" s="39">
        <v>0</v>
      </c>
      <c r="AQ687" s="39">
        <v>0</v>
      </c>
      <c r="AR687" s="39">
        <v>0</v>
      </c>
      <c r="AS687" s="39">
        <v>0</v>
      </c>
      <c r="AT687" s="39">
        <v>0</v>
      </c>
      <c r="AU687" s="39">
        <v>0</v>
      </c>
      <c r="AV687" s="39">
        <v>0</v>
      </c>
      <c r="AW687" s="39">
        <v>0</v>
      </c>
      <c r="AX687" s="39">
        <f t="shared" si="174"/>
        <v>0</v>
      </c>
      <c r="AY687" s="39">
        <v>0</v>
      </c>
      <c r="AZ687" s="39">
        <f t="shared" si="175"/>
        <v>0</v>
      </c>
      <c r="BA687" s="39">
        <f t="shared" si="180"/>
        <v>0</v>
      </c>
      <c r="BB687" s="39">
        <f t="shared" si="181"/>
        <v>0</v>
      </c>
      <c r="BC687" s="39">
        <f t="shared" si="182"/>
        <v>0</v>
      </c>
    </row>
    <row r="688" spans="1:56" ht="32.4" x14ac:dyDescent="0.3">
      <c r="A688" s="14" t="s">
        <v>462</v>
      </c>
      <c r="B688" s="37">
        <v>2</v>
      </c>
      <c r="C688" s="37" t="s">
        <v>140</v>
      </c>
      <c r="D688" s="37">
        <v>16</v>
      </c>
      <c r="E688" s="38" t="s">
        <v>184</v>
      </c>
      <c r="F688" s="38" t="s">
        <v>192</v>
      </c>
      <c r="G688" s="38" t="s">
        <v>184</v>
      </c>
      <c r="H688" s="38" t="s">
        <v>194</v>
      </c>
      <c r="I688" s="38" t="s">
        <v>193</v>
      </c>
      <c r="J688" s="38" t="s">
        <v>19</v>
      </c>
      <c r="K688" s="38" t="s">
        <v>19</v>
      </c>
      <c r="L688" s="38" t="s">
        <v>19</v>
      </c>
      <c r="M688" s="38" t="s">
        <v>19</v>
      </c>
      <c r="N688" s="38" t="s">
        <v>19</v>
      </c>
      <c r="O688" s="38" t="s">
        <v>19</v>
      </c>
      <c r="P688" s="38" t="s">
        <v>19</v>
      </c>
      <c r="Q688" s="38" t="s">
        <v>19</v>
      </c>
      <c r="R688" s="38" t="s">
        <v>19</v>
      </c>
      <c r="S688" s="38" t="s">
        <v>19</v>
      </c>
      <c r="T688" s="38" t="s">
        <v>19</v>
      </c>
      <c r="U688" s="38" t="s">
        <v>19</v>
      </c>
      <c r="V688" s="38" t="s">
        <v>19</v>
      </c>
      <c r="W688" s="38" t="s">
        <v>19</v>
      </c>
      <c r="X688" s="38" t="s">
        <v>19</v>
      </c>
      <c r="Y688" s="38" t="s">
        <v>19</v>
      </c>
      <c r="Z688" s="38" t="s">
        <v>19</v>
      </c>
      <c r="AA688" s="38" t="s">
        <v>19</v>
      </c>
      <c r="AB688" s="38" t="s">
        <v>19</v>
      </c>
      <c r="AC688" s="38" t="s">
        <v>19</v>
      </c>
      <c r="AD688" s="39">
        <v>0</v>
      </c>
      <c r="AE688" s="39">
        <v>0</v>
      </c>
      <c r="AF688" s="39">
        <v>0</v>
      </c>
      <c r="AG688" s="39">
        <v>0</v>
      </c>
      <c r="AH688" s="39">
        <v>0</v>
      </c>
      <c r="AI688" s="39">
        <v>0</v>
      </c>
      <c r="AJ688" s="39">
        <v>0</v>
      </c>
      <c r="AK688" s="39">
        <v>0</v>
      </c>
      <c r="AL688" s="39">
        <v>0</v>
      </c>
      <c r="AM688" s="39">
        <v>0</v>
      </c>
      <c r="AN688" s="39">
        <v>0</v>
      </c>
      <c r="AO688" s="39">
        <v>0</v>
      </c>
      <c r="AP688" s="39">
        <v>0</v>
      </c>
      <c r="AQ688" s="39">
        <v>0</v>
      </c>
      <c r="AR688" s="39">
        <v>0</v>
      </c>
      <c r="AS688" s="39">
        <v>0</v>
      </c>
      <c r="AT688" s="39">
        <v>0</v>
      </c>
      <c r="AU688" s="39">
        <v>0</v>
      </c>
      <c r="AV688" s="39">
        <v>0</v>
      </c>
      <c r="AW688" s="39">
        <v>0</v>
      </c>
      <c r="AX688" s="39">
        <f t="shared" si="174"/>
        <v>0</v>
      </c>
      <c r="AY688" s="39">
        <v>0</v>
      </c>
      <c r="AZ688" s="39">
        <f t="shared" si="175"/>
        <v>0</v>
      </c>
      <c r="BA688" s="39">
        <f t="shared" si="180"/>
        <v>0</v>
      </c>
      <c r="BB688" s="39">
        <f t="shared" si="181"/>
        <v>0</v>
      </c>
      <c r="BC688" s="39">
        <f t="shared" si="182"/>
        <v>0</v>
      </c>
    </row>
    <row r="689" spans="1:56" s="1" customFormat="1" ht="30.6" x14ac:dyDescent="0.3">
      <c r="A689" s="2" t="s">
        <v>463</v>
      </c>
      <c r="B689" s="40">
        <v>2</v>
      </c>
      <c r="C689" s="40" t="s">
        <v>140</v>
      </c>
      <c r="D689" s="40">
        <v>16</v>
      </c>
      <c r="E689" s="30" t="s">
        <v>184</v>
      </c>
      <c r="F689" s="30" t="s">
        <v>192</v>
      </c>
      <c r="G689" s="30" t="s">
        <v>184</v>
      </c>
      <c r="H689" s="30" t="s">
        <v>194</v>
      </c>
      <c r="I689" s="30" t="s">
        <v>193</v>
      </c>
      <c r="J689" s="30" t="s">
        <v>19</v>
      </c>
      <c r="K689" s="30" t="s">
        <v>19</v>
      </c>
      <c r="L689" s="30" t="s">
        <v>19</v>
      </c>
      <c r="M689" s="30" t="s">
        <v>19</v>
      </c>
      <c r="N689" s="30" t="s">
        <v>19</v>
      </c>
      <c r="O689" s="30" t="s">
        <v>19</v>
      </c>
      <c r="P689" s="30" t="s">
        <v>19</v>
      </c>
      <c r="Q689" s="30" t="s">
        <v>19</v>
      </c>
      <c r="R689" s="30" t="s">
        <v>19</v>
      </c>
      <c r="S689" s="30" t="s">
        <v>19</v>
      </c>
      <c r="T689" s="30" t="s">
        <v>19</v>
      </c>
      <c r="U689" s="30" t="s">
        <v>19</v>
      </c>
      <c r="V689" s="30" t="s">
        <v>19</v>
      </c>
      <c r="W689" s="30" t="s">
        <v>19</v>
      </c>
      <c r="X689" s="30" t="s">
        <v>19</v>
      </c>
      <c r="Y689" s="30" t="s">
        <v>19</v>
      </c>
      <c r="Z689" s="30" t="s">
        <v>19</v>
      </c>
      <c r="AA689" s="30" t="s">
        <v>19</v>
      </c>
      <c r="AB689" s="30" t="s">
        <v>19</v>
      </c>
      <c r="AC689" s="30" t="s">
        <v>19</v>
      </c>
      <c r="AD689" s="35">
        <v>0</v>
      </c>
      <c r="AE689" s="35">
        <v>0</v>
      </c>
      <c r="AF689" s="35">
        <v>0</v>
      </c>
      <c r="AG689" s="35">
        <v>0</v>
      </c>
      <c r="AH689" s="35">
        <v>0</v>
      </c>
      <c r="AI689" s="35">
        <v>0</v>
      </c>
      <c r="AJ689" s="35">
        <v>0</v>
      </c>
      <c r="AK689" s="35">
        <v>0</v>
      </c>
      <c r="AL689" s="35">
        <v>0</v>
      </c>
      <c r="AM689" s="35">
        <v>0</v>
      </c>
      <c r="AN689" s="35">
        <v>0</v>
      </c>
      <c r="AO689" s="35">
        <v>0</v>
      </c>
      <c r="AP689" s="35">
        <v>0</v>
      </c>
      <c r="AQ689" s="35">
        <v>0</v>
      </c>
      <c r="AR689" s="35">
        <v>0</v>
      </c>
      <c r="AS689" s="35">
        <v>0</v>
      </c>
      <c r="AT689" s="35">
        <v>0</v>
      </c>
      <c r="AU689" s="35">
        <v>0</v>
      </c>
      <c r="AV689" s="35">
        <v>0</v>
      </c>
      <c r="AW689" s="35">
        <v>0</v>
      </c>
      <c r="AX689" s="35">
        <f t="shared" si="174"/>
        <v>0</v>
      </c>
      <c r="AY689" s="35">
        <v>0</v>
      </c>
      <c r="AZ689" s="35">
        <f t="shared" si="175"/>
        <v>0</v>
      </c>
      <c r="BA689" s="35">
        <f t="shared" si="180"/>
        <v>0</v>
      </c>
      <c r="BB689" s="35">
        <f t="shared" si="181"/>
        <v>0</v>
      </c>
      <c r="BC689" s="35">
        <f t="shared" si="182"/>
        <v>0</v>
      </c>
      <c r="BD689" s="31"/>
    </row>
    <row r="690" spans="1:56" s="1" customFormat="1" ht="30.6" x14ac:dyDescent="0.3">
      <c r="A690" s="2" t="s">
        <v>464</v>
      </c>
      <c r="B690" s="40">
        <v>2</v>
      </c>
      <c r="C690" s="40" t="s">
        <v>140</v>
      </c>
      <c r="D690" s="40">
        <v>16</v>
      </c>
      <c r="E690" s="30" t="s">
        <v>184</v>
      </c>
      <c r="F690" s="30" t="s">
        <v>192</v>
      </c>
      <c r="G690" s="30" t="s">
        <v>184</v>
      </c>
      <c r="H690" s="30" t="s">
        <v>194</v>
      </c>
      <c r="I690" s="30" t="s">
        <v>193</v>
      </c>
      <c r="J690" s="30"/>
      <c r="K690" s="30"/>
      <c r="L690" s="30"/>
      <c r="M690" s="30" t="s">
        <v>19</v>
      </c>
      <c r="N690" s="30" t="s">
        <v>19</v>
      </c>
      <c r="O690" s="30" t="s">
        <v>19</v>
      </c>
      <c r="P690" s="30" t="s">
        <v>19</v>
      </c>
      <c r="Q690" s="30" t="s">
        <v>19</v>
      </c>
      <c r="R690" s="30" t="s">
        <v>19</v>
      </c>
      <c r="S690" s="30" t="s">
        <v>19</v>
      </c>
      <c r="T690" s="30" t="s">
        <v>19</v>
      </c>
      <c r="U690" s="30" t="s">
        <v>19</v>
      </c>
      <c r="V690" s="30" t="s">
        <v>19</v>
      </c>
      <c r="W690" s="30" t="s">
        <v>19</v>
      </c>
      <c r="X690" s="30" t="s">
        <v>19</v>
      </c>
      <c r="Y690" s="30" t="s">
        <v>19</v>
      </c>
      <c r="Z690" s="30" t="s">
        <v>19</v>
      </c>
      <c r="AA690" s="30" t="s">
        <v>19</v>
      </c>
      <c r="AB690" s="30" t="s">
        <v>19</v>
      </c>
      <c r="AC690" s="30" t="s">
        <v>19</v>
      </c>
      <c r="AD690" s="35">
        <v>0</v>
      </c>
      <c r="AE690" s="35">
        <v>0</v>
      </c>
      <c r="AF690" s="35">
        <v>0</v>
      </c>
      <c r="AG690" s="35">
        <v>0</v>
      </c>
      <c r="AH690" s="35">
        <v>0</v>
      </c>
      <c r="AI690" s="35">
        <v>0</v>
      </c>
      <c r="AJ690" s="35">
        <v>0</v>
      </c>
      <c r="AK690" s="35">
        <v>0</v>
      </c>
      <c r="AL690" s="35">
        <v>0</v>
      </c>
      <c r="AM690" s="35">
        <v>0</v>
      </c>
      <c r="AN690" s="35">
        <v>0</v>
      </c>
      <c r="AO690" s="35">
        <v>0</v>
      </c>
      <c r="AP690" s="35">
        <v>0</v>
      </c>
      <c r="AQ690" s="35">
        <v>0</v>
      </c>
      <c r="AR690" s="35">
        <v>0</v>
      </c>
      <c r="AS690" s="35">
        <v>0</v>
      </c>
      <c r="AT690" s="35">
        <v>0</v>
      </c>
      <c r="AU690" s="35">
        <v>0</v>
      </c>
      <c r="AV690" s="35">
        <v>0</v>
      </c>
      <c r="AW690" s="35">
        <v>0</v>
      </c>
      <c r="AX690" s="35">
        <f t="shared" si="174"/>
        <v>0</v>
      </c>
      <c r="AY690" s="35">
        <v>0</v>
      </c>
      <c r="AZ690" s="35">
        <f t="shared" si="175"/>
        <v>0</v>
      </c>
      <c r="BA690" s="35">
        <f t="shared" si="180"/>
        <v>0</v>
      </c>
      <c r="BB690" s="35">
        <f t="shared" si="181"/>
        <v>0</v>
      </c>
      <c r="BC690" s="35">
        <f t="shared" si="182"/>
        <v>0</v>
      </c>
      <c r="BD690" s="31"/>
    </row>
    <row r="691" spans="1:56" s="1" customFormat="1" ht="30.6" x14ac:dyDescent="0.3">
      <c r="A691" s="2" t="s">
        <v>465</v>
      </c>
      <c r="B691" s="40">
        <v>2</v>
      </c>
      <c r="C691" s="40" t="s">
        <v>140</v>
      </c>
      <c r="D691" s="40">
        <v>16</v>
      </c>
      <c r="E691" s="30" t="s">
        <v>184</v>
      </c>
      <c r="F691" s="30" t="s">
        <v>192</v>
      </c>
      <c r="G691" s="30" t="s">
        <v>184</v>
      </c>
      <c r="H691" s="30" t="s">
        <v>194</v>
      </c>
      <c r="I691" s="30" t="s">
        <v>193</v>
      </c>
      <c r="J691" s="30"/>
      <c r="K691" s="30"/>
      <c r="L691" s="30"/>
      <c r="M691" s="30" t="s">
        <v>19</v>
      </c>
      <c r="N691" s="30" t="s">
        <v>19</v>
      </c>
      <c r="O691" s="30" t="s">
        <v>19</v>
      </c>
      <c r="P691" s="30" t="s">
        <v>19</v>
      </c>
      <c r="Q691" s="30" t="s">
        <v>19</v>
      </c>
      <c r="R691" s="30" t="s">
        <v>19</v>
      </c>
      <c r="S691" s="30" t="s">
        <v>19</v>
      </c>
      <c r="T691" s="30" t="s">
        <v>19</v>
      </c>
      <c r="U691" s="30" t="s">
        <v>19</v>
      </c>
      <c r="V691" s="30" t="s">
        <v>19</v>
      </c>
      <c r="W691" s="30" t="s">
        <v>19</v>
      </c>
      <c r="X691" s="30" t="s">
        <v>19</v>
      </c>
      <c r="Y691" s="30" t="s">
        <v>19</v>
      </c>
      <c r="Z691" s="30" t="s">
        <v>19</v>
      </c>
      <c r="AA691" s="30" t="s">
        <v>19</v>
      </c>
      <c r="AB691" s="30" t="s">
        <v>19</v>
      </c>
      <c r="AC691" s="30" t="s">
        <v>19</v>
      </c>
      <c r="AD691" s="35">
        <v>0</v>
      </c>
      <c r="AE691" s="35">
        <v>0</v>
      </c>
      <c r="AF691" s="35">
        <v>0</v>
      </c>
      <c r="AG691" s="35">
        <v>0</v>
      </c>
      <c r="AH691" s="35">
        <v>0</v>
      </c>
      <c r="AI691" s="35">
        <v>0</v>
      </c>
      <c r="AJ691" s="35">
        <v>0</v>
      </c>
      <c r="AK691" s="35">
        <v>0</v>
      </c>
      <c r="AL691" s="35">
        <v>0</v>
      </c>
      <c r="AM691" s="35">
        <v>0</v>
      </c>
      <c r="AN691" s="35">
        <v>0</v>
      </c>
      <c r="AO691" s="35">
        <v>0</v>
      </c>
      <c r="AP691" s="35">
        <v>0</v>
      </c>
      <c r="AQ691" s="35">
        <v>0</v>
      </c>
      <c r="AR691" s="35">
        <v>0</v>
      </c>
      <c r="AS691" s="35">
        <v>0</v>
      </c>
      <c r="AT691" s="35">
        <v>0</v>
      </c>
      <c r="AU691" s="35">
        <v>0</v>
      </c>
      <c r="AV691" s="35">
        <v>0</v>
      </c>
      <c r="AW691" s="35">
        <v>0</v>
      </c>
      <c r="AX691" s="35">
        <f t="shared" si="174"/>
        <v>0</v>
      </c>
      <c r="AY691" s="35">
        <v>0</v>
      </c>
      <c r="AZ691" s="35">
        <f t="shared" si="175"/>
        <v>0</v>
      </c>
      <c r="BA691" s="35">
        <f t="shared" si="180"/>
        <v>0</v>
      </c>
      <c r="BB691" s="35">
        <f t="shared" si="181"/>
        <v>0</v>
      </c>
      <c r="BC691" s="35">
        <f t="shared" si="182"/>
        <v>0</v>
      </c>
      <c r="BD691" s="31"/>
    </row>
    <row r="692" spans="1:56" s="1" customFormat="1" ht="30.6" x14ac:dyDescent="0.3">
      <c r="A692" s="2" t="s">
        <v>466</v>
      </c>
      <c r="B692" s="40">
        <v>2</v>
      </c>
      <c r="C692" s="40" t="s">
        <v>140</v>
      </c>
      <c r="D692" s="40">
        <v>16</v>
      </c>
      <c r="E692" s="30" t="s">
        <v>184</v>
      </c>
      <c r="F692" s="30" t="s">
        <v>192</v>
      </c>
      <c r="G692" s="30" t="s">
        <v>184</v>
      </c>
      <c r="H692" s="30" t="s">
        <v>194</v>
      </c>
      <c r="I692" s="30" t="s">
        <v>193</v>
      </c>
      <c r="J692" s="30"/>
      <c r="K692" s="30"/>
      <c r="L692" s="30"/>
      <c r="M692" s="30" t="s">
        <v>19</v>
      </c>
      <c r="N692" s="30" t="s">
        <v>19</v>
      </c>
      <c r="O692" s="30" t="s">
        <v>19</v>
      </c>
      <c r="P692" s="30" t="s">
        <v>19</v>
      </c>
      <c r="Q692" s="30" t="s">
        <v>19</v>
      </c>
      <c r="R692" s="30" t="s">
        <v>19</v>
      </c>
      <c r="S692" s="30" t="s">
        <v>19</v>
      </c>
      <c r="T692" s="30" t="s">
        <v>19</v>
      </c>
      <c r="U692" s="30" t="s">
        <v>19</v>
      </c>
      <c r="V692" s="30" t="s">
        <v>19</v>
      </c>
      <c r="W692" s="30" t="s">
        <v>19</v>
      </c>
      <c r="X692" s="30" t="s">
        <v>19</v>
      </c>
      <c r="Y692" s="30" t="s">
        <v>19</v>
      </c>
      <c r="Z692" s="30" t="s">
        <v>19</v>
      </c>
      <c r="AA692" s="30" t="s">
        <v>19</v>
      </c>
      <c r="AB692" s="30" t="s">
        <v>19</v>
      </c>
      <c r="AC692" s="30" t="s">
        <v>19</v>
      </c>
      <c r="AD692" s="35">
        <v>0</v>
      </c>
      <c r="AE692" s="35">
        <v>0</v>
      </c>
      <c r="AF692" s="35">
        <v>0</v>
      </c>
      <c r="AG692" s="35">
        <v>0</v>
      </c>
      <c r="AH692" s="35">
        <v>0</v>
      </c>
      <c r="AI692" s="35">
        <v>0</v>
      </c>
      <c r="AJ692" s="35">
        <v>0</v>
      </c>
      <c r="AK692" s="35">
        <v>0</v>
      </c>
      <c r="AL692" s="35">
        <v>0</v>
      </c>
      <c r="AM692" s="35">
        <v>0</v>
      </c>
      <c r="AN692" s="35">
        <v>0</v>
      </c>
      <c r="AO692" s="35">
        <v>0</v>
      </c>
      <c r="AP692" s="35">
        <v>0</v>
      </c>
      <c r="AQ692" s="35">
        <v>0</v>
      </c>
      <c r="AR692" s="35">
        <v>0</v>
      </c>
      <c r="AS692" s="35">
        <v>0</v>
      </c>
      <c r="AT692" s="35">
        <v>0</v>
      </c>
      <c r="AU692" s="35">
        <v>0</v>
      </c>
      <c r="AV692" s="35">
        <v>0</v>
      </c>
      <c r="AW692" s="35">
        <v>0</v>
      </c>
      <c r="AX692" s="35">
        <f t="shared" si="174"/>
        <v>0</v>
      </c>
      <c r="AY692" s="35">
        <v>0</v>
      </c>
      <c r="AZ692" s="35">
        <f t="shared" si="175"/>
        <v>0</v>
      </c>
      <c r="BA692" s="35">
        <f t="shared" si="180"/>
        <v>0</v>
      </c>
      <c r="BB692" s="35">
        <f t="shared" si="181"/>
        <v>0</v>
      </c>
      <c r="BC692" s="35">
        <f t="shared" si="182"/>
        <v>0</v>
      </c>
      <c r="BD692" s="31"/>
    </row>
    <row r="693" spans="1:56" s="1" customFormat="1" ht="30.6" x14ac:dyDescent="0.3">
      <c r="A693" s="2" t="s">
        <v>467</v>
      </c>
      <c r="B693" s="40">
        <v>2</v>
      </c>
      <c r="C693" s="40" t="s">
        <v>140</v>
      </c>
      <c r="D693" s="40">
        <v>16</v>
      </c>
      <c r="E693" s="30" t="s">
        <v>184</v>
      </c>
      <c r="F693" s="30" t="s">
        <v>192</v>
      </c>
      <c r="G693" s="30" t="s">
        <v>184</v>
      </c>
      <c r="H693" s="30" t="s">
        <v>194</v>
      </c>
      <c r="I693" s="30" t="s">
        <v>193</v>
      </c>
      <c r="J693" s="30"/>
      <c r="K693" s="30"/>
      <c r="L693" s="30"/>
      <c r="M693" s="30" t="s">
        <v>19</v>
      </c>
      <c r="N693" s="30" t="s">
        <v>19</v>
      </c>
      <c r="O693" s="30" t="s">
        <v>19</v>
      </c>
      <c r="P693" s="30" t="s">
        <v>19</v>
      </c>
      <c r="Q693" s="30" t="s">
        <v>19</v>
      </c>
      <c r="R693" s="30" t="s">
        <v>19</v>
      </c>
      <c r="S693" s="30" t="s">
        <v>19</v>
      </c>
      <c r="T693" s="30" t="s">
        <v>19</v>
      </c>
      <c r="U693" s="30" t="s">
        <v>19</v>
      </c>
      <c r="V693" s="30" t="s">
        <v>19</v>
      </c>
      <c r="W693" s="30" t="s">
        <v>19</v>
      </c>
      <c r="X693" s="30" t="s">
        <v>19</v>
      </c>
      <c r="Y693" s="30" t="s">
        <v>19</v>
      </c>
      <c r="Z693" s="30" t="s">
        <v>19</v>
      </c>
      <c r="AA693" s="30" t="s">
        <v>19</v>
      </c>
      <c r="AB693" s="30" t="s">
        <v>19</v>
      </c>
      <c r="AC693" s="30" t="s">
        <v>19</v>
      </c>
      <c r="AD693" s="35">
        <v>0</v>
      </c>
      <c r="AE693" s="35">
        <v>0</v>
      </c>
      <c r="AF693" s="35">
        <v>0</v>
      </c>
      <c r="AG693" s="35">
        <v>0</v>
      </c>
      <c r="AH693" s="35">
        <v>0</v>
      </c>
      <c r="AI693" s="35">
        <v>0</v>
      </c>
      <c r="AJ693" s="35">
        <v>0</v>
      </c>
      <c r="AK693" s="35">
        <v>0</v>
      </c>
      <c r="AL693" s="35">
        <v>0</v>
      </c>
      <c r="AM693" s="35">
        <v>0</v>
      </c>
      <c r="AN693" s="35">
        <v>0</v>
      </c>
      <c r="AO693" s="35">
        <v>0</v>
      </c>
      <c r="AP693" s="35">
        <v>0</v>
      </c>
      <c r="AQ693" s="35">
        <v>0</v>
      </c>
      <c r="AR693" s="35">
        <v>0</v>
      </c>
      <c r="AS693" s="35">
        <v>0</v>
      </c>
      <c r="AT693" s="35">
        <v>0</v>
      </c>
      <c r="AU693" s="35">
        <v>0</v>
      </c>
      <c r="AV693" s="35">
        <v>0</v>
      </c>
      <c r="AW693" s="35">
        <v>0</v>
      </c>
      <c r="AX693" s="35">
        <f t="shared" si="174"/>
        <v>0</v>
      </c>
      <c r="AY693" s="35">
        <v>0</v>
      </c>
      <c r="AZ693" s="35">
        <f t="shared" si="175"/>
        <v>0</v>
      </c>
      <c r="BA693" s="35">
        <f t="shared" si="180"/>
        <v>0</v>
      </c>
      <c r="BB693" s="35">
        <f t="shared" si="181"/>
        <v>0</v>
      </c>
      <c r="BC693" s="35">
        <f t="shared" si="182"/>
        <v>0</v>
      </c>
      <c r="BD693" s="31"/>
    </row>
    <row r="694" spans="1:56" s="1" customFormat="1" ht="22.8" x14ac:dyDescent="0.3">
      <c r="A694" s="2" t="s">
        <v>468</v>
      </c>
      <c r="B694" s="40">
        <v>2</v>
      </c>
      <c r="C694" s="40" t="s">
        <v>140</v>
      </c>
      <c r="D694" s="40">
        <v>16</v>
      </c>
      <c r="E694" s="40" t="s">
        <v>10</v>
      </c>
      <c r="F694" s="40" t="s">
        <v>10</v>
      </c>
      <c r="G694" s="40" t="s">
        <v>10</v>
      </c>
      <c r="H694" s="40" t="s">
        <v>10</v>
      </c>
      <c r="I694" s="40" t="s">
        <v>10</v>
      </c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>
        <f t="shared" ref="AX694:AX740" si="184">SUM(AD694:AW694)</f>
        <v>0</v>
      </c>
      <c r="AY694" s="35">
        <v>0</v>
      </c>
      <c r="AZ694" s="35">
        <f t="shared" ref="AZ694:AZ740" si="185">AX694</f>
        <v>0</v>
      </c>
      <c r="BA694" s="39">
        <f t="shared" si="180"/>
        <v>0</v>
      </c>
      <c r="BB694" s="39">
        <f t="shared" si="181"/>
        <v>0</v>
      </c>
      <c r="BC694" s="39">
        <f t="shared" si="182"/>
        <v>0</v>
      </c>
      <c r="BD694" s="31"/>
    </row>
    <row r="695" spans="1:56" s="1" customFormat="1" ht="22.8" x14ac:dyDescent="0.3">
      <c r="A695" s="2" t="s">
        <v>469</v>
      </c>
      <c r="B695" s="40">
        <v>2</v>
      </c>
      <c r="C695" s="40" t="s">
        <v>140</v>
      </c>
      <c r="D695" s="40">
        <v>16</v>
      </c>
      <c r="E695" s="40" t="s">
        <v>10</v>
      </c>
      <c r="F695" s="40" t="s">
        <v>10</v>
      </c>
      <c r="G695" s="40" t="s">
        <v>10</v>
      </c>
      <c r="H695" s="40" t="s">
        <v>10</v>
      </c>
      <c r="I695" s="40" t="s">
        <v>10</v>
      </c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>
        <f t="shared" si="184"/>
        <v>0</v>
      </c>
      <c r="AY695" s="35">
        <v>0</v>
      </c>
      <c r="AZ695" s="35">
        <f t="shared" si="185"/>
        <v>0</v>
      </c>
      <c r="BA695" s="39">
        <f t="shared" si="180"/>
        <v>0</v>
      </c>
      <c r="BB695" s="39">
        <f t="shared" si="181"/>
        <v>0</v>
      </c>
      <c r="BC695" s="39">
        <f t="shared" si="182"/>
        <v>0</v>
      </c>
      <c r="BD695" s="31"/>
    </row>
    <row r="696" spans="1:56" s="1" customFormat="1" ht="22.8" x14ac:dyDescent="0.3">
      <c r="A696" s="2" t="s">
        <v>470</v>
      </c>
      <c r="B696" s="40">
        <v>2</v>
      </c>
      <c r="C696" s="40" t="s">
        <v>140</v>
      </c>
      <c r="D696" s="40">
        <v>16</v>
      </c>
      <c r="E696" s="40" t="s">
        <v>10</v>
      </c>
      <c r="F696" s="40" t="s">
        <v>10</v>
      </c>
      <c r="G696" s="40" t="s">
        <v>10</v>
      </c>
      <c r="H696" s="40" t="s">
        <v>10</v>
      </c>
      <c r="I696" s="40" t="s">
        <v>10</v>
      </c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>
        <f t="shared" si="184"/>
        <v>0</v>
      </c>
      <c r="AY696" s="35">
        <v>0</v>
      </c>
      <c r="AZ696" s="35">
        <f t="shared" si="185"/>
        <v>0</v>
      </c>
      <c r="BA696" s="39">
        <f t="shared" si="180"/>
        <v>0</v>
      </c>
      <c r="BB696" s="39">
        <f t="shared" si="181"/>
        <v>0</v>
      </c>
      <c r="BC696" s="39">
        <f t="shared" si="182"/>
        <v>0</v>
      </c>
      <c r="BD696" s="31"/>
    </row>
    <row r="697" spans="1:56" s="1" customFormat="1" ht="61.2" x14ac:dyDescent="0.3">
      <c r="A697" s="11" t="s">
        <v>472</v>
      </c>
      <c r="B697" s="32">
        <v>3</v>
      </c>
      <c r="C697" s="32" t="s">
        <v>195</v>
      </c>
      <c r="D697" s="32">
        <v>17</v>
      </c>
      <c r="E697" s="33" t="s">
        <v>196</v>
      </c>
      <c r="F697" s="33" t="s">
        <v>10</v>
      </c>
      <c r="G697" s="33" t="s">
        <v>10</v>
      </c>
      <c r="H697" s="33" t="s">
        <v>198</v>
      </c>
      <c r="I697" s="33" t="s">
        <v>197</v>
      </c>
      <c r="J697" s="30" t="s">
        <v>19</v>
      </c>
      <c r="K697" s="30" t="s">
        <v>19</v>
      </c>
      <c r="L697" s="30" t="s">
        <v>19</v>
      </c>
      <c r="M697" s="30" t="s">
        <v>19</v>
      </c>
      <c r="N697" s="30" t="s">
        <v>19</v>
      </c>
      <c r="O697" s="30" t="s">
        <v>19</v>
      </c>
      <c r="P697" s="30" t="s">
        <v>19</v>
      </c>
      <c r="Q697" s="30" t="s">
        <v>19</v>
      </c>
      <c r="R697" s="30" t="s">
        <v>19</v>
      </c>
      <c r="S697" s="30" t="s">
        <v>19</v>
      </c>
      <c r="T697" s="30" t="s">
        <v>19</v>
      </c>
      <c r="U697" s="30" t="s">
        <v>19</v>
      </c>
      <c r="V697" s="30" t="s">
        <v>19</v>
      </c>
      <c r="W697" s="30" t="s">
        <v>19</v>
      </c>
      <c r="X697" s="30" t="s">
        <v>19</v>
      </c>
      <c r="Y697" s="30" t="s">
        <v>19</v>
      </c>
      <c r="Z697" s="30" t="s">
        <v>19</v>
      </c>
      <c r="AA697" s="30" t="s">
        <v>19</v>
      </c>
      <c r="AB697" s="30" t="s">
        <v>19</v>
      </c>
      <c r="AC697" s="30" t="s">
        <v>19</v>
      </c>
      <c r="AD697" s="34">
        <f>SUM(AD698:AD707)</f>
        <v>1030</v>
      </c>
      <c r="AE697" s="34">
        <f t="shared" ref="AE697:AW697" si="186">SUM(AE698:AE707)</f>
        <v>1050</v>
      </c>
      <c r="AF697" s="34">
        <f t="shared" si="186"/>
        <v>1080</v>
      </c>
      <c r="AG697" s="34">
        <f t="shared" si="186"/>
        <v>500</v>
      </c>
      <c r="AH697" s="34">
        <f t="shared" si="186"/>
        <v>500</v>
      </c>
      <c r="AI697" s="34">
        <f t="shared" si="186"/>
        <v>560</v>
      </c>
      <c r="AJ697" s="34">
        <f t="shared" si="186"/>
        <v>560</v>
      </c>
      <c r="AK697" s="34">
        <f t="shared" si="186"/>
        <v>560</v>
      </c>
      <c r="AL697" s="34">
        <f t="shared" si="186"/>
        <v>560</v>
      </c>
      <c r="AM697" s="34">
        <f t="shared" si="186"/>
        <v>560</v>
      </c>
      <c r="AN697" s="34">
        <f t="shared" si="186"/>
        <v>560</v>
      </c>
      <c r="AO697" s="34">
        <f t="shared" si="186"/>
        <v>560</v>
      </c>
      <c r="AP697" s="34">
        <f t="shared" si="186"/>
        <v>560</v>
      </c>
      <c r="AQ697" s="34">
        <f t="shared" si="186"/>
        <v>560</v>
      </c>
      <c r="AR697" s="34">
        <f t="shared" si="186"/>
        <v>560</v>
      </c>
      <c r="AS697" s="34">
        <f t="shared" si="186"/>
        <v>560</v>
      </c>
      <c r="AT697" s="34">
        <f t="shared" si="186"/>
        <v>560</v>
      </c>
      <c r="AU697" s="34">
        <f t="shared" si="186"/>
        <v>560</v>
      </c>
      <c r="AV697" s="34">
        <f t="shared" si="186"/>
        <v>560</v>
      </c>
      <c r="AW697" s="34">
        <f t="shared" si="186"/>
        <v>560</v>
      </c>
      <c r="AX697" s="35">
        <f t="shared" si="184"/>
        <v>12560</v>
      </c>
      <c r="AY697" s="35">
        <v>0</v>
      </c>
      <c r="AZ697" s="35">
        <f t="shared" si="185"/>
        <v>12560</v>
      </c>
      <c r="BA697" s="36">
        <f t="shared" si="180"/>
        <v>4160</v>
      </c>
      <c r="BB697" s="36">
        <f t="shared" si="181"/>
        <v>2800</v>
      </c>
      <c r="BC697" s="36">
        <f t="shared" si="182"/>
        <v>5600</v>
      </c>
      <c r="BD697" s="31"/>
    </row>
    <row r="698" spans="1:56" ht="43.2" x14ac:dyDescent="0.3">
      <c r="A698" s="14" t="s">
        <v>461</v>
      </c>
      <c r="B698" s="37">
        <v>3</v>
      </c>
      <c r="C698" s="37" t="s">
        <v>195</v>
      </c>
      <c r="D698" s="37">
        <v>17</v>
      </c>
      <c r="E698" s="38" t="s">
        <v>196</v>
      </c>
      <c r="F698" s="38" t="s">
        <v>10</v>
      </c>
      <c r="G698" s="38" t="s">
        <v>10</v>
      </c>
      <c r="H698" s="38" t="s">
        <v>198</v>
      </c>
      <c r="I698" s="38" t="s">
        <v>197</v>
      </c>
      <c r="J698" s="38" t="s">
        <v>19</v>
      </c>
      <c r="K698" s="38" t="s">
        <v>19</v>
      </c>
      <c r="L698" s="38" t="s">
        <v>19</v>
      </c>
      <c r="M698" s="38" t="s">
        <v>19</v>
      </c>
      <c r="N698" s="38" t="s">
        <v>19</v>
      </c>
      <c r="O698" s="38" t="s">
        <v>19</v>
      </c>
      <c r="P698" s="38" t="s">
        <v>19</v>
      </c>
      <c r="Q698" s="38" t="s">
        <v>19</v>
      </c>
      <c r="R698" s="38" t="s">
        <v>19</v>
      </c>
      <c r="S698" s="38" t="s">
        <v>19</v>
      </c>
      <c r="T698" s="38" t="s">
        <v>19</v>
      </c>
      <c r="U698" s="38" t="s">
        <v>19</v>
      </c>
      <c r="V698" s="38" t="s">
        <v>19</v>
      </c>
      <c r="W698" s="38" t="s">
        <v>19</v>
      </c>
      <c r="X698" s="38" t="s">
        <v>19</v>
      </c>
      <c r="Y698" s="38" t="s">
        <v>19</v>
      </c>
      <c r="Z698" s="38" t="s">
        <v>19</v>
      </c>
      <c r="AA698" s="38" t="s">
        <v>19</v>
      </c>
      <c r="AB698" s="38" t="s">
        <v>19</v>
      </c>
      <c r="AC698" s="38" t="s">
        <v>19</v>
      </c>
      <c r="AD698" s="39">
        <v>730</v>
      </c>
      <c r="AE698" s="39">
        <v>750</v>
      </c>
      <c r="AF698" s="39">
        <v>780</v>
      </c>
      <c r="AG698" s="39">
        <v>250</v>
      </c>
      <c r="AH698" s="39">
        <v>250</v>
      </c>
      <c r="AI698" s="39">
        <v>250</v>
      </c>
      <c r="AJ698" s="39">
        <v>250</v>
      </c>
      <c r="AK698" s="39">
        <v>250</v>
      </c>
      <c r="AL698" s="39">
        <v>250</v>
      </c>
      <c r="AM698" s="39">
        <v>250</v>
      </c>
      <c r="AN698" s="39">
        <v>250</v>
      </c>
      <c r="AO698" s="39">
        <v>250</v>
      </c>
      <c r="AP698" s="39">
        <v>250</v>
      </c>
      <c r="AQ698" s="39">
        <v>250</v>
      </c>
      <c r="AR698" s="39">
        <v>250</v>
      </c>
      <c r="AS698" s="39">
        <v>250</v>
      </c>
      <c r="AT698" s="39">
        <v>250</v>
      </c>
      <c r="AU698" s="39">
        <v>250</v>
      </c>
      <c r="AV698" s="39">
        <v>250</v>
      </c>
      <c r="AW698" s="39">
        <v>250</v>
      </c>
      <c r="AX698" s="39">
        <f t="shared" si="184"/>
        <v>6510</v>
      </c>
      <c r="AY698" s="39">
        <v>0</v>
      </c>
      <c r="AZ698" s="39">
        <f t="shared" si="185"/>
        <v>6510</v>
      </c>
      <c r="BA698" s="39">
        <f t="shared" si="180"/>
        <v>2760</v>
      </c>
      <c r="BB698" s="39">
        <f t="shared" si="181"/>
        <v>1250</v>
      </c>
      <c r="BC698" s="39">
        <f t="shared" si="182"/>
        <v>2500</v>
      </c>
    </row>
    <row r="699" spans="1:56" ht="43.2" x14ac:dyDescent="0.3">
      <c r="A699" s="14" t="s">
        <v>462</v>
      </c>
      <c r="B699" s="37">
        <v>3</v>
      </c>
      <c r="C699" s="37" t="s">
        <v>195</v>
      </c>
      <c r="D699" s="37">
        <v>17</v>
      </c>
      <c r="E699" s="38" t="s">
        <v>196</v>
      </c>
      <c r="F699" s="38" t="s">
        <v>10</v>
      </c>
      <c r="G699" s="38" t="s">
        <v>10</v>
      </c>
      <c r="H699" s="38" t="s">
        <v>198</v>
      </c>
      <c r="I699" s="38" t="s">
        <v>197</v>
      </c>
      <c r="J699" s="38" t="s">
        <v>19</v>
      </c>
      <c r="K699" s="38" t="s">
        <v>19</v>
      </c>
      <c r="L699" s="38" t="s">
        <v>19</v>
      </c>
      <c r="M699" s="38" t="s">
        <v>19</v>
      </c>
      <c r="N699" s="38" t="s">
        <v>19</v>
      </c>
      <c r="O699" s="38" t="s">
        <v>19</v>
      </c>
      <c r="P699" s="38" t="s">
        <v>19</v>
      </c>
      <c r="Q699" s="38" t="s">
        <v>19</v>
      </c>
      <c r="R699" s="38" t="s">
        <v>19</v>
      </c>
      <c r="S699" s="38" t="s">
        <v>19</v>
      </c>
      <c r="T699" s="38" t="s">
        <v>19</v>
      </c>
      <c r="U699" s="38" t="s">
        <v>19</v>
      </c>
      <c r="V699" s="38" t="s">
        <v>19</v>
      </c>
      <c r="W699" s="38" t="s">
        <v>19</v>
      </c>
      <c r="X699" s="38" t="s">
        <v>19</v>
      </c>
      <c r="Y699" s="38" t="s">
        <v>19</v>
      </c>
      <c r="Z699" s="38" t="s">
        <v>19</v>
      </c>
      <c r="AA699" s="38" t="s">
        <v>19</v>
      </c>
      <c r="AB699" s="38" t="s">
        <v>19</v>
      </c>
      <c r="AC699" s="38" t="s">
        <v>19</v>
      </c>
      <c r="AD699" s="39">
        <v>50</v>
      </c>
      <c r="AE699" s="39">
        <v>50</v>
      </c>
      <c r="AF699" s="39">
        <v>50</v>
      </c>
      <c r="AG699" s="39">
        <v>50</v>
      </c>
      <c r="AH699" s="39">
        <v>50</v>
      </c>
      <c r="AI699" s="39">
        <v>50</v>
      </c>
      <c r="AJ699" s="39">
        <v>50</v>
      </c>
      <c r="AK699" s="39">
        <v>50</v>
      </c>
      <c r="AL699" s="39">
        <v>50</v>
      </c>
      <c r="AM699" s="39">
        <v>50</v>
      </c>
      <c r="AN699" s="39">
        <v>50</v>
      </c>
      <c r="AO699" s="39">
        <v>50</v>
      </c>
      <c r="AP699" s="39">
        <v>50</v>
      </c>
      <c r="AQ699" s="39">
        <v>50</v>
      </c>
      <c r="AR699" s="39">
        <v>50</v>
      </c>
      <c r="AS699" s="39">
        <v>50</v>
      </c>
      <c r="AT699" s="39">
        <v>50</v>
      </c>
      <c r="AU699" s="39">
        <v>50</v>
      </c>
      <c r="AV699" s="39">
        <v>50</v>
      </c>
      <c r="AW699" s="39">
        <v>50</v>
      </c>
      <c r="AX699" s="39">
        <f t="shared" si="184"/>
        <v>1000</v>
      </c>
      <c r="AY699" s="39">
        <v>0</v>
      </c>
      <c r="AZ699" s="39">
        <f t="shared" si="185"/>
        <v>1000</v>
      </c>
      <c r="BA699" s="39">
        <f t="shared" si="180"/>
        <v>250</v>
      </c>
      <c r="BB699" s="39">
        <f t="shared" si="181"/>
        <v>250</v>
      </c>
      <c r="BC699" s="39">
        <f t="shared" si="182"/>
        <v>500</v>
      </c>
    </row>
    <row r="700" spans="1:56" s="1" customFormat="1" ht="51" x14ac:dyDescent="0.3">
      <c r="A700" s="2" t="s">
        <v>463</v>
      </c>
      <c r="B700" s="40">
        <v>3</v>
      </c>
      <c r="C700" s="40" t="s">
        <v>195</v>
      </c>
      <c r="D700" s="40">
        <v>17</v>
      </c>
      <c r="E700" s="30" t="s">
        <v>196</v>
      </c>
      <c r="F700" s="30" t="s">
        <v>10</v>
      </c>
      <c r="G700" s="30" t="s">
        <v>10</v>
      </c>
      <c r="H700" s="30" t="s">
        <v>198</v>
      </c>
      <c r="I700" s="30" t="s">
        <v>197</v>
      </c>
      <c r="J700" s="30" t="s">
        <v>19</v>
      </c>
      <c r="K700" s="30" t="s">
        <v>19</v>
      </c>
      <c r="L700" s="30" t="s">
        <v>19</v>
      </c>
      <c r="M700" s="30" t="s">
        <v>19</v>
      </c>
      <c r="N700" s="30" t="s">
        <v>19</v>
      </c>
      <c r="O700" s="30" t="s">
        <v>19</v>
      </c>
      <c r="P700" s="30" t="s">
        <v>19</v>
      </c>
      <c r="Q700" s="30" t="s">
        <v>19</v>
      </c>
      <c r="R700" s="30" t="s">
        <v>19</v>
      </c>
      <c r="S700" s="30" t="s">
        <v>19</v>
      </c>
      <c r="T700" s="30" t="s">
        <v>19</v>
      </c>
      <c r="U700" s="30" t="s">
        <v>19</v>
      </c>
      <c r="V700" s="30" t="s">
        <v>19</v>
      </c>
      <c r="W700" s="30" t="s">
        <v>19</v>
      </c>
      <c r="X700" s="30" t="s">
        <v>19</v>
      </c>
      <c r="Y700" s="30" t="s">
        <v>19</v>
      </c>
      <c r="Z700" s="30" t="s">
        <v>19</v>
      </c>
      <c r="AA700" s="30" t="s">
        <v>19</v>
      </c>
      <c r="AB700" s="30" t="s">
        <v>19</v>
      </c>
      <c r="AC700" s="30" t="s">
        <v>19</v>
      </c>
      <c r="AD700" s="35">
        <v>50</v>
      </c>
      <c r="AE700" s="35">
        <v>50</v>
      </c>
      <c r="AF700" s="35">
        <v>50</v>
      </c>
      <c r="AG700" s="35">
        <v>80</v>
      </c>
      <c r="AH700" s="35">
        <v>80</v>
      </c>
      <c r="AI700" s="35">
        <v>80</v>
      </c>
      <c r="AJ700" s="35">
        <v>80</v>
      </c>
      <c r="AK700" s="35">
        <v>80</v>
      </c>
      <c r="AL700" s="35">
        <v>80</v>
      </c>
      <c r="AM700" s="35">
        <v>80</v>
      </c>
      <c r="AN700" s="35">
        <v>80</v>
      </c>
      <c r="AO700" s="35">
        <v>80</v>
      </c>
      <c r="AP700" s="35">
        <v>80</v>
      </c>
      <c r="AQ700" s="35">
        <v>80</v>
      </c>
      <c r="AR700" s="35">
        <v>80</v>
      </c>
      <c r="AS700" s="35">
        <v>80</v>
      </c>
      <c r="AT700" s="35">
        <v>80</v>
      </c>
      <c r="AU700" s="35">
        <v>80</v>
      </c>
      <c r="AV700" s="35">
        <v>80</v>
      </c>
      <c r="AW700" s="35">
        <v>80</v>
      </c>
      <c r="AX700" s="35">
        <f t="shared" si="184"/>
        <v>1510</v>
      </c>
      <c r="AY700" s="35">
        <v>0</v>
      </c>
      <c r="AZ700" s="35">
        <f t="shared" si="185"/>
        <v>1510</v>
      </c>
      <c r="BA700" s="35">
        <f t="shared" si="180"/>
        <v>310</v>
      </c>
      <c r="BB700" s="35">
        <f t="shared" si="181"/>
        <v>400</v>
      </c>
      <c r="BC700" s="35">
        <f t="shared" si="182"/>
        <v>800</v>
      </c>
      <c r="BD700" s="31"/>
    </row>
    <row r="701" spans="1:56" s="1" customFormat="1" ht="51" x14ac:dyDescent="0.3">
      <c r="A701" s="2" t="s">
        <v>464</v>
      </c>
      <c r="B701" s="40">
        <v>3</v>
      </c>
      <c r="C701" s="40" t="s">
        <v>195</v>
      </c>
      <c r="D701" s="40">
        <v>17</v>
      </c>
      <c r="E701" s="30" t="s">
        <v>196</v>
      </c>
      <c r="F701" s="30" t="s">
        <v>10</v>
      </c>
      <c r="G701" s="30" t="s">
        <v>10</v>
      </c>
      <c r="H701" s="30" t="s">
        <v>198</v>
      </c>
      <c r="I701" s="30" t="s">
        <v>197</v>
      </c>
      <c r="J701" s="30" t="s">
        <v>19</v>
      </c>
      <c r="K701" s="30" t="s">
        <v>19</v>
      </c>
      <c r="L701" s="30" t="s">
        <v>19</v>
      </c>
      <c r="M701" s="30" t="s">
        <v>19</v>
      </c>
      <c r="N701" s="30" t="s">
        <v>19</v>
      </c>
      <c r="O701" s="30" t="s">
        <v>19</v>
      </c>
      <c r="P701" s="30" t="s">
        <v>19</v>
      </c>
      <c r="Q701" s="30" t="s">
        <v>19</v>
      </c>
      <c r="R701" s="30" t="s">
        <v>19</v>
      </c>
      <c r="S701" s="30" t="s">
        <v>19</v>
      </c>
      <c r="T701" s="30" t="s">
        <v>19</v>
      </c>
      <c r="U701" s="30" t="s">
        <v>19</v>
      </c>
      <c r="V701" s="30" t="s">
        <v>19</v>
      </c>
      <c r="W701" s="30" t="s">
        <v>19</v>
      </c>
      <c r="X701" s="30" t="s">
        <v>19</v>
      </c>
      <c r="Y701" s="30" t="s">
        <v>19</v>
      </c>
      <c r="Z701" s="30" t="s">
        <v>19</v>
      </c>
      <c r="AA701" s="30" t="s">
        <v>19</v>
      </c>
      <c r="AB701" s="30" t="s">
        <v>19</v>
      </c>
      <c r="AC701" s="30" t="s">
        <v>19</v>
      </c>
      <c r="AD701" s="35">
        <v>50</v>
      </c>
      <c r="AE701" s="35">
        <v>50</v>
      </c>
      <c r="AF701" s="35">
        <v>50</v>
      </c>
      <c r="AG701" s="35">
        <v>50</v>
      </c>
      <c r="AH701" s="35">
        <v>50</v>
      </c>
      <c r="AI701" s="35">
        <v>50</v>
      </c>
      <c r="AJ701" s="35">
        <v>50</v>
      </c>
      <c r="AK701" s="35">
        <v>50</v>
      </c>
      <c r="AL701" s="35">
        <v>50</v>
      </c>
      <c r="AM701" s="35">
        <v>50</v>
      </c>
      <c r="AN701" s="35">
        <v>50</v>
      </c>
      <c r="AO701" s="35">
        <v>50</v>
      </c>
      <c r="AP701" s="35">
        <v>50</v>
      </c>
      <c r="AQ701" s="35">
        <v>50</v>
      </c>
      <c r="AR701" s="35">
        <v>50</v>
      </c>
      <c r="AS701" s="35">
        <v>50</v>
      </c>
      <c r="AT701" s="35">
        <v>50</v>
      </c>
      <c r="AU701" s="35">
        <v>50</v>
      </c>
      <c r="AV701" s="35">
        <v>50</v>
      </c>
      <c r="AW701" s="35">
        <v>50</v>
      </c>
      <c r="AX701" s="35">
        <f t="shared" si="184"/>
        <v>1000</v>
      </c>
      <c r="AY701" s="35">
        <v>0</v>
      </c>
      <c r="AZ701" s="35">
        <f t="shared" si="185"/>
        <v>1000</v>
      </c>
      <c r="BA701" s="35">
        <f t="shared" si="180"/>
        <v>250</v>
      </c>
      <c r="BB701" s="35">
        <f t="shared" si="181"/>
        <v>250</v>
      </c>
      <c r="BC701" s="35">
        <f t="shared" si="182"/>
        <v>500</v>
      </c>
      <c r="BD701" s="31"/>
    </row>
    <row r="702" spans="1:56" s="1" customFormat="1" ht="51" x14ac:dyDescent="0.3">
      <c r="A702" s="2" t="s">
        <v>465</v>
      </c>
      <c r="B702" s="40">
        <v>3</v>
      </c>
      <c r="C702" s="40" t="s">
        <v>195</v>
      </c>
      <c r="D702" s="40">
        <v>17</v>
      </c>
      <c r="E702" s="30" t="s">
        <v>196</v>
      </c>
      <c r="F702" s="30" t="s">
        <v>10</v>
      </c>
      <c r="G702" s="30" t="s">
        <v>10</v>
      </c>
      <c r="H702" s="30" t="s">
        <v>198</v>
      </c>
      <c r="I702" s="30" t="s">
        <v>197</v>
      </c>
      <c r="J702" s="30" t="s">
        <v>19</v>
      </c>
      <c r="K702" s="30" t="s">
        <v>19</v>
      </c>
      <c r="L702" s="30" t="s">
        <v>19</v>
      </c>
      <c r="M702" s="30" t="s">
        <v>19</v>
      </c>
      <c r="N702" s="30" t="s">
        <v>19</v>
      </c>
      <c r="O702" s="30" t="s">
        <v>19</v>
      </c>
      <c r="P702" s="30" t="s">
        <v>19</v>
      </c>
      <c r="Q702" s="30" t="s">
        <v>19</v>
      </c>
      <c r="R702" s="30" t="s">
        <v>19</v>
      </c>
      <c r="S702" s="30" t="s">
        <v>19</v>
      </c>
      <c r="T702" s="30" t="s">
        <v>19</v>
      </c>
      <c r="U702" s="30" t="s">
        <v>19</v>
      </c>
      <c r="V702" s="30" t="s">
        <v>19</v>
      </c>
      <c r="W702" s="30" t="s">
        <v>19</v>
      </c>
      <c r="X702" s="30" t="s">
        <v>19</v>
      </c>
      <c r="Y702" s="30" t="s">
        <v>19</v>
      </c>
      <c r="Z702" s="30" t="s">
        <v>19</v>
      </c>
      <c r="AA702" s="30" t="s">
        <v>19</v>
      </c>
      <c r="AB702" s="30" t="s">
        <v>19</v>
      </c>
      <c r="AC702" s="30" t="s">
        <v>19</v>
      </c>
      <c r="AD702" s="35">
        <v>50</v>
      </c>
      <c r="AE702" s="35">
        <v>50</v>
      </c>
      <c r="AF702" s="35">
        <v>50</v>
      </c>
      <c r="AG702" s="35">
        <v>30</v>
      </c>
      <c r="AH702" s="35">
        <v>30</v>
      </c>
      <c r="AI702" s="35">
        <v>30</v>
      </c>
      <c r="AJ702" s="35">
        <v>30</v>
      </c>
      <c r="AK702" s="35">
        <v>30</v>
      </c>
      <c r="AL702" s="35">
        <v>30</v>
      </c>
      <c r="AM702" s="35">
        <v>30</v>
      </c>
      <c r="AN702" s="35">
        <v>30</v>
      </c>
      <c r="AO702" s="35">
        <v>30</v>
      </c>
      <c r="AP702" s="35">
        <v>30</v>
      </c>
      <c r="AQ702" s="35">
        <v>30</v>
      </c>
      <c r="AR702" s="35">
        <v>30</v>
      </c>
      <c r="AS702" s="35">
        <v>30</v>
      </c>
      <c r="AT702" s="35">
        <v>30</v>
      </c>
      <c r="AU702" s="35">
        <v>30</v>
      </c>
      <c r="AV702" s="35">
        <v>30</v>
      </c>
      <c r="AW702" s="35">
        <v>30</v>
      </c>
      <c r="AX702" s="35">
        <f t="shared" si="184"/>
        <v>660</v>
      </c>
      <c r="AY702" s="35">
        <v>0</v>
      </c>
      <c r="AZ702" s="35">
        <f t="shared" si="185"/>
        <v>660</v>
      </c>
      <c r="BA702" s="35">
        <f t="shared" si="180"/>
        <v>210</v>
      </c>
      <c r="BB702" s="35">
        <f t="shared" si="181"/>
        <v>150</v>
      </c>
      <c r="BC702" s="35">
        <f t="shared" si="182"/>
        <v>300</v>
      </c>
      <c r="BD702" s="31"/>
    </row>
    <row r="703" spans="1:56" s="1" customFormat="1" ht="51" x14ac:dyDescent="0.3">
      <c r="A703" s="2" t="s">
        <v>466</v>
      </c>
      <c r="B703" s="40">
        <v>3</v>
      </c>
      <c r="C703" s="40" t="s">
        <v>195</v>
      </c>
      <c r="D703" s="40">
        <v>17</v>
      </c>
      <c r="E703" s="30" t="s">
        <v>196</v>
      </c>
      <c r="F703" s="30" t="s">
        <v>10</v>
      </c>
      <c r="G703" s="30" t="s">
        <v>10</v>
      </c>
      <c r="H703" s="30" t="s">
        <v>198</v>
      </c>
      <c r="I703" s="30" t="s">
        <v>197</v>
      </c>
      <c r="J703" s="30" t="s">
        <v>19</v>
      </c>
      <c r="K703" s="30" t="s">
        <v>19</v>
      </c>
      <c r="L703" s="30" t="s">
        <v>19</v>
      </c>
      <c r="M703" s="30" t="s">
        <v>19</v>
      </c>
      <c r="N703" s="30" t="s">
        <v>19</v>
      </c>
      <c r="O703" s="30" t="s">
        <v>19</v>
      </c>
      <c r="P703" s="30" t="s">
        <v>19</v>
      </c>
      <c r="Q703" s="30" t="s">
        <v>19</v>
      </c>
      <c r="R703" s="30" t="s">
        <v>19</v>
      </c>
      <c r="S703" s="30" t="s">
        <v>19</v>
      </c>
      <c r="T703" s="30" t="s">
        <v>19</v>
      </c>
      <c r="U703" s="30" t="s">
        <v>19</v>
      </c>
      <c r="V703" s="30" t="s">
        <v>19</v>
      </c>
      <c r="W703" s="30" t="s">
        <v>19</v>
      </c>
      <c r="X703" s="30" t="s">
        <v>19</v>
      </c>
      <c r="Y703" s="30" t="s">
        <v>19</v>
      </c>
      <c r="Z703" s="30" t="s">
        <v>19</v>
      </c>
      <c r="AA703" s="30" t="s">
        <v>19</v>
      </c>
      <c r="AB703" s="30" t="s">
        <v>19</v>
      </c>
      <c r="AC703" s="30" t="s">
        <v>19</v>
      </c>
      <c r="AD703" s="35">
        <v>50</v>
      </c>
      <c r="AE703" s="35">
        <v>50</v>
      </c>
      <c r="AF703" s="35">
        <v>50</v>
      </c>
      <c r="AG703" s="35">
        <v>20</v>
      </c>
      <c r="AH703" s="35">
        <v>20</v>
      </c>
      <c r="AI703" s="35">
        <v>20</v>
      </c>
      <c r="AJ703" s="35">
        <v>20</v>
      </c>
      <c r="AK703" s="35">
        <v>20</v>
      </c>
      <c r="AL703" s="35">
        <v>20</v>
      </c>
      <c r="AM703" s="35">
        <v>20</v>
      </c>
      <c r="AN703" s="35">
        <v>20</v>
      </c>
      <c r="AO703" s="35">
        <v>20</v>
      </c>
      <c r="AP703" s="35">
        <v>20</v>
      </c>
      <c r="AQ703" s="35">
        <v>20</v>
      </c>
      <c r="AR703" s="35">
        <v>20</v>
      </c>
      <c r="AS703" s="35">
        <v>20</v>
      </c>
      <c r="AT703" s="35">
        <v>20</v>
      </c>
      <c r="AU703" s="35">
        <v>20</v>
      </c>
      <c r="AV703" s="35">
        <v>20</v>
      </c>
      <c r="AW703" s="35">
        <v>20</v>
      </c>
      <c r="AX703" s="35">
        <f t="shared" si="184"/>
        <v>490</v>
      </c>
      <c r="AY703" s="35">
        <v>0</v>
      </c>
      <c r="AZ703" s="35">
        <f t="shared" si="185"/>
        <v>490</v>
      </c>
      <c r="BA703" s="35">
        <f t="shared" si="180"/>
        <v>190</v>
      </c>
      <c r="BB703" s="35">
        <f t="shared" si="181"/>
        <v>100</v>
      </c>
      <c r="BC703" s="35">
        <f t="shared" si="182"/>
        <v>200</v>
      </c>
      <c r="BD703" s="31"/>
    </row>
    <row r="704" spans="1:56" s="1" customFormat="1" ht="51" x14ac:dyDescent="0.3">
      <c r="A704" s="2" t="s">
        <v>467</v>
      </c>
      <c r="B704" s="40">
        <v>3</v>
      </c>
      <c r="C704" s="40" t="s">
        <v>195</v>
      </c>
      <c r="D704" s="40">
        <v>17</v>
      </c>
      <c r="E704" s="30" t="s">
        <v>196</v>
      </c>
      <c r="F704" s="30" t="s">
        <v>10</v>
      </c>
      <c r="G704" s="30" t="s">
        <v>10</v>
      </c>
      <c r="H704" s="30" t="s">
        <v>198</v>
      </c>
      <c r="I704" s="30" t="s">
        <v>197</v>
      </c>
      <c r="J704" s="30" t="s">
        <v>19</v>
      </c>
      <c r="K704" s="30" t="s">
        <v>19</v>
      </c>
      <c r="L704" s="30" t="s">
        <v>19</v>
      </c>
      <c r="M704" s="30" t="s">
        <v>19</v>
      </c>
      <c r="N704" s="30" t="s">
        <v>19</v>
      </c>
      <c r="O704" s="30" t="s">
        <v>19</v>
      </c>
      <c r="P704" s="30" t="s">
        <v>19</v>
      </c>
      <c r="Q704" s="30" t="s">
        <v>19</v>
      </c>
      <c r="R704" s="30" t="s">
        <v>19</v>
      </c>
      <c r="S704" s="30" t="s">
        <v>19</v>
      </c>
      <c r="T704" s="30" t="s">
        <v>19</v>
      </c>
      <c r="U704" s="30" t="s">
        <v>19</v>
      </c>
      <c r="V704" s="30" t="s">
        <v>19</v>
      </c>
      <c r="W704" s="30" t="s">
        <v>19</v>
      </c>
      <c r="X704" s="30" t="s">
        <v>19</v>
      </c>
      <c r="Y704" s="30" t="s">
        <v>19</v>
      </c>
      <c r="Z704" s="30" t="s">
        <v>19</v>
      </c>
      <c r="AA704" s="30" t="s">
        <v>19</v>
      </c>
      <c r="AB704" s="30" t="s">
        <v>19</v>
      </c>
      <c r="AC704" s="30" t="s">
        <v>19</v>
      </c>
      <c r="AD704" s="35">
        <v>50</v>
      </c>
      <c r="AE704" s="35">
        <v>50</v>
      </c>
      <c r="AF704" s="35">
        <v>50</v>
      </c>
      <c r="AG704" s="35">
        <v>20</v>
      </c>
      <c r="AH704" s="35">
        <v>20</v>
      </c>
      <c r="AI704" s="35">
        <v>20</v>
      </c>
      <c r="AJ704" s="35">
        <v>20</v>
      </c>
      <c r="AK704" s="35">
        <v>20</v>
      </c>
      <c r="AL704" s="35">
        <v>20</v>
      </c>
      <c r="AM704" s="35">
        <v>20</v>
      </c>
      <c r="AN704" s="35">
        <v>20</v>
      </c>
      <c r="AO704" s="35">
        <v>20</v>
      </c>
      <c r="AP704" s="35">
        <v>20</v>
      </c>
      <c r="AQ704" s="35">
        <v>20</v>
      </c>
      <c r="AR704" s="35">
        <v>20</v>
      </c>
      <c r="AS704" s="35">
        <v>20</v>
      </c>
      <c r="AT704" s="35">
        <v>20</v>
      </c>
      <c r="AU704" s="35">
        <v>20</v>
      </c>
      <c r="AV704" s="35">
        <v>20</v>
      </c>
      <c r="AW704" s="35">
        <v>20</v>
      </c>
      <c r="AX704" s="35">
        <f t="shared" si="184"/>
        <v>490</v>
      </c>
      <c r="AY704" s="35">
        <v>0</v>
      </c>
      <c r="AZ704" s="35">
        <f t="shared" si="185"/>
        <v>490</v>
      </c>
      <c r="BA704" s="35">
        <f t="shared" si="180"/>
        <v>190</v>
      </c>
      <c r="BB704" s="35">
        <f t="shared" si="181"/>
        <v>100</v>
      </c>
      <c r="BC704" s="35">
        <f t="shared" si="182"/>
        <v>200</v>
      </c>
      <c r="BD704" s="31"/>
    </row>
    <row r="705" spans="1:56" s="1" customFormat="1" ht="51" x14ac:dyDescent="0.3">
      <c r="A705" s="2" t="s">
        <v>468</v>
      </c>
      <c r="B705" s="40">
        <v>3</v>
      </c>
      <c r="C705" s="40" t="s">
        <v>195</v>
      </c>
      <c r="D705" s="40">
        <v>17</v>
      </c>
      <c r="E705" s="30" t="s">
        <v>196</v>
      </c>
      <c r="F705" s="30" t="s">
        <v>10</v>
      </c>
      <c r="G705" s="30" t="s">
        <v>10</v>
      </c>
      <c r="H705" s="30" t="s">
        <v>198</v>
      </c>
      <c r="I705" s="30" t="s">
        <v>197</v>
      </c>
      <c r="J705" s="30"/>
      <c r="K705" s="30"/>
      <c r="L705" s="30"/>
      <c r="M705" s="30"/>
      <c r="N705" s="30" t="s">
        <v>19</v>
      </c>
      <c r="O705" s="30" t="s">
        <v>19</v>
      </c>
      <c r="P705" s="30" t="s">
        <v>19</v>
      </c>
      <c r="Q705" s="30" t="s">
        <v>19</v>
      </c>
      <c r="R705" s="30" t="s">
        <v>19</v>
      </c>
      <c r="S705" s="30" t="s">
        <v>19</v>
      </c>
      <c r="T705" s="30" t="s">
        <v>19</v>
      </c>
      <c r="U705" s="30" t="s">
        <v>19</v>
      </c>
      <c r="V705" s="30" t="s">
        <v>19</v>
      </c>
      <c r="W705" s="30" t="s">
        <v>19</v>
      </c>
      <c r="X705" s="30" t="s">
        <v>19</v>
      </c>
      <c r="Y705" s="30" t="s">
        <v>19</v>
      </c>
      <c r="Z705" s="30" t="s">
        <v>19</v>
      </c>
      <c r="AA705" s="30" t="s">
        <v>19</v>
      </c>
      <c r="AB705" s="30" t="s">
        <v>19</v>
      </c>
      <c r="AC705" s="30" t="s">
        <v>19</v>
      </c>
      <c r="AD705" s="35"/>
      <c r="AE705" s="35"/>
      <c r="AF705" s="35"/>
      <c r="AG705" s="35"/>
      <c r="AH705" s="35"/>
      <c r="AI705" s="35">
        <v>20</v>
      </c>
      <c r="AJ705" s="35">
        <v>20</v>
      </c>
      <c r="AK705" s="35">
        <v>20</v>
      </c>
      <c r="AL705" s="35">
        <v>20</v>
      </c>
      <c r="AM705" s="35">
        <v>20</v>
      </c>
      <c r="AN705" s="35">
        <v>20</v>
      </c>
      <c r="AO705" s="35">
        <v>20</v>
      </c>
      <c r="AP705" s="35">
        <v>20</v>
      </c>
      <c r="AQ705" s="35">
        <v>20</v>
      </c>
      <c r="AR705" s="35">
        <v>20</v>
      </c>
      <c r="AS705" s="35">
        <v>20</v>
      </c>
      <c r="AT705" s="35">
        <v>20</v>
      </c>
      <c r="AU705" s="35">
        <v>20</v>
      </c>
      <c r="AV705" s="35">
        <v>20</v>
      </c>
      <c r="AW705" s="35">
        <v>20</v>
      </c>
      <c r="AX705" s="35">
        <f t="shared" si="184"/>
        <v>300</v>
      </c>
      <c r="AY705" s="35">
        <v>0</v>
      </c>
      <c r="AZ705" s="35">
        <f t="shared" si="185"/>
        <v>300</v>
      </c>
      <c r="BA705" s="39">
        <f t="shared" si="180"/>
        <v>0</v>
      </c>
      <c r="BB705" s="39">
        <f t="shared" si="181"/>
        <v>100</v>
      </c>
      <c r="BC705" s="39">
        <f t="shared" si="182"/>
        <v>200</v>
      </c>
      <c r="BD705" s="31"/>
    </row>
    <row r="706" spans="1:56" s="1" customFormat="1" ht="51" x14ac:dyDescent="0.3">
      <c r="A706" s="2" t="s">
        <v>469</v>
      </c>
      <c r="B706" s="40">
        <v>3</v>
      </c>
      <c r="C706" s="40" t="s">
        <v>195</v>
      </c>
      <c r="D706" s="40">
        <v>17</v>
      </c>
      <c r="E706" s="30" t="s">
        <v>196</v>
      </c>
      <c r="F706" s="30" t="s">
        <v>10</v>
      </c>
      <c r="G706" s="30" t="s">
        <v>10</v>
      </c>
      <c r="H706" s="30" t="s">
        <v>198</v>
      </c>
      <c r="I706" s="30" t="s">
        <v>197</v>
      </c>
      <c r="J706" s="30"/>
      <c r="K706" s="30"/>
      <c r="L706" s="30"/>
      <c r="M706" s="30"/>
      <c r="N706" s="30" t="s">
        <v>19</v>
      </c>
      <c r="O706" s="30" t="s">
        <v>19</v>
      </c>
      <c r="P706" s="30" t="s">
        <v>19</v>
      </c>
      <c r="Q706" s="30" t="s">
        <v>19</v>
      </c>
      <c r="R706" s="30" t="s">
        <v>19</v>
      </c>
      <c r="S706" s="30" t="s">
        <v>19</v>
      </c>
      <c r="T706" s="30" t="s">
        <v>19</v>
      </c>
      <c r="U706" s="30" t="s">
        <v>19</v>
      </c>
      <c r="V706" s="30" t="s">
        <v>19</v>
      </c>
      <c r="W706" s="30" t="s">
        <v>19</v>
      </c>
      <c r="X706" s="30" t="s">
        <v>19</v>
      </c>
      <c r="Y706" s="30" t="s">
        <v>19</v>
      </c>
      <c r="Z706" s="30" t="s">
        <v>19</v>
      </c>
      <c r="AA706" s="30" t="s">
        <v>19</v>
      </c>
      <c r="AB706" s="30" t="s">
        <v>19</v>
      </c>
      <c r="AC706" s="30" t="s">
        <v>19</v>
      </c>
      <c r="AD706" s="35"/>
      <c r="AE706" s="35"/>
      <c r="AF706" s="35"/>
      <c r="AG706" s="35"/>
      <c r="AH706" s="35"/>
      <c r="AI706" s="35">
        <v>20</v>
      </c>
      <c r="AJ706" s="35">
        <v>20</v>
      </c>
      <c r="AK706" s="35">
        <v>20</v>
      </c>
      <c r="AL706" s="35">
        <v>20</v>
      </c>
      <c r="AM706" s="35">
        <v>20</v>
      </c>
      <c r="AN706" s="35">
        <v>20</v>
      </c>
      <c r="AO706" s="35">
        <v>20</v>
      </c>
      <c r="AP706" s="35">
        <v>20</v>
      </c>
      <c r="AQ706" s="35">
        <v>20</v>
      </c>
      <c r="AR706" s="35">
        <v>20</v>
      </c>
      <c r="AS706" s="35">
        <v>20</v>
      </c>
      <c r="AT706" s="35">
        <v>20</v>
      </c>
      <c r="AU706" s="35">
        <v>20</v>
      </c>
      <c r="AV706" s="35">
        <v>20</v>
      </c>
      <c r="AW706" s="35">
        <v>20</v>
      </c>
      <c r="AX706" s="35">
        <f t="shared" si="184"/>
        <v>300</v>
      </c>
      <c r="AY706" s="35">
        <v>0</v>
      </c>
      <c r="AZ706" s="35">
        <f t="shared" si="185"/>
        <v>300</v>
      </c>
      <c r="BA706" s="39">
        <f t="shared" si="180"/>
        <v>0</v>
      </c>
      <c r="BB706" s="39">
        <f t="shared" si="181"/>
        <v>100</v>
      </c>
      <c r="BC706" s="39">
        <f t="shared" si="182"/>
        <v>200</v>
      </c>
      <c r="BD706" s="31"/>
    </row>
    <row r="707" spans="1:56" s="1" customFormat="1" ht="51" x14ac:dyDescent="0.3">
      <c r="A707" s="2" t="s">
        <v>470</v>
      </c>
      <c r="B707" s="40">
        <v>3</v>
      </c>
      <c r="C707" s="40" t="s">
        <v>195</v>
      </c>
      <c r="D707" s="40">
        <v>17</v>
      </c>
      <c r="E707" s="30" t="s">
        <v>196</v>
      </c>
      <c r="F707" s="30" t="s">
        <v>10</v>
      </c>
      <c r="G707" s="30" t="s">
        <v>10</v>
      </c>
      <c r="H707" s="30" t="s">
        <v>198</v>
      </c>
      <c r="I707" s="30" t="s">
        <v>197</v>
      </c>
      <c r="J707" s="30"/>
      <c r="K707" s="30"/>
      <c r="L707" s="30"/>
      <c r="M707" s="30"/>
      <c r="N707" s="30" t="s">
        <v>19</v>
      </c>
      <c r="O707" s="30" t="s">
        <v>19</v>
      </c>
      <c r="P707" s="30" t="s">
        <v>19</v>
      </c>
      <c r="Q707" s="30" t="s">
        <v>19</v>
      </c>
      <c r="R707" s="30" t="s">
        <v>19</v>
      </c>
      <c r="S707" s="30" t="s">
        <v>19</v>
      </c>
      <c r="T707" s="30" t="s">
        <v>19</v>
      </c>
      <c r="U707" s="30" t="s">
        <v>19</v>
      </c>
      <c r="V707" s="30" t="s">
        <v>19</v>
      </c>
      <c r="W707" s="30" t="s">
        <v>19</v>
      </c>
      <c r="X707" s="30" t="s">
        <v>19</v>
      </c>
      <c r="Y707" s="30" t="s">
        <v>19</v>
      </c>
      <c r="Z707" s="30" t="s">
        <v>19</v>
      </c>
      <c r="AA707" s="30" t="s">
        <v>19</v>
      </c>
      <c r="AB707" s="30" t="s">
        <v>19</v>
      </c>
      <c r="AC707" s="30" t="s">
        <v>19</v>
      </c>
      <c r="AD707" s="35"/>
      <c r="AE707" s="35"/>
      <c r="AF707" s="35"/>
      <c r="AG707" s="35"/>
      <c r="AH707" s="35"/>
      <c r="AI707" s="35">
        <v>20</v>
      </c>
      <c r="AJ707" s="35">
        <v>20</v>
      </c>
      <c r="AK707" s="35">
        <v>20</v>
      </c>
      <c r="AL707" s="35">
        <v>20</v>
      </c>
      <c r="AM707" s="35">
        <v>20</v>
      </c>
      <c r="AN707" s="35">
        <v>20</v>
      </c>
      <c r="AO707" s="35">
        <v>20</v>
      </c>
      <c r="AP707" s="35">
        <v>20</v>
      </c>
      <c r="AQ707" s="35">
        <v>20</v>
      </c>
      <c r="AR707" s="35">
        <v>20</v>
      </c>
      <c r="AS707" s="35">
        <v>20</v>
      </c>
      <c r="AT707" s="35">
        <v>20</v>
      </c>
      <c r="AU707" s="35">
        <v>20</v>
      </c>
      <c r="AV707" s="35">
        <v>20</v>
      </c>
      <c r="AW707" s="35">
        <v>20</v>
      </c>
      <c r="AX707" s="35">
        <f t="shared" si="184"/>
        <v>300</v>
      </c>
      <c r="AY707" s="35">
        <v>0</v>
      </c>
      <c r="AZ707" s="35">
        <f t="shared" si="185"/>
        <v>300</v>
      </c>
      <c r="BA707" s="39">
        <f t="shared" si="180"/>
        <v>0</v>
      </c>
      <c r="BB707" s="39">
        <f t="shared" si="181"/>
        <v>100</v>
      </c>
      <c r="BC707" s="39">
        <f t="shared" si="182"/>
        <v>200</v>
      </c>
      <c r="BD707" s="31"/>
    </row>
    <row r="708" spans="1:56" s="1" customFormat="1" ht="61.2" x14ac:dyDescent="0.3">
      <c r="A708" s="11" t="s">
        <v>472</v>
      </c>
      <c r="B708" s="32">
        <v>3</v>
      </c>
      <c r="C708" s="32" t="s">
        <v>195</v>
      </c>
      <c r="D708" s="32">
        <v>17</v>
      </c>
      <c r="E708" s="33" t="s">
        <v>196</v>
      </c>
      <c r="F708" s="33" t="s">
        <v>10</v>
      </c>
      <c r="G708" s="33" t="s">
        <v>10</v>
      </c>
      <c r="H708" s="33" t="s">
        <v>202</v>
      </c>
      <c r="I708" s="33" t="s">
        <v>199</v>
      </c>
      <c r="J708" s="30" t="s">
        <v>19</v>
      </c>
      <c r="K708" s="30" t="s">
        <v>19</v>
      </c>
      <c r="L708" s="30" t="s">
        <v>19</v>
      </c>
      <c r="M708" s="30" t="s">
        <v>19</v>
      </c>
      <c r="N708" s="30" t="s">
        <v>19</v>
      </c>
      <c r="O708" s="30" t="s">
        <v>19</v>
      </c>
      <c r="P708" s="30" t="s">
        <v>19</v>
      </c>
      <c r="Q708" s="30" t="s">
        <v>19</v>
      </c>
      <c r="R708" s="30" t="s">
        <v>19</v>
      </c>
      <c r="S708" s="30" t="s">
        <v>19</v>
      </c>
      <c r="T708" s="30" t="s">
        <v>19</v>
      </c>
      <c r="U708" s="30" t="s">
        <v>19</v>
      </c>
      <c r="V708" s="30" t="s">
        <v>19</v>
      </c>
      <c r="W708" s="30" t="s">
        <v>19</v>
      </c>
      <c r="X708" s="30" t="s">
        <v>19</v>
      </c>
      <c r="Y708" s="30" t="s">
        <v>19</v>
      </c>
      <c r="Z708" s="30" t="s">
        <v>19</v>
      </c>
      <c r="AA708" s="30" t="s">
        <v>19</v>
      </c>
      <c r="AB708" s="30" t="s">
        <v>19</v>
      </c>
      <c r="AC708" s="30" t="s">
        <v>19</v>
      </c>
      <c r="AD708" s="34">
        <f>SUM(AD709:AD718)</f>
        <v>500</v>
      </c>
      <c r="AE708" s="34">
        <f t="shared" ref="AE708:AW708" si="187">SUM(AE709:AE718)</f>
        <v>530</v>
      </c>
      <c r="AF708" s="34">
        <f t="shared" si="187"/>
        <v>540</v>
      </c>
      <c r="AG708" s="34">
        <f t="shared" si="187"/>
        <v>700</v>
      </c>
      <c r="AH708" s="34">
        <f t="shared" si="187"/>
        <v>700</v>
      </c>
      <c r="AI708" s="34">
        <f t="shared" si="187"/>
        <v>750</v>
      </c>
      <c r="AJ708" s="34">
        <f t="shared" si="187"/>
        <v>750</v>
      </c>
      <c r="AK708" s="34">
        <f t="shared" si="187"/>
        <v>750</v>
      </c>
      <c r="AL708" s="34">
        <f t="shared" si="187"/>
        <v>750</v>
      </c>
      <c r="AM708" s="34">
        <f t="shared" si="187"/>
        <v>750</v>
      </c>
      <c r="AN708" s="34">
        <f t="shared" si="187"/>
        <v>750</v>
      </c>
      <c r="AO708" s="34">
        <f t="shared" si="187"/>
        <v>750</v>
      </c>
      <c r="AP708" s="34">
        <f t="shared" si="187"/>
        <v>750</v>
      </c>
      <c r="AQ708" s="34">
        <f t="shared" si="187"/>
        <v>750</v>
      </c>
      <c r="AR708" s="34">
        <f t="shared" si="187"/>
        <v>750</v>
      </c>
      <c r="AS708" s="34">
        <f t="shared" si="187"/>
        <v>750</v>
      </c>
      <c r="AT708" s="34">
        <f t="shared" si="187"/>
        <v>750</v>
      </c>
      <c r="AU708" s="34">
        <f t="shared" si="187"/>
        <v>750</v>
      </c>
      <c r="AV708" s="34">
        <f t="shared" si="187"/>
        <v>750</v>
      </c>
      <c r="AW708" s="34">
        <f t="shared" si="187"/>
        <v>750</v>
      </c>
      <c r="AX708" s="35">
        <f t="shared" si="184"/>
        <v>14220</v>
      </c>
      <c r="AY708" s="35">
        <v>0</v>
      </c>
      <c r="AZ708" s="35">
        <f t="shared" si="185"/>
        <v>14220</v>
      </c>
      <c r="BA708" s="36">
        <f t="shared" si="180"/>
        <v>2970</v>
      </c>
      <c r="BB708" s="36">
        <f t="shared" si="181"/>
        <v>3750</v>
      </c>
      <c r="BC708" s="36">
        <f t="shared" si="182"/>
        <v>7500</v>
      </c>
      <c r="BD708" s="31"/>
    </row>
    <row r="709" spans="1:56" ht="54" x14ac:dyDescent="0.3">
      <c r="A709" s="14" t="s">
        <v>461</v>
      </c>
      <c r="B709" s="37">
        <v>3</v>
      </c>
      <c r="C709" s="37" t="s">
        <v>195</v>
      </c>
      <c r="D709" s="37">
        <v>17</v>
      </c>
      <c r="E709" s="38" t="s">
        <v>196</v>
      </c>
      <c r="F709" s="38" t="s">
        <v>10</v>
      </c>
      <c r="G709" s="38" t="s">
        <v>10</v>
      </c>
      <c r="H709" s="38" t="s">
        <v>202</v>
      </c>
      <c r="I709" s="38" t="s">
        <v>199</v>
      </c>
      <c r="J709" s="38" t="s">
        <v>19</v>
      </c>
      <c r="K709" s="38" t="s">
        <v>19</v>
      </c>
      <c r="L709" s="38" t="s">
        <v>19</v>
      </c>
      <c r="M709" s="38" t="s">
        <v>19</v>
      </c>
      <c r="N709" s="38" t="s">
        <v>19</v>
      </c>
      <c r="O709" s="38" t="s">
        <v>19</v>
      </c>
      <c r="P709" s="38" t="s">
        <v>19</v>
      </c>
      <c r="Q709" s="38" t="s">
        <v>19</v>
      </c>
      <c r="R709" s="38" t="s">
        <v>19</v>
      </c>
      <c r="S709" s="38" t="s">
        <v>19</v>
      </c>
      <c r="T709" s="38" t="s">
        <v>19</v>
      </c>
      <c r="U709" s="38" t="s">
        <v>19</v>
      </c>
      <c r="V709" s="38" t="s">
        <v>19</v>
      </c>
      <c r="W709" s="38" t="s">
        <v>19</v>
      </c>
      <c r="X709" s="38" t="s">
        <v>19</v>
      </c>
      <c r="Y709" s="38" t="s">
        <v>19</v>
      </c>
      <c r="Z709" s="38" t="s">
        <v>19</v>
      </c>
      <c r="AA709" s="38" t="s">
        <v>19</v>
      </c>
      <c r="AB709" s="38" t="s">
        <v>19</v>
      </c>
      <c r="AC709" s="38" t="s">
        <v>19</v>
      </c>
      <c r="AD709" s="39">
        <v>500</v>
      </c>
      <c r="AE709" s="39">
        <v>530</v>
      </c>
      <c r="AF709" s="39">
        <v>540</v>
      </c>
      <c r="AG709" s="39">
        <v>350</v>
      </c>
      <c r="AH709" s="39">
        <v>350</v>
      </c>
      <c r="AI709" s="39">
        <v>350</v>
      </c>
      <c r="AJ709" s="39">
        <v>350</v>
      </c>
      <c r="AK709" s="39">
        <v>350</v>
      </c>
      <c r="AL709" s="39">
        <v>350</v>
      </c>
      <c r="AM709" s="39">
        <v>350</v>
      </c>
      <c r="AN709" s="39">
        <v>350</v>
      </c>
      <c r="AO709" s="39">
        <v>350</v>
      </c>
      <c r="AP709" s="39">
        <v>350</v>
      </c>
      <c r="AQ709" s="39">
        <v>350</v>
      </c>
      <c r="AR709" s="39">
        <v>350</v>
      </c>
      <c r="AS709" s="39">
        <v>350</v>
      </c>
      <c r="AT709" s="39">
        <v>350</v>
      </c>
      <c r="AU709" s="39">
        <v>350</v>
      </c>
      <c r="AV709" s="39">
        <v>350</v>
      </c>
      <c r="AW709" s="39">
        <v>350</v>
      </c>
      <c r="AX709" s="39">
        <f t="shared" si="184"/>
        <v>7520</v>
      </c>
      <c r="AY709" s="39">
        <v>0</v>
      </c>
      <c r="AZ709" s="39">
        <f t="shared" si="185"/>
        <v>7520</v>
      </c>
      <c r="BA709" s="39">
        <f t="shared" si="180"/>
        <v>2270</v>
      </c>
      <c r="BB709" s="39">
        <f t="shared" si="181"/>
        <v>1750</v>
      </c>
      <c r="BC709" s="39">
        <f t="shared" si="182"/>
        <v>3500</v>
      </c>
    </row>
    <row r="710" spans="1:56" ht="54" x14ac:dyDescent="0.3">
      <c r="A710" s="14" t="s">
        <v>462</v>
      </c>
      <c r="B710" s="37">
        <v>3</v>
      </c>
      <c r="C710" s="37" t="s">
        <v>195</v>
      </c>
      <c r="D710" s="37">
        <v>17</v>
      </c>
      <c r="E710" s="38" t="s">
        <v>196</v>
      </c>
      <c r="F710" s="38" t="s">
        <v>10</v>
      </c>
      <c r="G710" s="38" t="s">
        <v>10</v>
      </c>
      <c r="H710" s="38" t="s">
        <v>202</v>
      </c>
      <c r="I710" s="38" t="s">
        <v>199</v>
      </c>
      <c r="J710" s="38"/>
      <c r="K710" s="38"/>
      <c r="L710" s="38"/>
      <c r="M710" s="38" t="s">
        <v>19</v>
      </c>
      <c r="N710" s="38" t="s">
        <v>19</v>
      </c>
      <c r="O710" s="38" t="s">
        <v>19</v>
      </c>
      <c r="P710" s="38" t="s">
        <v>19</v>
      </c>
      <c r="Q710" s="38" t="s">
        <v>19</v>
      </c>
      <c r="R710" s="38" t="s">
        <v>19</v>
      </c>
      <c r="S710" s="38" t="s">
        <v>19</v>
      </c>
      <c r="T710" s="38" t="s">
        <v>19</v>
      </c>
      <c r="U710" s="38" t="s">
        <v>19</v>
      </c>
      <c r="V710" s="38" t="s">
        <v>19</v>
      </c>
      <c r="W710" s="38" t="s">
        <v>19</v>
      </c>
      <c r="X710" s="38" t="s">
        <v>19</v>
      </c>
      <c r="Y710" s="38" t="s">
        <v>19</v>
      </c>
      <c r="Z710" s="38" t="s">
        <v>19</v>
      </c>
      <c r="AA710" s="38" t="s">
        <v>19</v>
      </c>
      <c r="AB710" s="38" t="s">
        <v>19</v>
      </c>
      <c r="AC710" s="38" t="s">
        <v>19</v>
      </c>
      <c r="AD710" s="39">
        <v>0</v>
      </c>
      <c r="AE710" s="39">
        <v>0</v>
      </c>
      <c r="AF710" s="39">
        <v>0</v>
      </c>
      <c r="AG710" s="39">
        <v>50</v>
      </c>
      <c r="AH710" s="39">
        <v>50</v>
      </c>
      <c r="AI710" s="39">
        <v>50</v>
      </c>
      <c r="AJ710" s="39">
        <v>50</v>
      </c>
      <c r="AK710" s="39">
        <v>50</v>
      </c>
      <c r="AL710" s="39">
        <v>50</v>
      </c>
      <c r="AM710" s="39">
        <v>50</v>
      </c>
      <c r="AN710" s="39">
        <v>50</v>
      </c>
      <c r="AO710" s="39">
        <v>50</v>
      </c>
      <c r="AP710" s="39">
        <v>50</v>
      </c>
      <c r="AQ710" s="39">
        <v>50</v>
      </c>
      <c r="AR710" s="39">
        <v>50</v>
      </c>
      <c r="AS710" s="39">
        <v>50</v>
      </c>
      <c r="AT710" s="39">
        <v>50</v>
      </c>
      <c r="AU710" s="39">
        <v>50</v>
      </c>
      <c r="AV710" s="39">
        <v>50</v>
      </c>
      <c r="AW710" s="39">
        <v>50</v>
      </c>
      <c r="AX710" s="39">
        <f t="shared" si="184"/>
        <v>850</v>
      </c>
      <c r="AY710" s="39">
        <v>0</v>
      </c>
      <c r="AZ710" s="39">
        <f t="shared" si="185"/>
        <v>850</v>
      </c>
      <c r="BA710" s="39">
        <f t="shared" si="180"/>
        <v>100</v>
      </c>
      <c r="BB710" s="39">
        <f t="shared" si="181"/>
        <v>250</v>
      </c>
      <c r="BC710" s="39">
        <f t="shared" si="182"/>
        <v>500</v>
      </c>
    </row>
    <row r="711" spans="1:56" s="1" customFormat="1" ht="51" x14ac:dyDescent="0.3">
      <c r="A711" s="2" t="s">
        <v>463</v>
      </c>
      <c r="B711" s="40">
        <v>3</v>
      </c>
      <c r="C711" s="40" t="s">
        <v>195</v>
      </c>
      <c r="D711" s="40">
        <v>17</v>
      </c>
      <c r="E711" s="30" t="s">
        <v>196</v>
      </c>
      <c r="F711" s="30" t="s">
        <v>10</v>
      </c>
      <c r="G711" s="30" t="s">
        <v>10</v>
      </c>
      <c r="H711" s="30" t="s">
        <v>202</v>
      </c>
      <c r="I711" s="30" t="s">
        <v>199</v>
      </c>
      <c r="J711" s="30"/>
      <c r="K711" s="30"/>
      <c r="L711" s="30"/>
      <c r="M711" s="30" t="s">
        <v>19</v>
      </c>
      <c r="N711" s="30" t="s">
        <v>19</v>
      </c>
      <c r="O711" s="30" t="s">
        <v>19</v>
      </c>
      <c r="P711" s="30" t="s">
        <v>19</v>
      </c>
      <c r="Q711" s="30" t="s">
        <v>19</v>
      </c>
      <c r="R711" s="30" t="s">
        <v>19</v>
      </c>
      <c r="S711" s="30" t="s">
        <v>19</v>
      </c>
      <c r="T711" s="30" t="s">
        <v>19</v>
      </c>
      <c r="U711" s="30" t="s">
        <v>19</v>
      </c>
      <c r="V711" s="30" t="s">
        <v>19</v>
      </c>
      <c r="W711" s="30" t="s">
        <v>19</v>
      </c>
      <c r="X711" s="30" t="s">
        <v>19</v>
      </c>
      <c r="Y711" s="30" t="s">
        <v>19</v>
      </c>
      <c r="Z711" s="30" t="s">
        <v>19</v>
      </c>
      <c r="AA711" s="30" t="s">
        <v>19</v>
      </c>
      <c r="AB711" s="30" t="s">
        <v>19</v>
      </c>
      <c r="AC711" s="30" t="s">
        <v>19</v>
      </c>
      <c r="AD711" s="35">
        <v>0</v>
      </c>
      <c r="AE711" s="35">
        <v>0</v>
      </c>
      <c r="AF711" s="35">
        <v>0</v>
      </c>
      <c r="AG711" s="35">
        <v>150</v>
      </c>
      <c r="AH711" s="35">
        <v>150</v>
      </c>
      <c r="AI711" s="35">
        <v>150</v>
      </c>
      <c r="AJ711" s="35">
        <v>150</v>
      </c>
      <c r="AK711" s="35">
        <v>150</v>
      </c>
      <c r="AL711" s="35">
        <v>150</v>
      </c>
      <c r="AM711" s="35">
        <v>150</v>
      </c>
      <c r="AN711" s="35">
        <v>150</v>
      </c>
      <c r="AO711" s="35">
        <v>150</v>
      </c>
      <c r="AP711" s="35">
        <v>150</v>
      </c>
      <c r="AQ711" s="35">
        <v>150</v>
      </c>
      <c r="AR711" s="35">
        <v>150</v>
      </c>
      <c r="AS711" s="35">
        <v>150</v>
      </c>
      <c r="AT711" s="35">
        <v>150</v>
      </c>
      <c r="AU711" s="35">
        <v>150</v>
      </c>
      <c r="AV711" s="35">
        <v>150</v>
      </c>
      <c r="AW711" s="35">
        <v>150</v>
      </c>
      <c r="AX711" s="35">
        <f t="shared" si="184"/>
        <v>2550</v>
      </c>
      <c r="AY711" s="35">
        <v>0</v>
      </c>
      <c r="AZ711" s="35">
        <f t="shared" si="185"/>
        <v>2550</v>
      </c>
      <c r="BA711" s="35">
        <f t="shared" si="180"/>
        <v>300</v>
      </c>
      <c r="BB711" s="35">
        <f t="shared" si="181"/>
        <v>750</v>
      </c>
      <c r="BC711" s="35">
        <f t="shared" si="182"/>
        <v>1500</v>
      </c>
      <c r="BD711" s="31"/>
    </row>
    <row r="712" spans="1:56" s="1" customFormat="1" ht="51" x14ac:dyDescent="0.3">
      <c r="A712" s="2" t="s">
        <v>464</v>
      </c>
      <c r="B712" s="40">
        <v>3</v>
      </c>
      <c r="C712" s="40" t="s">
        <v>195</v>
      </c>
      <c r="D712" s="40">
        <v>17</v>
      </c>
      <c r="E712" s="30" t="s">
        <v>196</v>
      </c>
      <c r="F712" s="30" t="s">
        <v>10</v>
      </c>
      <c r="G712" s="30" t="s">
        <v>10</v>
      </c>
      <c r="H712" s="30" t="s">
        <v>202</v>
      </c>
      <c r="I712" s="30" t="s">
        <v>199</v>
      </c>
      <c r="J712" s="30"/>
      <c r="K712" s="30"/>
      <c r="L712" s="30"/>
      <c r="M712" s="30" t="s">
        <v>19</v>
      </c>
      <c r="N712" s="30" t="s">
        <v>19</v>
      </c>
      <c r="O712" s="30" t="s">
        <v>19</v>
      </c>
      <c r="P712" s="30" t="s">
        <v>19</v>
      </c>
      <c r="Q712" s="30" t="s">
        <v>19</v>
      </c>
      <c r="R712" s="30" t="s">
        <v>19</v>
      </c>
      <c r="S712" s="30" t="s">
        <v>19</v>
      </c>
      <c r="T712" s="30" t="s">
        <v>19</v>
      </c>
      <c r="U712" s="30" t="s">
        <v>19</v>
      </c>
      <c r="V712" s="30" t="s">
        <v>19</v>
      </c>
      <c r="W712" s="30" t="s">
        <v>19</v>
      </c>
      <c r="X712" s="30" t="s">
        <v>19</v>
      </c>
      <c r="Y712" s="30" t="s">
        <v>19</v>
      </c>
      <c r="Z712" s="30" t="s">
        <v>19</v>
      </c>
      <c r="AA712" s="30" t="s">
        <v>19</v>
      </c>
      <c r="AB712" s="30" t="s">
        <v>19</v>
      </c>
      <c r="AC712" s="30" t="s">
        <v>19</v>
      </c>
      <c r="AD712" s="35">
        <v>0</v>
      </c>
      <c r="AE712" s="35">
        <v>0</v>
      </c>
      <c r="AF712" s="35">
        <v>0</v>
      </c>
      <c r="AG712" s="35">
        <v>50</v>
      </c>
      <c r="AH712" s="35">
        <v>50</v>
      </c>
      <c r="AI712" s="35">
        <v>50</v>
      </c>
      <c r="AJ712" s="35">
        <v>50</v>
      </c>
      <c r="AK712" s="35">
        <v>50</v>
      </c>
      <c r="AL712" s="35">
        <v>50</v>
      </c>
      <c r="AM712" s="35">
        <v>50</v>
      </c>
      <c r="AN712" s="35">
        <v>50</v>
      </c>
      <c r="AO712" s="35">
        <v>50</v>
      </c>
      <c r="AP712" s="35">
        <v>50</v>
      </c>
      <c r="AQ712" s="35">
        <v>50</v>
      </c>
      <c r="AR712" s="35">
        <v>50</v>
      </c>
      <c r="AS712" s="35">
        <v>50</v>
      </c>
      <c r="AT712" s="35">
        <v>50</v>
      </c>
      <c r="AU712" s="35">
        <v>50</v>
      </c>
      <c r="AV712" s="35">
        <v>50</v>
      </c>
      <c r="AW712" s="35">
        <v>50</v>
      </c>
      <c r="AX712" s="35">
        <f t="shared" si="184"/>
        <v>850</v>
      </c>
      <c r="AY712" s="35">
        <v>0</v>
      </c>
      <c r="AZ712" s="35">
        <f t="shared" si="185"/>
        <v>850</v>
      </c>
      <c r="BA712" s="35">
        <f t="shared" si="180"/>
        <v>100</v>
      </c>
      <c r="BB712" s="35">
        <f t="shared" si="181"/>
        <v>250</v>
      </c>
      <c r="BC712" s="35">
        <f t="shared" si="182"/>
        <v>500</v>
      </c>
      <c r="BD712" s="31"/>
    </row>
    <row r="713" spans="1:56" s="1" customFormat="1" ht="51" x14ac:dyDescent="0.3">
      <c r="A713" s="2" t="s">
        <v>465</v>
      </c>
      <c r="B713" s="40">
        <v>3</v>
      </c>
      <c r="C713" s="40" t="s">
        <v>195</v>
      </c>
      <c r="D713" s="40">
        <v>17</v>
      </c>
      <c r="E713" s="30" t="s">
        <v>196</v>
      </c>
      <c r="F713" s="30" t="s">
        <v>10</v>
      </c>
      <c r="G713" s="30" t="s">
        <v>10</v>
      </c>
      <c r="H713" s="30" t="s">
        <v>202</v>
      </c>
      <c r="I713" s="30" t="s">
        <v>199</v>
      </c>
      <c r="J713" s="30"/>
      <c r="K713" s="30"/>
      <c r="L713" s="30"/>
      <c r="M713" s="30" t="s">
        <v>19</v>
      </c>
      <c r="N713" s="30" t="s">
        <v>19</v>
      </c>
      <c r="O713" s="30" t="s">
        <v>19</v>
      </c>
      <c r="P713" s="30" t="s">
        <v>19</v>
      </c>
      <c r="Q713" s="30" t="s">
        <v>19</v>
      </c>
      <c r="R713" s="30" t="s">
        <v>19</v>
      </c>
      <c r="S713" s="30" t="s">
        <v>19</v>
      </c>
      <c r="T713" s="30" t="s">
        <v>19</v>
      </c>
      <c r="U713" s="30" t="s">
        <v>19</v>
      </c>
      <c r="V713" s="30" t="s">
        <v>19</v>
      </c>
      <c r="W713" s="30" t="s">
        <v>19</v>
      </c>
      <c r="X713" s="30" t="s">
        <v>19</v>
      </c>
      <c r="Y713" s="30" t="s">
        <v>19</v>
      </c>
      <c r="Z713" s="30" t="s">
        <v>19</v>
      </c>
      <c r="AA713" s="30" t="s">
        <v>19</v>
      </c>
      <c r="AB713" s="30" t="s">
        <v>19</v>
      </c>
      <c r="AC713" s="30" t="s">
        <v>19</v>
      </c>
      <c r="AD713" s="35"/>
      <c r="AE713" s="35"/>
      <c r="AF713" s="35"/>
      <c r="AG713" s="35">
        <v>40</v>
      </c>
      <c r="AH713" s="35">
        <v>40</v>
      </c>
      <c r="AI713" s="35">
        <v>40</v>
      </c>
      <c r="AJ713" s="35">
        <v>40</v>
      </c>
      <c r="AK713" s="35">
        <v>40</v>
      </c>
      <c r="AL713" s="35">
        <v>40</v>
      </c>
      <c r="AM713" s="35">
        <v>40</v>
      </c>
      <c r="AN713" s="35">
        <v>40</v>
      </c>
      <c r="AO713" s="35">
        <v>40</v>
      </c>
      <c r="AP713" s="35">
        <v>40</v>
      </c>
      <c r="AQ713" s="35">
        <v>40</v>
      </c>
      <c r="AR713" s="35">
        <v>40</v>
      </c>
      <c r="AS713" s="35">
        <v>40</v>
      </c>
      <c r="AT713" s="35">
        <v>40</v>
      </c>
      <c r="AU713" s="35">
        <v>40</v>
      </c>
      <c r="AV713" s="35">
        <v>40</v>
      </c>
      <c r="AW713" s="35">
        <v>40</v>
      </c>
      <c r="AX713" s="35">
        <f t="shared" si="184"/>
        <v>680</v>
      </c>
      <c r="AY713" s="35">
        <v>0</v>
      </c>
      <c r="AZ713" s="35">
        <f t="shared" si="185"/>
        <v>680</v>
      </c>
      <c r="BA713" s="35">
        <f t="shared" si="180"/>
        <v>80</v>
      </c>
      <c r="BB713" s="35">
        <f t="shared" si="181"/>
        <v>200</v>
      </c>
      <c r="BC713" s="35">
        <f t="shared" si="182"/>
        <v>400</v>
      </c>
      <c r="BD713" s="31"/>
    </row>
    <row r="714" spans="1:56" s="1" customFormat="1" ht="51" x14ac:dyDescent="0.3">
      <c r="A714" s="2" t="s">
        <v>466</v>
      </c>
      <c r="B714" s="40">
        <v>3</v>
      </c>
      <c r="C714" s="40" t="s">
        <v>195</v>
      </c>
      <c r="D714" s="40">
        <v>17</v>
      </c>
      <c r="E714" s="30" t="s">
        <v>196</v>
      </c>
      <c r="F714" s="30" t="s">
        <v>10</v>
      </c>
      <c r="G714" s="30" t="s">
        <v>10</v>
      </c>
      <c r="H714" s="30" t="s">
        <v>202</v>
      </c>
      <c r="I714" s="30" t="s">
        <v>199</v>
      </c>
      <c r="J714" s="30"/>
      <c r="K714" s="30"/>
      <c r="L714" s="30"/>
      <c r="M714" s="30" t="s">
        <v>19</v>
      </c>
      <c r="N714" s="30" t="s">
        <v>19</v>
      </c>
      <c r="O714" s="30" t="s">
        <v>19</v>
      </c>
      <c r="P714" s="30" t="s">
        <v>19</v>
      </c>
      <c r="Q714" s="30" t="s">
        <v>19</v>
      </c>
      <c r="R714" s="30" t="s">
        <v>19</v>
      </c>
      <c r="S714" s="30" t="s">
        <v>19</v>
      </c>
      <c r="T714" s="30" t="s">
        <v>19</v>
      </c>
      <c r="U714" s="30" t="s">
        <v>19</v>
      </c>
      <c r="V714" s="30" t="s">
        <v>19</v>
      </c>
      <c r="W714" s="30" t="s">
        <v>19</v>
      </c>
      <c r="X714" s="30" t="s">
        <v>19</v>
      </c>
      <c r="Y714" s="30" t="s">
        <v>19</v>
      </c>
      <c r="Z714" s="30" t="s">
        <v>19</v>
      </c>
      <c r="AA714" s="30" t="s">
        <v>19</v>
      </c>
      <c r="AB714" s="30" t="s">
        <v>19</v>
      </c>
      <c r="AC714" s="30" t="s">
        <v>19</v>
      </c>
      <c r="AD714" s="35">
        <v>0</v>
      </c>
      <c r="AE714" s="35">
        <v>0</v>
      </c>
      <c r="AF714" s="35">
        <v>0</v>
      </c>
      <c r="AG714" s="35">
        <v>30</v>
      </c>
      <c r="AH714" s="35">
        <v>30</v>
      </c>
      <c r="AI714" s="35">
        <v>30</v>
      </c>
      <c r="AJ714" s="35">
        <v>30</v>
      </c>
      <c r="AK714" s="35">
        <v>30</v>
      </c>
      <c r="AL714" s="35">
        <v>30</v>
      </c>
      <c r="AM714" s="35">
        <v>30</v>
      </c>
      <c r="AN714" s="35">
        <v>30</v>
      </c>
      <c r="AO714" s="35">
        <v>30</v>
      </c>
      <c r="AP714" s="35">
        <v>30</v>
      </c>
      <c r="AQ714" s="35">
        <v>30</v>
      </c>
      <c r="AR714" s="35">
        <v>30</v>
      </c>
      <c r="AS714" s="35">
        <v>30</v>
      </c>
      <c r="AT714" s="35">
        <v>30</v>
      </c>
      <c r="AU714" s="35">
        <v>30</v>
      </c>
      <c r="AV714" s="35">
        <v>30</v>
      </c>
      <c r="AW714" s="35">
        <v>30</v>
      </c>
      <c r="AX714" s="35">
        <f t="shared" si="184"/>
        <v>510</v>
      </c>
      <c r="AY714" s="35">
        <v>0</v>
      </c>
      <c r="AZ714" s="35">
        <f t="shared" si="185"/>
        <v>510</v>
      </c>
      <c r="BA714" s="35">
        <f t="shared" si="180"/>
        <v>60</v>
      </c>
      <c r="BB714" s="35">
        <f t="shared" si="181"/>
        <v>150</v>
      </c>
      <c r="BC714" s="35">
        <f t="shared" si="182"/>
        <v>300</v>
      </c>
      <c r="BD714" s="31"/>
    </row>
    <row r="715" spans="1:56" s="1" customFormat="1" ht="51" x14ac:dyDescent="0.3">
      <c r="A715" s="2" t="s">
        <v>467</v>
      </c>
      <c r="B715" s="40">
        <v>3</v>
      </c>
      <c r="C715" s="40" t="s">
        <v>195</v>
      </c>
      <c r="D715" s="40">
        <v>17</v>
      </c>
      <c r="E715" s="30" t="s">
        <v>196</v>
      </c>
      <c r="F715" s="30" t="s">
        <v>10</v>
      </c>
      <c r="G715" s="30" t="s">
        <v>10</v>
      </c>
      <c r="H715" s="30" t="s">
        <v>202</v>
      </c>
      <c r="I715" s="30" t="s">
        <v>199</v>
      </c>
      <c r="J715" s="30"/>
      <c r="K715" s="30"/>
      <c r="L715" s="30"/>
      <c r="M715" s="30" t="s">
        <v>19</v>
      </c>
      <c r="N715" s="30" t="s">
        <v>19</v>
      </c>
      <c r="O715" s="30" t="s">
        <v>19</v>
      </c>
      <c r="P715" s="30" t="s">
        <v>19</v>
      </c>
      <c r="Q715" s="30" t="s">
        <v>19</v>
      </c>
      <c r="R715" s="30" t="s">
        <v>19</v>
      </c>
      <c r="S715" s="30" t="s">
        <v>19</v>
      </c>
      <c r="T715" s="30" t="s">
        <v>19</v>
      </c>
      <c r="U715" s="30" t="s">
        <v>19</v>
      </c>
      <c r="V715" s="30" t="s">
        <v>19</v>
      </c>
      <c r="W715" s="30" t="s">
        <v>19</v>
      </c>
      <c r="X715" s="30" t="s">
        <v>19</v>
      </c>
      <c r="Y715" s="30" t="s">
        <v>19</v>
      </c>
      <c r="Z715" s="30" t="s">
        <v>19</v>
      </c>
      <c r="AA715" s="30" t="s">
        <v>19</v>
      </c>
      <c r="AB715" s="30" t="s">
        <v>19</v>
      </c>
      <c r="AC715" s="30" t="s">
        <v>19</v>
      </c>
      <c r="AD715" s="35">
        <v>0</v>
      </c>
      <c r="AE715" s="35">
        <v>0</v>
      </c>
      <c r="AF715" s="35">
        <v>0</v>
      </c>
      <c r="AG715" s="35">
        <v>30</v>
      </c>
      <c r="AH715" s="35">
        <v>30</v>
      </c>
      <c r="AI715" s="35">
        <v>30</v>
      </c>
      <c r="AJ715" s="35">
        <v>30</v>
      </c>
      <c r="AK715" s="35">
        <v>30</v>
      </c>
      <c r="AL715" s="35">
        <v>30</v>
      </c>
      <c r="AM715" s="35">
        <v>30</v>
      </c>
      <c r="AN715" s="35">
        <v>30</v>
      </c>
      <c r="AO715" s="35">
        <v>30</v>
      </c>
      <c r="AP715" s="35">
        <v>30</v>
      </c>
      <c r="AQ715" s="35">
        <v>30</v>
      </c>
      <c r="AR715" s="35">
        <v>30</v>
      </c>
      <c r="AS715" s="35">
        <v>30</v>
      </c>
      <c r="AT715" s="35">
        <v>30</v>
      </c>
      <c r="AU715" s="35">
        <v>30</v>
      </c>
      <c r="AV715" s="35">
        <v>30</v>
      </c>
      <c r="AW715" s="35">
        <v>30</v>
      </c>
      <c r="AX715" s="35">
        <f t="shared" si="184"/>
        <v>510</v>
      </c>
      <c r="AY715" s="35">
        <v>0</v>
      </c>
      <c r="AZ715" s="35">
        <f t="shared" si="185"/>
        <v>510</v>
      </c>
      <c r="BA715" s="35">
        <f t="shared" si="180"/>
        <v>60</v>
      </c>
      <c r="BB715" s="35">
        <f t="shared" si="181"/>
        <v>150</v>
      </c>
      <c r="BC715" s="35">
        <f t="shared" si="182"/>
        <v>300</v>
      </c>
      <c r="BD715" s="31"/>
    </row>
    <row r="716" spans="1:56" s="1" customFormat="1" ht="51" x14ac:dyDescent="0.3">
      <c r="A716" s="2" t="s">
        <v>468</v>
      </c>
      <c r="B716" s="40">
        <v>3</v>
      </c>
      <c r="C716" s="40" t="s">
        <v>195</v>
      </c>
      <c r="D716" s="40">
        <v>17</v>
      </c>
      <c r="E716" s="30" t="s">
        <v>196</v>
      </c>
      <c r="F716" s="30" t="s">
        <v>10</v>
      </c>
      <c r="G716" s="30" t="s">
        <v>10</v>
      </c>
      <c r="H716" s="30" t="s">
        <v>202</v>
      </c>
      <c r="I716" s="30" t="s">
        <v>199</v>
      </c>
      <c r="J716" s="30"/>
      <c r="K716" s="30"/>
      <c r="L716" s="30"/>
      <c r="M716" s="30"/>
      <c r="N716" s="30" t="s">
        <v>19</v>
      </c>
      <c r="O716" s="30" t="s">
        <v>19</v>
      </c>
      <c r="P716" s="30" t="s">
        <v>19</v>
      </c>
      <c r="Q716" s="30" t="s">
        <v>19</v>
      </c>
      <c r="R716" s="30" t="s">
        <v>19</v>
      </c>
      <c r="S716" s="30" t="s">
        <v>19</v>
      </c>
      <c r="T716" s="30" t="s">
        <v>19</v>
      </c>
      <c r="U716" s="30" t="s">
        <v>19</v>
      </c>
      <c r="V716" s="30" t="s">
        <v>19</v>
      </c>
      <c r="W716" s="30" t="s">
        <v>19</v>
      </c>
      <c r="X716" s="30" t="s">
        <v>19</v>
      </c>
      <c r="Y716" s="30" t="s">
        <v>19</v>
      </c>
      <c r="Z716" s="30" t="s">
        <v>19</v>
      </c>
      <c r="AA716" s="30" t="s">
        <v>19</v>
      </c>
      <c r="AB716" s="30" t="s">
        <v>19</v>
      </c>
      <c r="AC716" s="30" t="s">
        <v>19</v>
      </c>
      <c r="AD716" s="35"/>
      <c r="AE716" s="35"/>
      <c r="AF716" s="35"/>
      <c r="AG716" s="35"/>
      <c r="AH716" s="35"/>
      <c r="AI716" s="35">
        <v>10</v>
      </c>
      <c r="AJ716" s="35">
        <v>10</v>
      </c>
      <c r="AK716" s="35">
        <v>10</v>
      </c>
      <c r="AL716" s="35">
        <v>10</v>
      </c>
      <c r="AM716" s="35">
        <v>10</v>
      </c>
      <c r="AN716" s="35">
        <v>10</v>
      </c>
      <c r="AO716" s="35">
        <v>10</v>
      </c>
      <c r="AP716" s="35">
        <v>10</v>
      </c>
      <c r="AQ716" s="35">
        <v>10</v>
      </c>
      <c r="AR716" s="35">
        <v>10</v>
      </c>
      <c r="AS716" s="35">
        <v>10</v>
      </c>
      <c r="AT716" s="35">
        <v>10</v>
      </c>
      <c r="AU716" s="35">
        <v>10</v>
      </c>
      <c r="AV716" s="35">
        <v>10</v>
      </c>
      <c r="AW716" s="35">
        <v>10</v>
      </c>
      <c r="AX716" s="35">
        <f t="shared" si="184"/>
        <v>150</v>
      </c>
      <c r="AY716" s="35">
        <v>0</v>
      </c>
      <c r="AZ716" s="35">
        <f t="shared" si="185"/>
        <v>150</v>
      </c>
      <c r="BA716" s="39">
        <f t="shared" si="180"/>
        <v>0</v>
      </c>
      <c r="BB716" s="39">
        <f t="shared" si="181"/>
        <v>50</v>
      </c>
      <c r="BC716" s="39">
        <f t="shared" si="182"/>
        <v>100</v>
      </c>
      <c r="BD716" s="31"/>
    </row>
    <row r="717" spans="1:56" s="1" customFormat="1" ht="51" x14ac:dyDescent="0.3">
      <c r="A717" s="2" t="s">
        <v>469</v>
      </c>
      <c r="B717" s="40">
        <v>3</v>
      </c>
      <c r="C717" s="40" t="s">
        <v>195</v>
      </c>
      <c r="D717" s="40">
        <v>17</v>
      </c>
      <c r="E717" s="30" t="s">
        <v>196</v>
      </c>
      <c r="F717" s="30" t="s">
        <v>10</v>
      </c>
      <c r="G717" s="30" t="s">
        <v>10</v>
      </c>
      <c r="H717" s="30" t="s">
        <v>202</v>
      </c>
      <c r="I717" s="30" t="s">
        <v>199</v>
      </c>
      <c r="J717" s="30"/>
      <c r="K717" s="30"/>
      <c r="L717" s="30"/>
      <c r="M717" s="30"/>
      <c r="N717" s="30" t="s">
        <v>19</v>
      </c>
      <c r="O717" s="30" t="s">
        <v>19</v>
      </c>
      <c r="P717" s="30" t="s">
        <v>19</v>
      </c>
      <c r="Q717" s="30" t="s">
        <v>19</v>
      </c>
      <c r="R717" s="30" t="s">
        <v>19</v>
      </c>
      <c r="S717" s="30" t="s">
        <v>19</v>
      </c>
      <c r="T717" s="30" t="s">
        <v>19</v>
      </c>
      <c r="U717" s="30" t="s">
        <v>19</v>
      </c>
      <c r="V717" s="30" t="s">
        <v>19</v>
      </c>
      <c r="W717" s="30" t="s">
        <v>19</v>
      </c>
      <c r="X717" s="30" t="s">
        <v>19</v>
      </c>
      <c r="Y717" s="30" t="s">
        <v>19</v>
      </c>
      <c r="Z717" s="30" t="s">
        <v>19</v>
      </c>
      <c r="AA717" s="30" t="s">
        <v>19</v>
      </c>
      <c r="AB717" s="30" t="s">
        <v>19</v>
      </c>
      <c r="AC717" s="30" t="s">
        <v>19</v>
      </c>
      <c r="AD717" s="35"/>
      <c r="AE717" s="35"/>
      <c r="AF717" s="35"/>
      <c r="AG717" s="35"/>
      <c r="AH717" s="35"/>
      <c r="AI717" s="35">
        <v>30</v>
      </c>
      <c r="AJ717" s="35">
        <v>30</v>
      </c>
      <c r="AK717" s="35">
        <v>30</v>
      </c>
      <c r="AL717" s="35">
        <v>30</v>
      </c>
      <c r="AM717" s="35">
        <v>30</v>
      </c>
      <c r="AN717" s="35">
        <v>30</v>
      </c>
      <c r="AO717" s="35">
        <v>30</v>
      </c>
      <c r="AP717" s="35">
        <v>30</v>
      </c>
      <c r="AQ717" s="35">
        <v>30</v>
      </c>
      <c r="AR717" s="35">
        <v>30</v>
      </c>
      <c r="AS717" s="35">
        <v>30</v>
      </c>
      <c r="AT717" s="35">
        <v>30</v>
      </c>
      <c r="AU717" s="35">
        <v>30</v>
      </c>
      <c r="AV717" s="35">
        <v>30</v>
      </c>
      <c r="AW717" s="35">
        <v>30</v>
      </c>
      <c r="AX717" s="35">
        <f t="shared" si="184"/>
        <v>450</v>
      </c>
      <c r="AY717" s="35">
        <v>0</v>
      </c>
      <c r="AZ717" s="35">
        <f t="shared" si="185"/>
        <v>450</v>
      </c>
      <c r="BA717" s="39">
        <f t="shared" si="180"/>
        <v>0</v>
      </c>
      <c r="BB717" s="39">
        <f t="shared" si="181"/>
        <v>150</v>
      </c>
      <c r="BC717" s="39">
        <f t="shared" si="182"/>
        <v>300</v>
      </c>
      <c r="BD717" s="31"/>
    </row>
    <row r="718" spans="1:56" s="1" customFormat="1" ht="51" x14ac:dyDescent="0.3">
      <c r="A718" s="2" t="s">
        <v>470</v>
      </c>
      <c r="B718" s="40">
        <v>3</v>
      </c>
      <c r="C718" s="40" t="s">
        <v>195</v>
      </c>
      <c r="D718" s="40">
        <v>17</v>
      </c>
      <c r="E718" s="30" t="s">
        <v>196</v>
      </c>
      <c r="F718" s="30" t="s">
        <v>10</v>
      </c>
      <c r="G718" s="30" t="s">
        <v>10</v>
      </c>
      <c r="H718" s="30" t="s">
        <v>202</v>
      </c>
      <c r="I718" s="30" t="s">
        <v>199</v>
      </c>
      <c r="J718" s="30"/>
      <c r="K718" s="30"/>
      <c r="L718" s="30"/>
      <c r="M718" s="30"/>
      <c r="N718" s="30" t="s">
        <v>19</v>
      </c>
      <c r="O718" s="30" t="s">
        <v>19</v>
      </c>
      <c r="P718" s="30" t="s">
        <v>19</v>
      </c>
      <c r="Q718" s="30" t="s">
        <v>19</v>
      </c>
      <c r="R718" s="30" t="s">
        <v>19</v>
      </c>
      <c r="S718" s="30" t="s">
        <v>19</v>
      </c>
      <c r="T718" s="30" t="s">
        <v>19</v>
      </c>
      <c r="U718" s="30" t="s">
        <v>19</v>
      </c>
      <c r="V718" s="30" t="s">
        <v>19</v>
      </c>
      <c r="W718" s="30" t="s">
        <v>19</v>
      </c>
      <c r="X718" s="30" t="s">
        <v>19</v>
      </c>
      <c r="Y718" s="30" t="s">
        <v>19</v>
      </c>
      <c r="Z718" s="30" t="s">
        <v>19</v>
      </c>
      <c r="AA718" s="30" t="s">
        <v>19</v>
      </c>
      <c r="AB718" s="30" t="s">
        <v>19</v>
      </c>
      <c r="AC718" s="30" t="s">
        <v>19</v>
      </c>
      <c r="AD718" s="35"/>
      <c r="AE718" s="35"/>
      <c r="AF718" s="35"/>
      <c r="AG718" s="35"/>
      <c r="AH718" s="35"/>
      <c r="AI718" s="35">
        <v>10</v>
      </c>
      <c r="AJ718" s="35">
        <v>10</v>
      </c>
      <c r="AK718" s="35">
        <v>10</v>
      </c>
      <c r="AL718" s="35">
        <v>10</v>
      </c>
      <c r="AM718" s="35">
        <v>10</v>
      </c>
      <c r="AN718" s="35">
        <v>10</v>
      </c>
      <c r="AO718" s="35">
        <v>10</v>
      </c>
      <c r="AP718" s="35">
        <v>10</v>
      </c>
      <c r="AQ718" s="35">
        <v>10</v>
      </c>
      <c r="AR718" s="35">
        <v>10</v>
      </c>
      <c r="AS718" s="35">
        <v>10</v>
      </c>
      <c r="AT718" s="35">
        <v>10</v>
      </c>
      <c r="AU718" s="35">
        <v>10</v>
      </c>
      <c r="AV718" s="35">
        <v>10</v>
      </c>
      <c r="AW718" s="35">
        <v>10</v>
      </c>
      <c r="AX718" s="35">
        <f t="shared" si="184"/>
        <v>150</v>
      </c>
      <c r="AY718" s="35">
        <v>0</v>
      </c>
      <c r="AZ718" s="35">
        <f t="shared" si="185"/>
        <v>150</v>
      </c>
      <c r="BA718" s="39">
        <f t="shared" si="180"/>
        <v>0</v>
      </c>
      <c r="BB718" s="39">
        <f t="shared" si="181"/>
        <v>50</v>
      </c>
      <c r="BC718" s="39">
        <f t="shared" si="182"/>
        <v>100</v>
      </c>
      <c r="BD718" s="31"/>
    </row>
    <row r="719" spans="1:56" s="1" customFormat="1" ht="61.2" x14ac:dyDescent="0.3">
      <c r="A719" s="11" t="s">
        <v>472</v>
      </c>
      <c r="B719" s="32">
        <v>3</v>
      </c>
      <c r="C719" s="32" t="s">
        <v>195</v>
      </c>
      <c r="D719" s="32">
        <v>17</v>
      </c>
      <c r="E719" s="33" t="s">
        <v>196</v>
      </c>
      <c r="F719" s="33" t="s">
        <v>10</v>
      </c>
      <c r="G719" s="33" t="s">
        <v>10</v>
      </c>
      <c r="H719" s="33" t="s">
        <v>203</v>
      </c>
      <c r="I719" s="33" t="s">
        <v>200</v>
      </c>
      <c r="J719" s="30" t="s">
        <v>19</v>
      </c>
      <c r="K719" s="30" t="s">
        <v>19</v>
      </c>
      <c r="L719" s="30" t="s">
        <v>19</v>
      </c>
      <c r="M719" s="30" t="s">
        <v>19</v>
      </c>
      <c r="N719" s="30" t="s">
        <v>19</v>
      </c>
      <c r="O719" s="30" t="s">
        <v>19</v>
      </c>
      <c r="P719" s="30" t="s">
        <v>19</v>
      </c>
      <c r="Q719" s="30" t="s">
        <v>19</v>
      </c>
      <c r="R719" s="30" t="s">
        <v>19</v>
      </c>
      <c r="S719" s="30" t="s">
        <v>19</v>
      </c>
      <c r="T719" s="30" t="s">
        <v>19</v>
      </c>
      <c r="U719" s="30" t="s">
        <v>19</v>
      </c>
      <c r="V719" s="30" t="s">
        <v>19</v>
      </c>
      <c r="W719" s="30" t="s">
        <v>19</v>
      </c>
      <c r="X719" s="30" t="s">
        <v>19</v>
      </c>
      <c r="Y719" s="30" t="s">
        <v>19</v>
      </c>
      <c r="Z719" s="30" t="s">
        <v>19</v>
      </c>
      <c r="AA719" s="30" t="s">
        <v>19</v>
      </c>
      <c r="AB719" s="30" t="s">
        <v>19</v>
      </c>
      <c r="AC719" s="30" t="s">
        <v>19</v>
      </c>
      <c r="AD719" s="34">
        <f>SUM(AD720:AD729)</f>
        <v>600</v>
      </c>
      <c r="AE719" s="34">
        <f t="shared" ref="AE719:AW719" si="188">SUM(AE720:AE729)</f>
        <v>550</v>
      </c>
      <c r="AF719" s="34">
        <f t="shared" si="188"/>
        <v>550</v>
      </c>
      <c r="AG719" s="34">
        <f t="shared" si="188"/>
        <v>150</v>
      </c>
      <c r="AH719" s="34">
        <f t="shared" si="188"/>
        <v>150</v>
      </c>
      <c r="AI719" s="34">
        <f t="shared" si="188"/>
        <v>180</v>
      </c>
      <c r="AJ719" s="34">
        <f t="shared" si="188"/>
        <v>180</v>
      </c>
      <c r="AK719" s="34">
        <f t="shared" si="188"/>
        <v>180</v>
      </c>
      <c r="AL719" s="34">
        <f t="shared" si="188"/>
        <v>180</v>
      </c>
      <c r="AM719" s="34">
        <f t="shared" si="188"/>
        <v>180</v>
      </c>
      <c r="AN719" s="34">
        <f t="shared" si="188"/>
        <v>180</v>
      </c>
      <c r="AO719" s="34">
        <f t="shared" si="188"/>
        <v>180</v>
      </c>
      <c r="AP719" s="34">
        <f t="shared" si="188"/>
        <v>180</v>
      </c>
      <c r="AQ719" s="34">
        <f t="shared" si="188"/>
        <v>180</v>
      </c>
      <c r="AR719" s="34">
        <f t="shared" si="188"/>
        <v>180</v>
      </c>
      <c r="AS719" s="34">
        <f t="shared" si="188"/>
        <v>180</v>
      </c>
      <c r="AT719" s="34">
        <f t="shared" si="188"/>
        <v>180</v>
      </c>
      <c r="AU719" s="34">
        <f t="shared" si="188"/>
        <v>180</v>
      </c>
      <c r="AV719" s="34">
        <f t="shared" si="188"/>
        <v>180</v>
      </c>
      <c r="AW719" s="34">
        <f t="shared" si="188"/>
        <v>180</v>
      </c>
      <c r="AX719" s="35">
        <f t="shared" si="184"/>
        <v>4700</v>
      </c>
      <c r="AY719" s="35">
        <v>0</v>
      </c>
      <c r="AZ719" s="35">
        <f t="shared" si="185"/>
        <v>4700</v>
      </c>
      <c r="BA719" s="36">
        <f t="shared" si="180"/>
        <v>2000</v>
      </c>
      <c r="BB719" s="36">
        <f t="shared" si="181"/>
        <v>900</v>
      </c>
      <c r="BC719" s="36">
        <f t="shared" si="182"/>
        <v>1800</v>
      </c>
      <c r="BD719" s="31"/>
    </row>
    <row r="720" spans="1:56" ht="43.2" x14ac:dyDescent="0.3">
      <c r="A720" s="14" t="s">
        <v>461</v>
      </c>
      <c r="B720" s="37">
        <v>3</v>
      </c>
      <c r="C720" s="37" t="s">
        <v>195</v>
      </c>
      <c r="D720" s="37">
        <v>17</v>
      </c>
      <c r="E720" s="38" t="s">
        <v>196</v>
      </c>
      <c r="F720" s="38" t="s">
        <v>10</v>
      </c>
      <c r="G720" s="38" t="s">
        <v>10</v>
      </c>
      <c r="H720" s="38" t="s">
        <v>203</v>
      </c>
      <c r="I720" s="38" t="s">
        <v>200</v>
      </c>
      <c r="J720" s="38" t="s">
        <v>19</v>
      </c>
      <c r="K720" s="38" t="s">
        <v>19</v>
      </c>
      <c r="L720" s="38" t="s">
        <v>19</v>
      </c>
      <c r="M720" s="38" t="s">
        <v>19</v>
      </c>
      <c r="N720" s="38" t="s">
        <v>19</v>
      </c>
      <c r="O720" s="38" t="s">
        <v>19</v>
      </c>
      <c r="P720" s="38" t="s">
        <v>19</v>
      </c>
      <c r="Q720" s="38" t="s">
        <v>19</v>
      </c>
      <c r="R720" s="38" t="s">
        <v>19</v>
      </c>
      <c r="S720" s="38" t="s">
        <v>19</v>
      </c>
      <c r="T720" s="38" t="s">
        <v>19</v>
      </c>
      <c r="U720" s="38" t="s">
        <v>19</v>
      </c>
      <c r="V720" s="38" t="s">
        <v>19</v>
      </c>
      <c r="W720" s="38" t="s">
        <v>19</v>
      </c>
      <c r="X720" s="38" t="s">
        <v>19</v>
      </c>
      <c r="Y720" s="38" t="s">
        <v>19</v>
      </c>
      <c r="Z720" s="38" t="s">
        <v>19</v>
      </c>
      <c r="AA720" s="38" t="s">
        <v>19</v>
      </c>
      <c r="AB720" s="38" t="s">
        <v>19</v>
      </c>
      <c r="AC720" s="38" t="s">
        <v>19</v>
      </c>
      <c r="AD720" s="39">
        <v>200</v>
      </c>
      <c r="AE720" s="39">
        <v>150</v>
      </c>
      <c r="AF720" s="39">
        <v>150</v>
      </c>
      <c r="AG720" s="39">
        <v>50</v>
      </c>
      <c r="AH720" s="39">
        <v>50</v>
      </c>
      <c r="AI720" s="39">
        <v>50</v>
      </c>
      <c r="AJ720" s="39">
        <v>50</v>
      </c>
      <c r="AK720" s="39">
        <v>50</v>
      </c>
      <c r="AL720" s="39">
        <v>50</v>
      </c>
      <c r="AM720" s="39">
        <v>50</v>
      </c>
      <c r="AN720" s="39">
        <v>50</v>
      </c>
      <c r="AO720" s="39">
        <v>50</v>
      </c>
      <c r="AP720" s="39">
        <v>50</v>
      </c>
      <c r="AQ720" s="39">
        <v>50</v>
      </c>
      <c r="AR720" s="39">
        <v>50</v>
      </c>
      <c r="AS720" s="39">
        <v>50</v>
      </c>
      <c r="AT720" s="39">
        <v>50</v>
      </c>
      <c r="AU720" s="39">
        <v>50</v>
      </c>
      <c r="AV720" s="39">
        <v>50</v>
      </c>
      <c r="AW720" s="39">
        <v>50</v>
      </c>
      <c r="AX720" s="39">
        <f t="shared" si="184"/>
        <v>1350</v>
      </c>
      <c r="AY720" s="39">
        <v>0</v>
      </c>
      <c r="AZ720" s="39">
        <f t="shared" si="185"/>
        <v>1350</v>
      </c>
      <c r="BA720" s="39">
        <f t="shared" si="180"/>
        <v>600</v>
      </c>
      <c r="BB720" s="39">
        <f t="shared" si="181"/>
        <v>250</v>
      </c>
      <c r="BC720" s="39">
        <f t="shared" si="182"/>
        <v>500</v>
      </c>
    </row>
    <row r="721" spans="1:56" ht="43.2" x14ac:dyDescent="0.3">
      <c r="A721" s="14" t="s">
        <v>462</v>
      </c>
      <c r="B721" s="37">
        <v>3</v>
      </c>
      <c r="C721" s="37" t="s">
        <v>195</v>
      </c>
      <c r="D721" s="37">
        <v>17</v>
      </c>
      <c r="E721" s="38" t="s">
        <v>196</v>
      </c>
      <c r="F721" s="38" t="s">
        <v>10</v>
      </c>
      <c r="G721" s="38" t="s">
        <v>10</v>
      </c>
      <c r="H721" s="38" t="s">
        <v>203</v>
      </c>
      <c r="I721" s="38" t="s">
        <v>200</v>
      </c>
      <c r="J721" s="38" t="s">
        <v>19</v>
      </c>
      <c r="K721" s="38" t="s">
        <v>19</v>
      </c>
      <c r="L721" s="38" t="s">
        <v>19</v>
      </c>
      <c r="M721" s="38" t="s">
        <v>19</v>
      </c>
      <c r="N721" s="38" t="s">
        <v>19</v>
      </c>
      <c r="O721" s="38" t="s">
        <v>19</v>
      </c>
      <c r="P721" s="38" t="s">
        <v>19</v>
      </c>
      <c r="Q721" s="38" t="s">
        <v>19</v>
      </c>
      <c r="R721" s="38" t="s">
        <v>19</v>
      </c>
      <c r="S721" s="38" t="s">
        <v>19</v>
      </c>
      <c r="T721" s="38" t="s">
        <v>19</v>
      </c>
      <c r="U721" s="38" t="s">
        <v>19</v>
      </c>
      <c r="V721" s="38" t="s">
        <v>19</v>
      </c>
      <c r="W721" s="38" t="s">
        <v>19</v>
      </c>
      <c r="X721" s="38" t="s">
        <v>19</v>
      </c>
      <c r="Y721" s="38" t="s">
        <v>19</v>
      </c>
      <c r="Z721" s="38" t="s">
        <v>19</v>
      </c>
      <c r="AA721" s="38" t="s">
        <v>19</v>
      </c>
      <c r="AB721" s="38" t="s">
        <v>19</v>
      </c>
      <c r="AC721" s="38" t="s">
        <v>19</v>
      </c>
      <c r="AD721" s="39">
        <v>100</v>
      </c>
      <c r="AE721" s="39">
        <v>100</v>
      </c>
      <c r="AF721" s="39">
        <v>100</v>
      </c>
      <c r="AG721" s="39">
        <v>10</v>
      </c>
      <c r="AH721" s="39">
        <v>10</v>
      </c>
      <c r="AI721" s="39">
        <v>10</v>
      </c>
      <c r="AJ721" s="39">
        <v>10</v>
      </c>
      <c r="AK721" s="39">
        <v>10</v>
      </c>
      <c r="AL721" s="39">
        <v>10</v>
      </c>
      <c r="AM721" s="39">
        <v>10</v>
      </c>
      <c r="AN721" s="39">
        <v>10</v>
      </c>
      <c r="AO721" s="39">
        <v>10</v>
      </c>
      <c r="AP721" s="39">
        <v>10</v>
      </c>
      <c r="AQ721" s="39">
        <v>10</v>
      </c>
      <c r="AR721" s="39">
        <v>10</v>
      </c>
      <c r="AS721" s="39">
        <v>10</v>
      </c>
      <c r="AT721" s="39">
        <v>10</v>
      </c>
      <c r="AU721" s="39">
        <v>10</v>
      </c>
      <c r="AV721" s="39">
        <v>10</v>
      </c>
      <c r="AW721" s="39">
        <v>10</v>
      </c>
      <c r="AX721" s="39">
        <f t="shared" si="184"/>
        <v>470</v>
      </c>
      <c r="AY721" s="39">
        <v>0</v>
      </c>
      <c r="AZ721" s="39">
        <f t="shared" si="185"/>
        <v>470</v>
      </c>
      <c r="BA721" s="39">
        <f t="shared" si="180"/>
        <v>320</v>
      </c>
      <c r="BB721" s="39">
        <f t="shared" si="181"/>
        <v>50</v>
      </c>
      <c r="BC721" s="39">
        <f t="shared" si="182"/>
        <v>100</v>
      </c>
    </row>
    <row r="722" spans="1:56" s="1" customFormat="1" ht="51" x14ac:dyDescent="0.3">
      <c r="A722" s="2" t="s">
        <v>463</v>
      </c>
      <c r="B722" s="40">
        <v>3</v>
      </c>
      <c r="C722" s="40" t="s">
        <v>195</v>
      </c>
      <c r="D722" s="40">
        <v>17</v>
      </c>
      <c r="E722" s="30" t="s">
        <v>196</v>
      </c>
      <c r="F722" s="30" t="s">
        <v>10</v>
      </c>
      <c r="G722" s="30" t="s">
        <v>10</v>
      </c>
      <c r="H722" s="30" t="s">
        <v>203</v>
      </c>
      <c r="I722" s="30" t="s">
        <v>200</v>
      </c>
      <c r="J722" s="30" t="s">
        <v>19</v>
      </c>
      <c r="K722" s="30" t="s">
        <v>19</v>
      </c>
      <c r="L722" s="30" t="s">
        <v>19</v>
      </c>
      <c r="M722" s="30" t="s">
        <v>19</v>
      </c>
      <c r="N722" s="30" t="s">
        <v>19</v>
      </c>
      <c r="O722" s="30" t="s">
        <v>19</v>
      </c>
      <c r="P722" s="30" t="s">
        <v>19</v>
      </c>
      <c r="Q722" s="30" t="s">
        <v>19</v>
      </c>
      <c r="R722" s="30" t="s">
        <v>19</v>
      </c>
      <c r="S722" s="30" t="s">
        <v>19</v>
      </c>
      <c r="T722" s="30" t="s">
        <v>19</v>
      </c>
      <c r="U722" s="30" t="s">
        <v>19</v>
      </c>
      <c r="V722" s="30" t="s">
        <v>19</v>
      </c>
      <c r="W722" s="30" t="s">
        <v>19</v>
      </c>
      <c r="X722" s="30" t="s">
        <v>19</v>
      </c>
      <c r="Y722" s="30" t="s">
        <v>19</v>
      </c>
      <c r="Z722" s="30" t="s">
        <v>19</v>
      </c>
      <c r="AA722" s="30" t="s">
        <v>19</v>
      </c>
      <c r="AB722" s="30" t="s">
        <v>19</v>
      </c>
      <c r="AC722" s="30" t="s">
        <v>19</v>
      </c>
      <c r="AD722" s="35">
        <v>100</v>
      </c>
      <c r="AE722" s="35">
        <v>100</v>
      </c>
      <c r="AF722" s="35">
        <v>100</v>
      </c>
      <c r="AG722" s="35">
        <v>50</v>
      </c>
      <c r="AH722" s="35">
        <v>50</v>
      </c>
      <c r="AI722" s="35">
        <v>50</v>
      </c>
      <c r="AJ722" s="35">
        <v>50</v>
      </c>
      <c r="AK722" s="35">
        <v>50</v>
      </c>
      <c r="AL722" s="35">
        <v>50</v>
      </c>
      <c r="AM722" s="35">
        <v>50</v>
      </c>
      <c r="AN722" s="35">
        <v>50</v>
      </c>
      <c r="AO722" s="35">
        <v>50</v>
      </c>
      <c r="AP722" s="35">
        <v>50</v>
      </c>
      <c r="AQ722" s="35">
        <v>50</v>
      </c>
      <c r="AR722" s="35">
        <v>50</v>
      </c>
      <c r="AS722" s="35">
        <v>50</v>
      </c>
      <c r="AT722" s="35">
        <v>50</v>
      </c>
      <c r="AU722" s="35">
        <v>50</v>
      </c>
      <c r="AV722" s="35">
        <v>50</v>
      </c>
      <c r="AW722" s="35">
        <v>50</v>
      </c>
      <c r="AX722" s="35">
        <f t="shared" si="184"/>
        <v>1150</v>
      </c>
      <c r="AY722" s="35">
        <v>0</v>
      </c>
      <c r="AZ722" s="35">
        <f t="shared" si="185"/>
        <v>1150</v>
      </c>
      <c r="BA722" s="35">
        <f t="shared" si="180"/>
        <v>400</v>
      </c>
      <c r="BB722" s="35">
        <f t="shared" si="181"/>
        <v>250</v>
      </c>
      <c r="BC722" s="35">
        <f t="shared" si="182"/>
        <v>500</v>
      </c>
      <c r="BD722" s="31"/>
    </row>
    <row r="723" spans="1:56" s="1" customFormat="1" ht="51" x14ac:dyDescent="0.3">
      <c r="A723" s="2" t="s">
        <v>464</v>
      </c>
      <c r="B723" s="40">
        <v>3</v>
      </c>
      <c r="C723" s="40" t="s">
        <v>195</v>
      </c>
      <c r="D723" s="40">
        <v>17</v>
      </c>
      <c r="E723" s="30" t="s">
        <v>196</v>
      </c>
      <c r="F723" s="30" t="s">
        <v>10</v>
      </c>
      <c r="G723" s="30" t="s">
        <v>10</v>
      </c>
      <c r="H723" s="30" t="s">
        <v>203</v>
      </c>
      <c r="I723" s="30" t="s">
        <v>200</v>
      </c>
      <c r="J723" s="30" t="s">
        <v>19</v>
      </c>
      <c r="K723" s="30" t="s">
        <v>19</v>
      </c>
      <c r="L723" s="30" t="s">
        <v>19</v>
      </c>
      <c r="M723" s="30" t="s">
        <v>19</v>
      </c>
      <c r="N723" s="30" t="s">
        <v>19</v>
      </c>
      <c r="O723" s="30" t="s">
        <v>19</v>
      </c>
      <c r="P723" s="30" t="s">
        <v>19</v>
      </c>
      <c r="Q723" s="30" t="s">
        <v>19</v>
      </c>
      <c r="R723" s="30" t="s">
        <v>19</v>
      </c>
      <c r="S723" s="30" t="s">
        <v>19</v>
      </c>
      <c r="T723" s="30" t="s">
        <v>19</v>
      </c>
      <c r="U723" s="30" t="s">
        <v>19</v>
      </c>
      <c r="V723" s="30" t="s">
        <v>19</v>
      </c>
      <c r="W723" s="30" t="s">
        <v>19</v>
      </c>
      <c r="X723" s="30" t="s">
        <v>19</v>
      </c>
      <c r="Y723" s="30" t="s">
        <v>19</v>
      </c>
      <c r="Z723" s="30" t="s">
        <v>19</v>
      </c>
      <c r="AA723" s="30" t="s">
        <v>19</v>
      </c>
      <c r="AB723" s="30" t="s">
        <v>19</v>
      </c>
      <c r="AC723" s="30" t="s">
        <v>19</v>
      </c>
      <c r="AD723" s="35">
        <v>50</v>
      </c>
      <c r="AE723" s="35">
        <v>50</v>
      </c>
      <c r="AF723" s="35">
        <v>50</v>
      </c>
      <c r="AG723" s="35">
        <v>10</v>
      </c>
      <c r="AH723" s="35">
        <v>10</v>
      </c>
      <c r="AI723" s="35">
        <v>10</v>
      </c>
      <c r="AJ723" s="35">
        <v>10</v>
      </c>
      <c r="AK723" s="35">
        <v>10</v>
      </c>
      <c r="AL723" s="35">
        <v>10</v>
      </c>
      <c r="AM723" s="35">
        <v>10</v>
      </c>
      <c r="AN723" s="35">
        <v>10</v>
      </c>
      <c r="AO723" s="35">
        <v>10</v>
      </c>
      <c r="AP723" s="35">
        <v>10</v>
      </c>
      <c r="AQ723" s="35">
        <v>10</v>
      </c>
      <c r="AR723" s="35">
        <v>10</v>
      </c>
      <c r="AS723" s="35">
        <v>10</v>
      </c>
      <c r="AT723" s="35">
        <v>10</v>
      </c>
      <c r="AU723" s="35">
        <v>10</v>
      </c>
      <c r="AV723" s="35">
        <v>10</v>
      </c>
      <c r="AW723" s="35">
        <v>10</v>
      </c>
      <c r="AX723" s="35">
        <f t="shared" si="184"/>
        <v>320</v>
      </c>
      <c r="AY723" s="35">
        <v>0</v>
      </c>
      <c r="AZ723" s="35">
        <f t="shared" si="185"/>
        <v>320</v>
      </c>
      <c r="BA723" s="35">
        <f t="shared" si="180"/>
        <v>170</v>
      </c>
      <c r="BB723" s="35">
        <f t="shared" si="181"/>
        <v>50</v>
      </c>
      <c r="BC723" s="35">
        <f t="shared" si="182"/>
        <v>100</v>
      </c>
      <c r="BD723" s="31"/>
    </row>
    <row r="724" spans="1:56" s="1" customFormat="1" ht="51" x14ac:dyDescent="0.3">
      <c r="A724" s="2" t="s">
        <v>465</v>
      </c>
      <c r="B724" s="40">
        <v>3</v>
      </c>
      <c r="C724" s="40" t="s">
        <v>195</v>
      </c>
      <c r="D724" s="40">
        <v>17</v>
      </c>
      <c r="E724" s="30" t="s">
        <v>196</v>
      </c>
      <c r="F724" s="30" t="s">
        <v>10</v>
      </c>
      <c r="G724" s="30" t="s">
        <v>10</v>
      </c>
      <c r="H724" s="30" t="s">
        <v>203</v>
      </c>
      <c r="I724" s="30" t="s">
        <v>200</v>
      </c>
      <c r="J724" s="30" t="s">
        <v>19</v>
      </c>
      <c r="K724" s="30" t="s">
        <v>19</v>
      </c>
      <c r="L724" s="30" t="s">
        <v>19</v>
      </c>
      <c r="M724" s="30" t="s">
        <v>19</v>
      </c>
      <c r="N724" s="30" t="s">
        <v>19</v>
      </c>
      <c r="O724" s="30" t="s">
        <v>19</v>
      </c>
      <c r="P724" s="30" t="s">
        <v>19</v>
      </c>
      <c r="Q724" s="30" t="s">
        <v>19</v>
      </c>
      <c r="R724" s="30" t="s">
        <v>19</v>
      </c>
      <c r="S724" s="30" t="s">
        <v>19</v>
      </c>
      <c r="T724" s="30" t="s">
        <v>19</v>
      </c>
      <c r="U724" s="30" t="s">
        <v>19</v>
      </c>
      <c r="V724" s="30" t="s">
        <v>19</v>
      </c>
      <c r="W724" s="30" t="s">
        <v>19</v>
      </c>
      <c r="X724" s="30" t="s">
        <v>19</v>
      </c>
      <c r="Y724" s="30" t="s">
        <v>19</v>
      </c>
      <c r="Z724" s="30" t="s">
        <v>19</v>
      </c>
      <c r="AA724" s="30" t="s">
        <v>19</v>
      </c>
      <c r="AB724" s="30" t="s">
        <v>19</v>
      </c>
      <c r="AC724" s="30" t="s">
        <v>19</v>
      </c>
      <c r="AD724" s="35">
        <v>50</v>
      </c>
      <c r="AE724" s="35">
        <v>50</v>
      </c>
      <c r="AF724" s="35">
        <v>50</v>
      </c>
      <c r="AG724" s="35">
        <v>10</v>
      </c>
      <c r="AH724" s="35">
        <v>10</v>
      </c>
      <c r="AI724" s="35">
        <v>10</v>
      </c>
      <c r="AJ724" s="35">
        <v>10</v>
      </c>
      <c r="AK724" s="35">
        <v>10</v>
      </c>
      <c r="AL724" s="35">
        <v>10</v>
      </c>
      <c r="AM724" s="35">
        <v>10</v>
      </c>
      <c r="AN724" s="35">
        <v>10</v>
      </c>
      <c r="AO724" s="35">
        <v>10</v>
      </c>
      <c r="AP724" s="35">
        <v>10</v>
      </c>
      <c r="AQ724" s="35">
        <v>10</v>
      </c>
      <c r="AR724" s="35">
        <v>10</v>
      </c>
      <c r="AS724" s="35">
        <v>10</v>
      </c>
      <c r="AT724" s="35">
        <v>10</v>
      </c>
      <c r="AU724" s="35">
        <v>10</v>
      </c>
      <c r="AV724" s="35">
        <v>10</v>
      </c>
      <c r="AW724" s="35">
        <v>10</v>
      </c>
      <c r="AX724" s="35">
        <f t="shared" si="184"/>
        <v>320</v>
      </c>
      <c r="AY724" s="35">
        <v>0</v>
      </c>
      <c r="AZ724" s="35">
        <f t="shared" si="185"/>
        <v>320</v>
      </c>
      <c r="BA724" s="35">
        <f t="shared" si="180"/>
        <v>170</v>
      </c>
      <c r="BB724" s="35">
        <f t="shared" si="181"/>
        <v>50</v>
      </c>
      <c r="BC724" s="35">
        <f t="shared" si="182"/>
        <v>100</v>
      </c>
      <c r="BD724" s="31"/>
    </row>
    <row r="725" spans="1:56" s="1" customFormat="1" ht="51" x14ac:dyDescent="0.3">
      <c r="A725" s="2" t="s">
        <v>466</v>
      </c>
      <c r="B725" s="40">
        <v>3</v>
      </c>
      <c r="C725" s="40" t="s">
        <v>195</v>
      </c>
      <c r="D725" s="40">
        <v>17</v>
      </c>
      <c r="E725" s="30" t="s">
        <v>196</v>
      </c>
      <c r="F725" s="30" t="s">
        <v>10</v>
      </c>
      <c r="G725" s="30" t="s">
        <v>10</v>
      </c>
      <c r="H725" s="30" t="s">
        <v>203</v>
      </c>
      <c r="I725" s="30" t="s">
        <v>200</v>
      </c>
      <c r="J725" s="30" t="s">
        <v>19</v>
      </c>
      <c r="K725" s="30" t="s">
        <v>19</v>
      </c>
      <c r="L725" s="30" t="s">
        <v>19</v>
      </c>
      <c r="M725" s="30" t="s">
        <v>19</v>
      </c>
      <c r="N725" s="30" t="s">
        <v>19</v>
      </c>
      <c r="O725" s="30" t="s">
        <v>19</v>
      </c>
      <c r="P725" s="30" t="s">
        <v>19</v>
      </c>
      <c r="Q725" s="30" t="s">
        <v>19</v>
      </c>
      <c r="R725" s="30" t="s">
        <v>19</v>
      </c>
      <c r="S725" s="30" t="s">
        <v>19</v>
      </c>
      <c r="T725" s="30" t="s">
        <v>19</v>
      </c>
      <c r="U725" s="30" t="s">
        <v>19</v>
      </c>
      <c r="V725" s="30" t="s">
        <v>19</v>
      </c>
      <c r="W725" s="30" t="s">
        <v>19</v>
      </c>
      <c r="X725" s="30" t="s">
        <v>19</v>
      </c>
      <c r="Y725" s="30" t="s">
        <v>19</v>
      </c>
      <c r="Z725" s="30" t="s">
        <v>19</v>
      </c>
      <c r="AA725" s="30" t="s">
        <v>19</v>
      </c>
      <c r="AB725" s="30" t="s">
        <v>19</v>
      </c>
      <c r="AC725" s="30" t="s">
        <v>19</v>
      </c>
      <c r="AD725" s="35">
        <v>50</v>
      </c>
      <c r="AE725" s="35">
        <v>50</v>
      </c>
      <c r="AF725" s="35">
        <v>50</v>
      </c>
      <c r="AG725" s="35">
        <v>10</v>
      </c>
      <c r="AH725" s="35">
        <v>10</v>
      </c>
      <c r="AI725" s="35">
        <v>10</v>
      </c>
      <c r="AJ725" s="35">
        <v>10</v>
      </c>
      <c r="AK725" s="35">
        <v>10</v>
      </c>
      <c r="AL725" s="35">
        <v>10</v>
      </c>
      <c r="AM725" s="35">
        <v>10</v>
      </c>
      <c r="AN725" s="35">
        <v>10</v>
      </c>
      <c r="AO725" s="35">
        <v>10</v>
      </c>
      <c r="AP725" s="35">
        <v>10</v>
      </c>
      <c r="AQ725" s="35">
        <v>10</v>
      </c>
      <c r="AR725" s="35">
        <v>10</v>
      </c>
      <c r="AS725" s="35">
        <v>10</v>
      </c>
      <c r="AT725" s="35">
        <v>10</v>
      </c>
      <c r="AU725" s="35">
        <v>10</v>
      </c>
      <c r="AV725" s="35">
        <v>10</v>
      </c>
      <c r="AW725" s="35">
        <v>10</v>
      </c>
      <c r="AX725" s="35">
        <f t="shared" si="184"/>
        <v>320</v>
      </c>
      <c r="AY725" s="35">
        <v>0</v>
      </c>
      <c r="AZ725" s="35">
        <f t="shared" si="185"/>
        <v>320</v>
      </c>
      <c r="BA725" s="35">
        <f t="shared" si="180"/>
        <v>170</v>
      </c>
      <c r="BB725" s="35">
        <f t="shared" si="181"/>
        <v>50</v>
      </c>
      <c r="BC725" s="35">
        <f t="shared" si="182"/>
        <v>100</v>
      </c>
      <c r="BD725" s="31"/>
    </row>
    <row r="726" spans="1:56" s="1" customFormat="1" ht="51" x14ac:dyDescent="0.3">
      <c r="A726" s="2" t="s">
        <v>467</v>
      </c>
      <c r="B726" s="40">
        <v>3</v>
      </c>
      <c r="C726" s="40" t="s">
        <v>195</v>
      </c>
      <c r="D726" s="40">
        <v>17</v>
      </c>
      <c r="E726" s="30" t="s">
        <v>196</v>
      </c>
      <c r="F726" s="30" t="s">
        <v>10</v>
      </c>
      <c r="G726" s="30" t="s">
        <v>10</v>
      </c>
      <c r="H726" s="30" t="s">
        <v>203</v>
      </c>
      <c r="I726" s="30" t="s">
        <v>200</v>
      </c>
      <c r="J726" s="30" t="s">
        <v>19</v>
      </c>
      <c r="K726" s="30" t="s">
        <v>19</v>
      </c>
      <c r="L726" s="30" t="s">
        <v>19</v>
      </c>
      <c r="M726" s="30" t="s">
        <v>19</v>
      </c>
      <c r="N726" s="30" t="s">
        <v>19</v>
      </c>
      <c r="O726" s="30" t="s">
        <v>19</v>
      </c>
      <c r="P726" s="30" t="s">
        <v>19</v>
      </c>
      <c r="Q726" s="30" t="s">
        <v>19</v>
      </c>
      <c r="R726" s="30" t="s">
        <v>19</v>
      </c>
      <c r="S726" s="30" t="s">
        <v>19</v>
      </c>
      <c r="T726" s="30" t="s">
        <v>19</v>
      </c>
      <c r="U726" s="30" t="s">
        <v>19</v>
      </c>
      <c r="V726" s="30" t="s">
        <v>19</v>
      </c>
      <c r="W726" s="30" t="s">
        <v>19</v>
      </c>
      <c r="X726" s="30" t="s">
        <v>19</v>
      </c>
      <c r="Y726" s="30" t="s">
        <v>19</v>
      </c>
      <c r="Z726" s="30" t="s">
        <v>19</v>
      </c>
      <c r="AA726" s="30" t="s">
        <v>19</v>
      </c>
      <c r="AB726" s="30" t="s">
        <v>19</v>
      </c>
      <c r="AC726" s="30" t="s">
        <v>19</v>
      </c>
      <c r="AD726" s="35">
        <v>50</v>
      </c>
      <c r="AE726" s="35">
        <v>50</v>
      </c>
      <c r="AF726" s="35">
        <v>50</v>
      </c>
      <c r="AG726" s="35">
        <v>10</v>
      </c>
      <c r="AH726" s="35">
        <v>10</v>
      </c>
      <c r="AI726" s="35">
        <v>10</v>
      </c>
      <c r="AJ726" s="35">
        <v>10</v>
      </c>
      <c r="AK726" s="35">
        <v>10</v>
      </c>
      <c r="AL726" s="35">
        <v>10</v>
      </c>
      <c r="AM726" s="35">
        <v>10</v>
      </c>
      <c r="AN726" s="35">
        <v>10</v>
      </c>
      <c r="AO726" s="35">
        <v>10</v>
      </c>
      <c r="AP726" s="35">
        <v>10</v>
      </c>
      <c r="AQ726" s="35">
        <v>10</v>
      </c>
      <c r="AR726" s="35">
        <v>10</v>
      </c>
      <c r="AS726" s="35">
        <v>10</v>
      </c>
      <c r="AT726" s="35">
        <v>10</v>
      </c>
      <c r="AU726" s="35">
        <v>10</v>
      </c>
      <c r="AV726" s="35">
        <v>10</v>
      </c>
      <c r="AW726" s="35">
        <v>10</v>
      </c>
      <c r="AX726" s="35">
        <f t="shared" si="184"/>
        <v>320</v>
      </c>
      <c r="AY726" s="35">
        <v>0</v>
      </c>
      <c r="AZ726" s="35">
        <f t="shared" si="185"/>
        <v>320</v>
      </c>
      <c r="BA726" s="35">
        <f t="shared" si="180"/>
        <v>170</v>
      </c>
      <c r="BB726" s="35">
        <f t="shared" si="181"/>
        <v>50</v>
      </c>
      <c r="BC726" s="35">
        <f t="shared" si="182"/>
        <v>100</v>
      </c>
      <c r="BD726" s="31"/>
    </row>
    <row r="727" spans="1:56" s="1" customFormat="1" ht="51" x14ac:dyDescent="0.3">
      <c r="A727" s="2" t="s">
        <v>468</v>
      </c>
      <c r="B727" s="40">
        <v>3</v>
      </c>
      <c r="C727" s="40" t="s">
        <v>195</v>
      </c>
      <c r="D727" s="40">
        <v>17</v>
      </c>
      <c r="E727" s="30" t="s">
        <v>196</v>
      </c>
      <c r="F727" s="30" t="s">
        <v>10</v>
      </c>
      <c r="G727" s="30" t="s">
        <v>10</v>
      </c>
      <c r="H727" s="30" t="s">
        <v>203</v>
      </c>
      <c r="I727" s="30" t="s">
        <v>200</v>
      </c>
      <c r="J727" s="30"/>
      <c r="K727" s="30"/>
      <c r="L727" s="30"/>
      <c r="M727" s="30"/>
      <c r="N727" s="30" t="s">
        <v>19</v>
      </c>
      <c r="O727" s="30" t="s">
        <v>19</v>
      </c>
      <c r="P727" s="30" t="s">
        <v>19</v>
      </c>
      <c r="Q727" s="30" t="s">
        <v>19</v>
      </c>
      <c r="R727" s="30" t="s">
        <v>19</v>
      </c>
      <c r="S727" s="30" t="s">
        <v>19</v>
      </c>
      <c r="T727" s="30" t="s">
        <v>19</v>
      </c>
      <c r="U727" s="30" t="s">
        <v>19</v>
      </c>
      <c r="V727" s="30" t="s">
        <v>19</v>
      </c>
      <c r="W727" s="30" t="s">
        <v>19</v>
      </c>
      <c r="X727" s="30" t="s">
        <v>19</v>
      </c>
      <c r="Y727" s="30" t="s">
        <v>19</v>
      </c>
      <c r="Z727" s="30" t="s">
        <v>19</v>
      </c>
      <c r="AA727" s="30" t="s">
        <v>19</v>
      </c>
      <c r="AB727" s="30" t="s">
        <v>19</v>
      </c>
      <c r="AC727" s="30" t="s">
        <v>19</v>
      </c>
      <c r="AD727" s="35"/>
      <c r="AE727" s="35"/>
      <c r="AF727" s="35"/>
      <c r="AG727" s="35"/>
      <c r="AH727" s="35"/>
      <c r="AI727" s="35">
        <v>10</v>
      </c>
      <c r="AJ727" s="35">
        <v>10</v>
      </c>
      <c r="AK727" s="35">
        <v>10</v>
      </c>
      <c r="AL727" s="35">
        <v>10</v>
      </c>
      <c r="AM727" s="35">
        <v>10</v>
      </c>
      <c r="AN727" s="35">
        <v>10</v>
      </c>
      <c r="AO727" s="35">
        <v>10</v>
      </c>
      <c r="AP727" s="35">
        <v>10</v>
      </c>
      <c r="AQ727" s="35">
        <v>10</v>
      </c>
      <c r="AR727" s="35">
        <v>10</v>
      </c>
      <c r="AS727" s="35">
        <v>10</v>
      </c>
      <c r="AT727" s="35">
        <v>10</v>
      </c>
      <c r="AU727" s="35">
        <v>10</v>
      </c>
      <c r="AV727" s="35">
        <v>10</v>
      </c>
      <c r="AW727" s="35">
        <v>10</v>
      </c>
      <c r="AX727" s="35">
        <f t="shared" si="184"/>
        <v>150</v>
      </c>
      <c r="AY727" s="35">
        <v>0</v>
      </c>
      <c r="AZ727" s="35">
        <f t="shared" si="185"/>
        <v>150</v>
      </c>
      <c r="BA727" s="39">
        <f t="shared" si="180"/>
        <v>0</v>
      </c>
      <c r="BB727" s="39">
        <f t="shared" si="181"/>
        <v>50</v>
      </c>
      <c r="BC727" s="39">
        <f t="shared" si="182"/>
        <v>100</v>
      </c>
      <c r="BD727" s="31"/>
    </row>
    <row r="728" spans="1:56" s="1" customFormat="1" ht="51" x14ac:dyDescent="0.3">
      <c r="A728" s="2" t="s">
        <v>469</v>
      </c>
      <c r="B728" s="40">
        <v>3</v>
      </c>
      <c r="C728" s="40" t="s">
        <v>195</v>
      </c>
      <c r="D728" s="40">
        <v>17</v>
      </c>
      <c r="E728" s="30" t="s">
        <v>196</v>
      </c>
      <c r="F728" s="30" t="s">
        <v>10</v>
      </c>
      <c r="G728" s="30" t="s">
        <v>10</v>
      </c>
      <c r="H728" s="30" t="s">
        <v>203</v>
      </c>
      <c r="I728" s="30" t="s">
        <v>200</v>
      </c>
      <c r="J728" s="30"/>
      <c r="K728" s="30"/>
      <c r="L728" s="30"/>
      <c r="M728" s="30"/>
      <c r="N728" s="30" t="s">
        <v>19</v>
      </c>
      <c r="O728" s="30" t="s">
        <v>19</v>
      </c>
      <c r="P728" s="30" t="s">
        <v>19</v>
      </c>
      <c r="Q728" s="30" t="s">
        <v>19</v>
      </c>
      <c r="R728" s="30" t="s">
        <v>19</v>
      </c>
      <c r="S728" s="30" t="s">
        <v>19</v>
      </c>
      <c r="T728" s="30" t="s">
        <v>19</v>
      </c>
      <c r="U728" s="30" t="s">
        <v>19</v>
      </c>
      <c r="V728" s="30" t="s">
        <v>19</v>
      </c>
      <c r="W728" s="30" t="s">
        <v>19</v>
      </c>
      <c r="X728" s="30" t="s">
        <v>19</v>
      </c>
      <c r="Y728" s="30" t="s">
        <v>19</v>
      </c>
      <c r="Z728" s="30" t="s">
        <v>19</v>
      </c>
      <c r="AA728" s="30" t="s">
        <v>19</v>
      </c>
      <c r="AB728" s="30" t="s">
        <v>19</v>
      </c>
      <c r="AC728" s="30" t="s">
        <v>19</v>
      </c>
      <c r="AD728" s="35"/>
      <c r="AE728" s="35"/>
      <c r="AF728" s="35"/>
      <c r="AG728" s="35"/>
      <c r="AH728" s="35"/>
      <c r="AI728" s="35">
        <v>10</v>
      </c>
      <c r="AJ728" s="35">
        <v>10</v>
      </c>
      <c r="AK728" s="35">
        <v>10</v>
      </c>
      <c r="AL728" s="35">
        <v>10</v>
      </c>
      <c r="AM728" s="35">
        <v>10</v>
      </c>
      <c r="AN728" s="35">
        <v>10</v>
      </c>
      <c r="AO728" s="35">
        <v>10</v>
      </c>
      <c r="AP728" s="35">
        <v>10</v>
      </c>
      <c r="AQ728" s="35">
        <v>10</v>
      </c>
      <c r="AR728" s="35">
        <v>10</v>
      </c>
      <c r="AS728" s="35">
        <v>10</v>
      </c>
      <c r="AT728" s="35">
        <v>10</v>
      </c>
      <c r="AU728" s="35">
        <v>10</v>
      </c>
      <c r="AV728" s="35">
        <v>10</v>
      </c>
      <c r="AW728" s="35">
        <v>10</v>
      </c>
      <c r="AX728" s="35">
        <f t="shared" si="184"/>
        <v>150</v>
      </c>
      <c r="AY728" s="35">
        <v>0</v>
      </c>
      <c r="AZ728" s="35">
        <f t="shared" si="185"/>
        <v>150</v>
      </c>
      <c r="BA728" s="39">
        <f t="shared" si="180"/>
        <v>0</v>
      </c>
      <c r="BB728" s="39">
        <f t="shared" si="181"/>
        <v>50</v>
      </c>
      <c r="BC728" s="39">
        <f t="shared" si="182"/>
        <v>100</v>
      </c>
      <c r="BD728" s="31"/>
    </row>
    <row r="729" spans="1:56" s="1" customFormat="1" ht="51" x14ac:dyDescent="0.3">
      <c r="A729" s="2" t="s">
        <v>470</v>
      </c>
      <c r="B729" s="40">
        <v>3</v>
      </c>
      <c r="C729" s="40" t="s">
        <v>195</v>
      </c>
      <c r="D729" s="40">
        <v>17</v>
      </c>
      <c r="E729" s="30" t="s">
        <v>196</v>
      </c>
      <c r="F729" s="30" t="s">
        <v>10</v>
      </c>
      <c r="G729" s="30" t="s">
        <v>10</v>
      </c>
      <c r="H729" s="30" t="s">
        <v>203</v>
      </c>
      <c r="I729" s="30" t="s">
        <v>200</v>
      </c>
      <c r="J729" s="30"/>
      <c r="K729" s="30"/>
      <c r="L729" s="30"/>
      <c r="M729" s="30"/>
      <c r="N729" s="30" t="s">
        <v>19</v>
      </c>
      <c r="O729" s="30" t="s">
        <v>19</v>
      </c>
      <c r="P729" s="30" t="s">
        <v>19</v>
      </c>
      <c r="Q729" s="30" t="s">
        <v>19</v>
      </c>
      <c r="R729" s="30" t="s">
        <v>19</v>
      </c>
      <c r="S729" s="30" t="s">
        <v>19</v>
      </c>
      <c r="T729" s="30" t="s">
        <v>19</v>
      </c>
      <c r="U729" s="30" t="s">
        <v>19</v>
      </c>
      <c r="V729" s="30" t="s">
        <v>19</v>
      </c>
      <c r="W729" s="30" t="s">
        <v>19</v>
      </c>
      <c r="X729" s="30" t="s">
        <v>19</v>
      </c>
      <c r="Y729" s="30" t="s">
        <v>19</v>
      </c>
      <c r="Z729" s="30" t="s">
        <v>19</v>
      </c>
      <c r="AA729" s="30" t="s">
        <v>19</v>
      </c>
      <c r="AB729" s="30" t="s">
        <v>19</v>
      </c>
      <c r="AC729" s="30" t="s">
        <v>19</v>
      </c>
      <c r="AD729" s="35"/>
      <c r="AE729" s="35"/>
      <c r="AF729" s="35"/>
      <c r="AG729" s="35"/>
      <c r="AH729" s="35"/>
      <c r="AI729" s="35">
        <v>10</v>
      </c>
      <c r="AJ729" s="35">
        <v>10</v>
      </c>
      <c r="AK729" s="35">
        <v>10</v>
      </c>
      <c r="AL729" s="35">
        <v>10</v>
      </c>
      <c r="AM729" s="35">
        <v>10</v>
      </c>
      <c r="AN729" s="35">
        <v>10</v>
      </c>
      <c r="AO729" s="35">
        <v>10</v>
      </c>
      <c r="AP729" s="35">
        <v>10</v>
      </c>
      <c r="AQ729" s="35">
        <v>10</v>
      </c>
      <c r="AR729" s="35">
        <v>10</v>
      </c>
      <c r="AS729" s="35">
        <v>10</v>
      </c>
      <c r="AT729" s="35">
        <v>10</v>
      </c>
      <c r="AU729" s="35">
        <v>10</v>
      </c>
      <c r="AV729" s="35">
        <v>10</v>
      </c>
      <c r="AW729" s="35">
        <v>10</v>
      </c>
      <c r="AX729" s="35">
        <f t="shared" si="184"/>
        <v>150</v>
      </c>
      <c r="AY729" s="35">
        <v>0</v>
      </c>
      <c r="AZ729" s="35">
        <f t="shared" si="185"/>
        <v>150</v>
      </c>
      <c r="BA729" s="39">
        <f t="shared" si="180"/>
        <v>0</v>
      </c>
      <c r="BB729" s="39">
        <f t="shared" si="181"/>
        <v>50</v>
      </c>
      <c r="BC729" s="39">
        <f t="shared" si="182"/>
        <v>100</v>
      </c>
      <c r="BD729" s="31"/>
    </row>
    <row r="730" spans="1:56" s="1" customFormat="1" ht="61.2" x14ac:dyDescent="0.3">
      <c r="A730" s="11" t="s">
        <v>472</v>
      </c>
      <c r="B730" s="32">
        <v>3</v>
      </c>
      <c r="C730" s="32" t="s">
        <v>195</v>
      </c>
      <c r="D730" s="32">
        <v>17</v>
      </c>
      <c r="E730" s="33" t="s">
        <v>196</v>
      </c>
      <c r="F730" s="33" t="s">
        <v>10</v>
      </c>
      <c r="G730" s="33" t="s">
        <v>10</v>
      </c>
      <c r="H730" s="33" t="s">
        <v>204</v>
      </c>
      <c r="I730" s="33" t="s">
        <v>201</v>
      </c>
      <c r="J730" s="30" t="s">
        <v>19</v>
      </c>
      <c r="K730" s="30" t="s">
        <v>19</v>
      </c>
      <c r="L730" s="30" t="s">
        <v>19</v>
      </c>
      <c r="M730" s="30" t="s">
        <v>19</v>
      </c>
      <c r="N730" s="30" t="s">
        <v>19</v>
      </c>
      <c r="O730" s="30" t="s">
        <v>19</v>
      </c>
      <c r="P730" s="30" t="s">
        <v>19</v>
      </c>
      <c r="Q730" s="30" t="s">
        <v>19</v>
      </c>
      <c r="R730" s="30" t="s">
        <v>19</v>
      </c>
      <c r="S730" s="30" t="s">
        <v>19</v>
      </c>
      <c r="T730" s="30" t="s">
        <v>19</v>
      </c>
      <c r="U730" s="30" t="s">
        <v>19</v>
      </c>
      <c r="V730" s="30" t="s">
        <v>19</v>
      </c>
      <c r="W730" s="30" t="s">
        <v>19</v>
      </c>
      <c r="X730" s="30" t="s">
        <v>19</v>
      </c>
      <c r="Y730" s="30" t="s">
        <v>19</v>
      </c>
      <c r="Z730" s="30" t="s">
        <v>19</v>
      </c>
      <c r="AA730" s="30" t="s">
        <v>19</v>
      </c>
      <c r="AB730" s="30" t="s">
        <v>19</v>
      </c>
      <c r="AC730" s="30" t="s">
        <v>19</v>
      </c>
      <c r="AD730" s="34">
        <f>SUM(AD731:AD740)</f>
        <v>3259.2841252071748</v>
      </c>
      <c r="AE730" s="34">
        <f t="shared" ref="AE730:AW730" si="189">SUM(AE731:AE740)</f>
        <v>3694.6351314675335</v>
      </c>
      <c r="AF730" s="34">
        <f t="shared" si="189"/>
        <v>3879.3668880409109</v>
      </c>
      <c r="AG730" s="34">
        <f t="shared" si="189"/>
        <v>4073.3352324429561</v>
      </c>
      <c r="AH730" s="34">
        <f t="shared" si="189"/>
        <v>4277.0019940651036</v>
      </c>
      <c r="AI730" s="34">
        <f t="shared" si="189"/>
        <v>4507.0019940651036</v>
      </c>
      <c r="AJ730" s="34">
        <f t="shared" si="189"/>
        <v>4507.0019940651036</v>
      </c>
      <c r="AK730" s="34">
        <f t="shared" si="189"/>
        <v>4507.0019940651036</v>
      </c>
      <c r="AL730" s="34">
        <f t="shared" si="189"/>
        <v>4507.0019940651036</v>
      </c>
      <c r="AM730" s="34">
        <f t="shared" si="189"/>
        <v>4507.0019940651036</v>
      </c>
      <c r="AN730" s="34">
        <f t="shared" si="189"/>
        <v>4507.0019940651036</v>
      </c>
      <c r="AO730" s="34">
        <f t="shared" si="189"/>
        <v>4507.0019940651036</v>
      </c>
      <c r="AP730" s="34">
        <f t="shared" si="189"/>
        <v>4507.0019940651036</v>
      </c>
      <c r="AQ730" s="34">
        <f t="shared" si="189"/>
        <v>4507.0019940651036</v>
      </c>
      <c r="AR730" s="34">
        <f t="shared" si="189"/>
        <v>4507.0019940651036</v>
      </c>
      <c r="AS730" s="34">
        <f t="shared" si="189"/>
        <v>4507.0019940651036</v>
      </c>
      <c r="AT730" s="34">
        <f t="shared" si="189"/>
        <v>4507.0019940651036</v>
      </c>
      <c r="AU730" s="34">
        <f t="shared" si="189"/>
        <v>4507.0019940651036</v>
      </c>
      <c r="AV730" s="34">
        <f t="shared" si="189"/>
        <v>4507.0019940651036</v>
      </c>
      <c r="AW730" s="34">
        <f t="shared" si="189"/>
        <v>4507.0019940651036</v>
      </c>
      <c r="AX730" s="35">
        <f t="shared" si="184"/>
        <v>86788.653282200219</v>
      </c>
      <c r="AY730" s="35">
        <v>0</v>
      </c>
      <c r="AZ730" s="35">
        <f t="shared" si="185"/>
        <v>86788.653282200219</v>
      </c>
      <c r="BA730" s="36">
        <f t="shared" si="180"/>
        <v>19183.623371223679</v>
      </c>
      <c r="BB730" s="36">
        <f t="shared" si="181"/>
        <v>22535.009970325518</v>
      </c>
      <c r="BC730" s="36">
        <f t="shared" si="182"/>
        <v>45070.019940651036</v>
      </c>
      <c r="BD730" s="31"/>
    </row>
    <row r="731" spans="1:56" ht="43.2" x14ac:dyDescent="0.3">
      <c r="A731" s="14" t="s">
        <v>461</v>
      </c>
      <c r="B731" s="37">
        <v>3</v>
      </c>
      <c r="C731" s="37" t="s">
        <v>195</v>
      </c>
      <c r="D731" s="37">
        <v>17</v>
      </c>
      <c r="E731" s="38" t="s">
        <v>196</v>
      </c>
      <c r="F731" s="38" t="s">
        <v>10</v>
      </c>
      <c r="G731" s="38" t="s">
        <v>10</v>
      </c>
      <c r="H731" s="38" t="s">
        <v>204</v>
      </c>
      <c r="I731" s="38" t="s">
        <v>201</v>
      </c>
      <c r="J731" s="38" t="s">
        <v>19</v>
      </c>
      <c r="K731" s="38" t="s">
        <v>19</v>
      </c>
      <c r="L731" s="38" t="s">
        <v>19</v>
      </c>
      <c r="M731" s="38" t="s">
        <v>19</v>
      </c>
      <c r="N731" s="38" t="s">
        <v>19</v>
      </c>
      <c r="O731" s="38" t="s">
        <v>19</v>
      </c>
      <c r="P731" s="38" t="s">
        <v>19</v>
      </c>
      <c r="Q731" s="38" t="s">
        <v>19</v>
      </c>
      <c r="R731" s="38" t="s">
        <v>19</v>
      </c>
      <c r="S731" s="38" t="s">
        <v>19</v>
      </c>
      <c r="T731" s="38" t="s">
        <v>19</v>
      </c>
      <c r="U731" s="38" t="s">
        <v>19</v>
      </c>
      <c r="V731" s="38" t="s">
        <v>19</v>
      </c>
      <c r="W731" s="38" t="s">
        <v>19</v>
      </c>
      <c r="X731" s="38" t="s">
        <v>19</v>
      </c>
      <c r="Y731" s="38" t="s">
        <v>19</v>
      </c>
      <c r="Z731" s="38" t="s">
        <v>19</v>
      </c>
      <c r="AA731" s="38" t="s">
        <v>19</v>
      </c>
      <c r="AB731" s="38" t="s">
        <v>19</v>
      </c>
      <c r="AC731" s="38" t="s">
        <v>19</v>
      </c>
      <c r="AD731" s="39">
        <v>1667.5237627071747</v>
      </c>
      <c r="AE731" s="39">
        <v>2023.2867508425336</v>
      </c>
      <c r="AF731" s="39">
        <v>2124.4510883846606</v>
      </c>
      <c r="AG731" s="39">
        <v>2230.6736428038935</v>
      </c>
      <c r="AH731" s="39">
        <v>2342.2073249440878</v>
      </c>
      <c r="AI731" s="39">
        <v>2342.2073249440878</v>
      </c>
      <c r="AJ731" s="39">
        <v>2342.2073249440878</v>
      </c>
      <c r="AK731" s="39">
        <v>2342.2073249440878</v>
      </c>
      <c r="AL731" s="39">
        <v>2342.2073249440878</v>
      </c>
      <c r="AM731" s="39">
        <v>2342.2073249440878</v>
      </c>
      <c r="AN731" s="39">
        <v>2342.2073249440878</v>
      </c>
      <c r="AO731" s="39">
        <v>2342.2073249440878</v>
      </c>
      <c r="AP731" s="39">
        <v>2342.2073249440878</v>
      </c>
      <c r="AQ731" s="39">
        <v>2342.2073249440878</v>
      </c>
      <c r="AR731" s="39">
        <v>2342.2073249440878</v>
      </c>
      <c r="AS731" s="39">
        <v>2342.2073249440878</v>
      </c>
      <c r="AT731" s="39">
        <v>2342.2073249440878</v>
      </c>
      <c r="AU731" s="39">
        <v>2342.2073249440878</v>
      </c>
      <c r="AV731" s="39">
        <v>2342.2073249440878</v>
      </c>
      <c r="AW731" s="39">
        <v>2342.2073249440878</v>
      </c>
      <c r="AX731" s="39">
        <f t="shared" si="184"/>
        <v>45521.252443843659</v>
      </c>
      <c r="AY731" s="39">
        <v>0</v>
      </c>
      <c r="AZ731" s="39">
        <f t="shared" si="185"/>
        <v>45521.252443843659</v>
      </c>
      <c r="BA731" s="39">
        <f t="shared" ref="BA731:BA752" si="190">SUM(AD731:AH731)</f>
        <v>10388.14256968235</v>
      </c>
      <c r="BB731" s="39">
        <f t="shared" ref="BB731:BB752" si="191">SUM(AI731:AM731)</f>
        <v>11711.036624720438</v>
      </c>
      <c r="BC731" s="39">
        <f t="shared" ref="BC731:BC752" si="192">SUM(AN731:AW731)</f>
        <v>23422.073249440877</v>
      </c>
    </row>
    <row r="732" spans="1:56" ht="43.2" x14ac:dyDescent="0.3">
      <c r="A732" s="14" t="s">
        <v>462</v>
      </c>
      <c r="B732" s="37">
        <v>3</v>
      </c>
      <c r="C732" s="37" t="s">
        <v>195</v>
      </c>
      <c r="D732" s="37">
        <v>17</v>
      </c>
      <c r="E732" s="38" t="s">
        <v>196</v>
      </c>
      <c r="F732" s="38" t="s">
        <v>10</v>
      </c>
      <c r="G732" s="38" t="s">
        <v>10</v>
      </c>
      <c r="H732" s="38" t="s">
        <v>204</v>
      </c>
      <c r="I732" s="38" t="s">
        <v>201</v>
      </c>
      <c r="J732" s="38" t="s">
        <v>19</v>
      </c>
      <c r="K732" s="38" t="s">
        <v>19</v>
      </c>
      <c r="L732" s="38" t="s">
        <v>19</v>
      </c>
      <c r="M732" s="38" t="s">
        <v>19</v>
      </c>
      <c r="N732" s="38" t="s">
        <v>19</v>
      </c>
      <c r="O732" s="38" t="s">
        <v>19</v>
      </c>
      <c r="P732" s="38" t="s">
        <v>19</v>
      </c>
      <c r="Q732" s="38" t="s">
        <v>19</v>
      </c>
      <c r="R732" s="38" t="s">
        <v>19</v>
      </c>
      <c r="S732" s="38" t="s">
        <v>19</v>
      </c>
      <c r="T732" s="38" t="s">
        <v>19</v>
      </c>
      <c r="U732" s="38" t="s">
        <v>19</v>
      </c>
      <c r="V732" s="38" t="s">
        <v>19</v>
      </c>
      <c r="W732" s="38" t="s">
        <v>19</v>
      </c>
      <c r="X732" s="38" t="s">
        <v>19</v>
      </c>
      <c r="Y732" s="38" t="s">
        <v>19</v>
      </c>
      <c r="Z732" s="38" t="s">
        <v>19</v>
      </c>
      <c r="AA732" s="38" t="s">
        <v>19</v>
      </c>
      <c r="AB732" s="38" t="s">
        <v>19</v>
      </c>
      <c r="AC732" s="38" t="s">
        <v>19</v>
      </c>
      <c r="AD732" s="39">
        <v>272.38679999999999</v>
      </c>
      <c r="AE732" s="39">
        <v>286.00614000000002</v>
      </c>
      <c r="AF732" s="39">
        <v>300.30644699999999</v>
      </c>
      <c r="AG732" s="39">
        <v>315.32176935000001</v>
      </c>
      <c r="AH732" s="39">
        <v>331.08785781749998</v>
      </c>
      <c r="AI732" s="39">
        <v>331.08785781749998</v>
      </c>
      <c r="AJ732" s="39">
        <v>331.08785781749998</v>
      </c>
      <c r="AK732" s="39">
        <v>331.08785781749998</v>
      </c>
      <c r="AL732" s="39">
        <v>331.08785781749998</v>
      </c>
      <c r="AM732" s="39">
        <v>331.08785781749998</v>
      </c>
      <c r="AN732" s="39">
        <v>331.08785781749998</v>
      </c>
      <c r="AO732" s="39">
        <v>331.08785781749998</v>
      </c>
      <c r="AP732" s="39">
        <v>331.08785781749998</v>
      </c>
      <c r="AQ732" s="39">
        <v>331.08785781749998</v>
      </c>
      <c r="AR732" s="39">
        <v>331.08785781749998</v>
      </c>
      <c r="AS732" s="39">
        <v>331.08785781749998</v>
      </c>
      <c r="AT732" s="39">
        <v>331.08785781749998</v>
      </c>
      <c r="AU732" s="39">
        <v>331.08785781749998</v>
      </c>
      <c r="AV732" s="39">
        <v>331.08785781749998</v>
      </c>
      <c r="AW732" s="39">
        <v>331.08785781749998</v>
      </c>
      <c r="AX732" s="39">
        <f t="shared" si="184"/>
        <v>6471.4268814299967</v>
      </c>
      <c r="AY732" s="39">
        <v>0</v>
      </c>
      <c r="AZ732" s="39">
        <f t="shared" si="185"/>
        <v>6471.4268814299967</v>
      </c>
      <c r="BA732" s="39">
        <f t="shared" si="190"/>
        <v>1505.1090141674999</v>
      </c>
      <c r="BB732" s="39">
        <f t="shared" si="191"/>
        <v>1655.4392890874999</v>
      </c>
      <c r="BC732" s="39">
        <f t="shared" si="192"/>
        <v>3310.8785781749993</v>
      </c>
    </row>
    <row r="733" spans="1:56" s="1" customFormat="1" ht="51" x14ac:dyDescent="0.3">
      <c r="A733" s="2" t="s">
        <v>463</v>
      </c>
      <c r="B733" s="40">
        <v>3</v>
      </c>
      <c r="C733" s="40" t="s">
        <v>195</v>
      </c>
      <c r="D733" s="40">
        <v>17</v>
      </c>
      <c r="E733" s="30" t="s">
        <v>196</v>
      </c>
      <c r="F733" s="30" t="s">
        <v>10</v>
      </c>
      <c r="G733" s="30" t="s">
        <v>10</v>
      </c>
      <c r="H733" s="30" t="s">
        <v>204</v>
      </c>
      <c r="I733" s="30" t="s">
        <v>201</v>
      </c>
      <c r="J733" s="30" t="s">
        <v>19</v>
      </c>
      <c r="K733" s="30" t="s">
        <v>19</v>
      </c>
      <c r="L733" s="30" t="s">
        <v>19</v>
      </c>
      <c r="M733" s="30" t="s">
        <v>19</v>
      </c>
      <c r="N733" s="30" t="s">
        <v>19</v>
      </c>
      <c r="O733" s="30" t="s">
        <v>19</v>
      </c>
      <c r="P733" s="30" t="s">
        <v>19</v>
      </c>
      <c r="Q733" s="30" t="s">
        <v>19</v>
      </c>
      <c r="R733" s="30" t="s">
        <v>19</v>
      </c>
      <c r="S733" s="30" t="s">
        <v>19</v>
      </c>
      <c r="T733" s="30" t="s">
        <v>19</v>
      </c>
      <c r="U733" s="30" t="s">
        <v>19</v>
      </c>
      <c r="V733" s="30" t="s">
        <v>19</v>
      </c>
      <c r="W733" s="30" t="s">
        <v>19</v>
      </c>
      <c r="X733" s="30" t="s">
        <v>19</v>
      </c>
      <c r="Y733" s="30" t="s">
        <v>19</v>
      </c>
      <c r="Z733" s="30" t="s">
        <v>19</v>
      </c>
      <c r="AA733" s="30" t="s">
        <v>19</v>
      </c>
      <c r="AB733" s="30" t="s">
        <v>19</v>
      </c>
      <c r="AC733" s="30" t="s">
        <v>19</v>
      </c>
      <c r="AD733" s="35">
        <v>774.59996250000006</v>
      </c>
      <c r="AE733" s="35">
        <v>813.3299606249999</v>
      </c>
      <c r="AF733" s="35">
        <v>853.99645865625007</v>
      </c>
      <c r="AG733" s="35">
        <v>896.69628158906244</v>
      </c>
      <c r="AH733" s="35">
        <v>941.53109566851549</v>
      </c>
      <c r="AI733" s="35">
        <v>941.53109566851549</v>
      </c>
      <c r="AJ733" s="35">
        <v>941.53109566851549</v>
      </c>
      <c r="AK733" s="35">
        <v>941.53109566851549</v>
      </c>
      <c r="AL733" s="35">
        <v>941.53109566851549</v>
      </c>
      <c r="AM733" s="35">
        <v>941.53109566851549</v>
      </c>
      <c r="AN733" s="35">
        <v>941.53109566851549</v>
      </c>
      <c r="AO733" s="35">
        <v>941.53109566851549</v>
      </c>
      <c r="AP733" s="35">
        <v>941.53109566851549</v>
      </c>
      <c r="AQ733" s="35">
        <v>941.53109566851549</v>
      </c>
      <c r="AR733" s="35">
        <v>941.53109566851549</v>
      </c>
      <c r="AS733" s="35">
        <v>941.53109566851549</v>
      </c>
      <c r="AT733" s="35">
        <v>941.53109566851549</v>
      </c>
      <c r="AU733" s="35">
        <v>941.53109566851549</v>
      </c>
      <c r="AV733" s="35">
        <v>941.53109566851549</v>
      </c>
      <c r="AW733" s="35">
        <v>941.53109566851549</v>
      </c>
      <c r="AX733" s="35">
        <f t="shared" si="184"/>
        <v>18403.120194066563</v>
      </c>
      <c r="AY733" s="35">
        <v>0</v>
      </c>
      <c r="AZ733" s="35">
        <f t="shared" si="185"/>
        <v>18403.120194066563</v>
      </c>
      <c r="BA733" s="35">
        <f t="shared" si="190"/>
        <v>4280.153759038828</v>
      </c>
      <c r="BB733" s="35">
        <f t="shared" si="191"/>
        <v>4707.6554783425772</v>
      </c>
      <c r="BC733" s="35">
        <f t="shared" si="192"/>
        <v>9415.3109566851545</v>
      </c>
      <c r="BD733" s="31"/>
    </row>
    <row r="734" spans="1:56" s="1" customFormat="1" ht="51" x14ac:dyDescent="0.3">
      <c r="A734" s="2" t="s">
        <v>464</v>
      </c>
      <c r="B734" s="40">
        <v>3</v>
      </c>
      <c r="C734" s="40" t="s">
        <v>195</v>
      </c>
      <c r="D734" s="40">
        <v>17</v>
      </c>
      <c r="E734" s="30" t="s">
        <v>196</v>
      </c>
      <c r="F734" s="30" t="s">
        <v>10</v>
      </c>
      <c r="G734" s="30" t="s">
        <v>10</v>
      </c>
      <c r="H734" s="30" t="s">
        <v>204</v>
      </c>
      <c r="I734" s="30" t="s">
        <v>201</v>
      </c>
      <c r="J734" s="30" t="s">
        <v>19</v>
      </c>
      <c r="K734" s="30" t="s">
        <v>19</v>
      </c>
      <c r="L734" s="30" t="s">
        <v>19</v>
      </c>
      <c r="M734" s="30" t="s">
        <v>19</v>
      </c>
      <c r="N734" s="30" t="s">
        <v>19</v>
      </c>
      <c r="O734" s="30" t="s">
        <v>19</v>
      </c>
      <c r="P734" s="30" t="s">
        <v>19</v>
      </c>
      <c r="Q734" s="30" t="s">
        <v>19</v>
      </c>
      <c r="R734" s="30" t="s">
        <v>19</v>
      </c>
      <c r="S734" s="30" t="s">
        <v>19</v>
      </c>
      <c r="T734" s="30" t="s">
        <v>19</v>
      </c>
      <c r="U734" s="30" t="s">
        <v>19</v>
      </c>
      <c r="V734" s="30" t="s">
        <v>19</v>
      </c>
      <c r="W734" s="30" t="s">
        <v>19</v>
      </c>
      <c r="X734" s="30" t="s">
        <v>19</v>
      </c>
      <c r="Y734" s="30" t="s">
        <v>19</v>
      </c>
      <c r="Z734" s="30" t="s">
        <v>19</v>
      </c>
      <c r="AA734" s="30" t="s">
        <v>19</v>
      </c>
      <c r="AB734" s="30" t="s">
        <v>19</v>
      </c>
      <c r="AC734" s="30" t="s">
        <v>19</v>
      </c>
      <c r="AD734" s="35">
        <v>280.8988875</v>
      </c>
      <c r="AE734" s="35">
        <v>294.943831875</v>
      </c>
      <c r="AF734" s="35">
        <v>309.69102346875002</v>
      </c>
      <c r="AG734" s="35">
        <v>325.17557464218748</v>
      </c>
      <c r="AH734" s="35">
        <v>341.43435337429685</v>
      </c>
      <c r="AI734" s="35">
        <v>341.43435337429685</v>
      </c>
      <c r="AJ734" s="35">
        <v>341.43435337429685</v>
      </c>
      <c r="AK734" s="35">
        <v>341.43435337429685</v>
      </c>
      <c r="AL734" s="35">
        <v>341.43435337429685</v>
      </c>
      <c r="AM734" s="35">
        <v>341.43435337429685</v>
      </c>
      <c r="AN734" s="35">
        <v>341.43435337429685</v>
      </c>
      <c r="AO734" s="35">
        <v>341.43435337429685</v>
      </c>
      <c r="AP734" s="35">
        <v>341.43435337429685</v>
      </c>
      <c r="AQ734" s="35">
        <v>341.43435337429685</v>
      </c>
      <c r="AR734" s="35">
        <v>341.43435337429685</v>
      </c>
      <c r="AS734" s="35">
        <v>341.43435337429685</v>
      </c>
      <c r="AT734" s="35">
        <v>341.43435337429685</v>
      </c>
      <c r="AU734" s="35">
        <v>341.43435337429685</v>
      </c>
      <c r="AV734" s="35">
        <v>341.43435337429685</v>
      </c>
      <c r="AW734" s="35">
        <v>341.43435337429685</v>
      </c>
      <c r="AX734" s="35">
        <f t="shared" si="184"/>
        <v>6673.6589714746851</v>
      </c>
      <c r="AY734" s="35">
        <v>0</v>
      </c>
      <c r="AZ734" s="35">
        <f t="shared" si="185"/>
        <v>6673.6589714746851</v>
      </c>
      <c r="BA734" s="35">
        <f t="shared" si="190"/>
        <v>1552.1436708602341</v>
      </c>
      <c r="BB734" s="35">
        <f t="shared" si="191"/>
        <v>1707.1717668714841</v>
      </c>
      <c r="BC734" s="35">
        <f t="shared" si="192"/>
        <v>3414.3435337429678</v>
      </c>
      <c r="BD734" s="31"/>
    </row>
    <row r="735" spans="1:56" s="1" customFormat="1" ht="51" x14ac:dyDescent="0.3">
      <c r="A735" s="2" t="s">
        <v>465</v>
      </c>
      <c r="B735" s="40">
        <v>3</v>
      </c>
      <c r="C735" s="40" t="s">
        <v>195</v>
      </c>
      <c r="D735" s="40">
        <v>17</v>
      </c>
      <c r="E735" s="30" t="s">
        <v>196</v>
      </c>
      <c r="F735" s="30" t="s">
        <v>10</v>
      </c>
      <c r="G735" s="30" t="s">
        <v>10</v>
      </c>
      <c r="H735" s="30" t="s">
        <v>204</v>
      </c>
      <c r="I735" s="30" t="s">
        <v>201</v>
      </c>
      <c r="J735" s="30" t="s">
        <v>19</v>
      </c>
      <c r="K735" s="30" t="s">
        <v>19</v>
      </c>
      <c r="L735" s="30" t="s">
        <v>19</v>
      </c>
      <c r="M735" s="30" t="s">
        <v>19</v>
      </c>
      <c r="N735" s="30" t="s">
        <v>19</v>
      </c>
      <c r="O735" s="30" t="s">
        <v>19</v>
      </c>
      <c r="P735" s="30" t="s">
        <v>19</v>
      </c>
      <c r="Q735" s="30" t="s">
        <v>19</v>
      </c>
      <c r="R735" s="30" t="s">
        <v>19</v>
      </c>
      <c r="S735" s="30" t="s">
        <v>19</v>
      </c>
      <c r="T735" s="30" t="s">
        <v>19</v>
      </c>
      <c r="U735" s="30" t="s">
        <v>19</v>
      </c>
      <c r="V735" s="30" t="s">
        <v>19</v>
      </c>
      <c r="W735" s="30" t="s">
        <v>19</v>
      </c>
      <c r="X735" s="30" t="s">
        <v>19</v>
      </c>
      <c r="Y735" s="30" t="s">
        <v>19</v>
      </c>
      <c r="Z735" s="30" t="s">
        <v>19</v>
      </c>
      <c r="AA735" s="30" t="s">
        <v>19</v>
      </c>
      <c r="AB735" s="30" t="s">
        <v>19</v>
      </c>
      <c r="AC735" s="30" t="s">
        <v>19</v>
      </c>
      <c r="AD735" s="35">
        <v>85.120874999999998</v>
      </c>
      <c r="AE735" s="35">
        <v>89.376918750000002</v>
      </c>
      <c r="AF735" s="35">
        <v>93.845764687500008</v>
      </c>
      <c r="AG735" s="35">
        <v>98.538052921874993</v>
      </c>
      <c r="AH735" s="35">
        <v>103.46495556796874</v>
      </c>
      <c r="AI735" s="35">
        <v>103.46495556796874</v>
      </c>
      <c r="AJ735" s="35">
        <v>103.46495556796874</v>
      </c>
      <c r="AK735" s="35">
        <v>103.46495556796874</v>
      </c>
      <c r="AL735" s="35">
        <v>103.46495556796874</v>
      </c>
      <c r="AM735" s="35">
        <v>103.46495556796874</v>
      </c>
      <c r="AN735" s="35">
        <v>103.46495556796874</v>
      </c>
      <c r="AO735" s="35">
        <v>103.46495556796874</v>
      </c>
      <c r="AP735" s="35">
        <v>103.46495556796874</v>
      </c>
      <c r="AQ735" s="35">
        <v>103.46495556796874</v>
      </c>
      <c r="AR735" s="35">
        <v>103.46495556796874</v>
      </c>
      <c r="AS735" s="35">
        <v>103.46495556796874</v>
      </c>
      <c r="AT735" s="35">
        <v>103.46495556796874</v>
      </c>
      <c r="AU735" s="35">
        <v>103.46495556796874</v>
      </c>
      <c r="AV735" s="35">
        <v>103.46495556796874</v>
      </c>
      <c r="AW735" s="35">
        <v>103.46495556796874</v>
      </c>
      <c r="AX735" s="35">
        <f t="shared" si="184"/>
        <v>2022.3209004468745</v>
      </c>
      <c r="AY735" s="35">
        <v>0</v>
      </c>
      <c r="AZ735" s="35">
        <f t="shared" si="185"/>
        <v>2022.3209004468745</v>
      </c>
      <c r="BA735" s="35">
        <f t="shared" si="190"/>
        <v>470.34656692734376</v>
      </c>
      <c r="BB735" s="35">
        <f t="shared" si="191"/>
        <v>517.3247778398437</v>
      </c>
      <c r="BC735" s="35">
        <f t="shared" si="192"/>
        <v>1034.6495556796876</v>
      </c>
      <c r="BD735" s="31"/>
    </row>
    <row r="736" spans="1:56" s="1" customFormat="1" ht="51" x14ac:dyDescent="0.3">
      <c r="A736" s="2" t="s">
        <v>466</v>
      </c>
      <c r="B736" s="40">
        <v>3</v>
      </c>
      <c r="C736" s="40" t="s">
        <v>195</v>
      </c>
      <c r="D736" s="40">
        <v>17</v>
      </c>
      <c r="E736" s="30" t="s">
        <v>196</v>
      </c>
      <c r="F736" s="30" t="s">
        <v>10</v>
      </c>
      <c r="G736" s="30" t="s">
        <v>10</v>
      </c>
      <c r="H736" s="30" t="s">
        <v>204</v>
      </c>
      <c r="I736" s="30" t="s">
        <v>201</v>
      </c>
      <c r="J736" s="30" t="s">
        <v>19</v>
      </c>
      <c r="K736" s="30" t="s">
        <v>19</v>
      </c>
      <c r="L736" s="30" t="s">
        <v>19</v>
      </c>
      <c r="M736" s="30" t="s">
        <v>19</v>
      </c>
      <c r="N736" s="30" t="s">
        <v>19</v>
      </c>
      <c r="O736" s="30" t="s">
        <v>19</v>
      </c>
      <c r="P736" s="30" t="s">
        <v>19</v>
      </c>
      <c r="Q736" s="30" t="s">
        <v>19</v>
      </c>
      <c r="R736" s="30" t="s">
        <v>19</v>
      </c>
      <c r="S736" s="30" t="s">
        <v>19</v>
      </c>
      <c r="T736" s="30" t="s">
        <v>19</v>
      </c>
      <c r="U736" s="30" t="s">
        <v>19</v>
      </c>
      <c r="V736" s="30" t="s">
        <v>19</v>
      </c>
      <c r="W736" s="30" t="s">
        <v>19</v>
      </c>
      <c r="X736" s="30" t="s">
        <v>19</v>
      </c>
      <c r="Y736" s="30" t="s">
        <v>19</v>
      </c>
      <c r="Z736" s="30" t="s">
        <v>19</v>
      </c>
      <c r="AA736" s="30" t="s">
        <v>19</v>
      </c>
      <c r="AB736" s="30" t="s">
        <v>19</v>
      </c>
      <c r="AC736" s="30" t="s">
        <v>19</v>
      </c>
      <c r="AD736" s="35">
        <v>76.608787499999991</v>
      </c>
      <c r="AE736" s="35">
        <v>80.439226874999989</v>
      </c>
      <c r="AF736" s="35">
        <v>84.461188218749996</v>
      </c>
      <c r="AG736" s="35">
        <v>88.684247629687491</v>
      </c>
      <c r="AH736" s="35">
        <v>93.118460011171877</v>
      </c>
      <c r="AI736" s="35">
        <v>93.118460011171877</v>
      </c>
      <c r="AJ736" s="35">
        <v>93.118460011171877</v>
      </c>
      <c r="AK736" s="35">
        <v>93.118460011171877</v>
      </c>
      <c r="AL736" s="35">
        <v>93.118460011171877</v>
      </c>
      <c r="AM736" s="35">
        <v>93.118460011171877</v>
      </c>
      <c r="AN736" s="35">
        <v>93.118460011171877</v>
      </c>
      <c r="AO736" s="35">
        <v>93.118460011171877</v>
      </c>
      <c r="AP736" s="35">
        <v>93.118460011171877</v>
      </c>
      <c r="AQ736" s="35">
        <v>93.118460011171877</v>
      </c>
      <c r="AR736" s="35">
        <v>93.118460011171877</v>
      </c>
      <c r="AS736" s="35">
        <v>93.118460011171877</v>
      </c>
      <c r="AT736" s="35">
        <v>93.118460011171877</v>
      </c>
      <c r="AU736" s="35">
        <v>93.118460011171877</v>
      </c>
      <c r="AV736" s="35">
        <v>93.118460011171877</v>
      </c>
      <c r="AW736" s="35">
        <v>93.118460011171877</v>
      </c>
      <c r="AX736" s="35">
        <f t="shared" si="184"/>
        <v>1820.0888104021881</v>
      </c>
      <c r="AY736" s="35">
        <v>0</v>
      </c>
      <c r="AZ736" s="35">
        <f t="shared" si="185"/>
        <v>1820.0888104021881</v>
      </c>
      <c r="BA736" s="35">
        <f t="shared" si="190"/>
        <v>423.31191023460934</v>
      </c>
      <c r="BB736" s="35">
        <f t="shared" si="191"/>
        <v>465.59230005585937</v>
      </c>
      <c r="BC736" s="35">
        <f t="shared" si="192"/>
        <v>931.18460011171896</v>
      </c>
      <c r="BD736" s="31"/>
    </row>
    <row r="737" spans="1:406" s="1" customFormat="1" ht="51" x14ac:dyDescent="0.3">
      <c r="A737" s="2" t="s">
        <v>467</v>
      </c>
      <c r="B737" s="40">
        <v>3</v>
      </c>
      <c r="C737" s="40" t="s">
        <v>195</v>
      </c>
      <c r="D737" s="40">
        <v>17</v>
      </c>
      <c r="E737" s="30" t="s">
        <v>196</v>
      </c>
      <c r="F737" s="30" t="s">
        <v>10</v>
      </c>
      <c r="G737" s="30" t="s">
        <v>10</v>
      </c>
      <c r="H737" s="30" t="s">
        <v>204</v>
      </c>
      <c r="I737" s="30" t="s">
        <v>201</v>
      </c>
      <c r="J737" s="30" t="s">
        <v>19</v>
      </c>
      <c r="K737" s="30" t="s">
        <v>19</v>
      </c>
      <c r="L737" s="30" t="s">
        <v>19</v>
      </c>
      <c r="M737" s="30" t="s">
        <v>19</v>
      </c>
      <c r="N737" s="30" t="s">
        <v>19</v>
      </c>
      <c r="O737" s="30" t="s">
        <v>19</v>
      </c>
      <c r="P737" s="30" t="s">
        <v>19</v>
      </c>
      <c r="Q737" s="30" t="s">
        <v>19</v>
      </c>
      <c r="R737" s="30" t="s">
        <v>19</v>
      </c>
      <c r="S737" s="30" t="s">
        <v>19</v>
      </c>
      <c r="T737" s="30" t="s">
        <v>19</v>
      </c>
      <c r="U737" s="30" t="s">
        <v>19</v>
      </c>
      <c r="V737" s="30" t="s">
        <v>19</v>
      </c>
      <c r="W737" s="30" t="s">
        <v>19</v>
      </c>
      <c r="X737" s="30" t="s">
        <v>19</v>
      </c>
      <c r="Y737" s="30" t="s">
        <v>19</v>
      </c>
      <c r="Z737" s="30" t="s">
        <v>19</v>
      </c>
      <c r="AA737" s="30" t="s">
        <v>19</v>
      </c>
      <c r="AB737" s="30" t="s">
        <v>19</v>
      </c>
      <c r="AC737" s="30" t="s">
        <v>19</v>
      </c>
      <c r="AD737" s="35">
        <v>102.14505</v>
      </c>
      <c r="AE737" s="35">
        <v>107.25230249999998</v>
      </c>
      <c r="AF737" s="35">
        <v>112.614917625</v>
      </c>
      <c r="AG737" s="35">
        <v>118.24566350625</v>
      </c>
      <c r="AH737" s="35">
        <v>124.15794668156249</v>
      </c>
      <c r="AI737" s="35">
        <v>124.15794668156249</v>
      </c>
      <c r="AJ737" s="35">
        <v>124.15794668156249</v>
      </c>
      <c r="AK737" s="35">
        <v>124.15794668156249</v>
      </c>
      <c r="AL737" s="35">
        <v>124.15794668156249</v>
      </c>
      <c r="AM737" s="35">
        <v>124.15794668156249</v>
      </c>
      <c r="AN737" s="35">
        <v>124.15794668156249</v>
      </c>
      <c r="AO737" s="35">
        <v>124.15794668156249</v>
      </c>
      <c r="AP737" s="35">
        <v>124.15794668156249</v>
      </c>
      <c r="AQ737" s="35">
        <v>124.15794668156249</v>
      </c>
      <c r="AR737" s="35">
        <v>124.15794668156249</v>
      </c>
      <c r="AS737" s="35">
        <v>124.15794668156249</v>
      </c>
      <c r="AT737" s="35">
        <v>124.15794668156249</v>
      </c>
      <c r="AU737" s="35">
        <v>124.15794668156249</v>
      </c>
      <c r="AV737" s="35">
        <v>124.15794668156249</v>
      </c>
      <c r="AW737" s="35">
        <v>124.15794668156249</v>
      </c>
      <c r="AX737" s="35">
        <f t="shared" si="184"/>
        <v>2426.7850805362491</v>
      </c>
      <c r="AY737" s="35">
        <v>0</v>
      </c>
      <c r="AZ737" s="35">
        <f t="shared" si="185"/>
        <v>2426.7850805362491</v>
      </c>
      <c r="BA737" s="35">
        <f t="shared" si="190"/>
        <v>564.41588031281253</v>
      </c>
      <c r="BB737" s="35">
        <f t="shared" si="191"/>
        <v>620.78973340781249</v>
      </c>
      <c r="BC737" s="35">
        <f t="shared" si="192"/>
        <v>1241.579466815625</v>
      </c>
      <c r="BD737" s="31"/>
    </row>
    <row r="738" spans="1:406" s="1" customFormat="1" ht="51" x14ac:dyDescent="0.3">
      <c r="A738" s="2" t="s">
        <v>468</v>
      </c>
      <c r="B738" s="40">
        <v>3</v>
      </c>
      <c r="C738" s="40" t="s">
        <v>195</v>
      </c>
      <c r="D738" s="40">
        <v>17</v>
      </c>
      <c r="E738" s="30" t="s">
        <v>196</v>
      </c>
      <c r="F738" s="30" t="s">
        <v>10</v>
      </c>
      <c r="G738" s="30" t="s">
        <v>10</v>
      </c>
      <c r="H738" s="30" t="s">
        <v>204</v>
      </c>
      <c r="I738" s="30" t="s">
        <v>201</v>
      </c>
      <c r="J738" s="30"/>
      <c r="K738" s="30"/>
      <c r="L738" s="30"/>
      <c r="M738" s="30"/>
      <c r="N738" s="30" t="s">
        <v>19</v>
      </c>
      <c r="O738" s="30" t="s">
        <v>19</v>
      </c>
      <c r="P738" s="30" t="s">
        <v>19</v>
      </c>
      <c r="Q738" s="30" t="s">
        <v>19</v>
      </c>
      <c r="R738" s="30" t="s">
        <v>19</v>
      </c>
      <c r="S738" s="30" t="s">
        <v>19</v>
      </c>
      <c r="T738" s="30" t="s">
        <v>19</v>
      </c>
      <c r="U738" s="30" t="s">
        <v>19</v>
      </c>
      <c r="V738" s="30" t="s">
        <v>19</v>
      </c>
      <c r="W738" s="30" t="s">
        <v>19</v>
      </c>
      <c r="X738" s="30" t="s">
        <v>19</v>
      </c>
      <c r="Y738" s="30" t="s">
        <v>19</v>
      </c>
      <c r="Z738" s="30" t="s">
        <v>19</v>
      </c>
      <c r="AA738" s="30" t="s">
        <v>19</v>
      </c>
      <c r="AB738" s="30" t="s">
        <v>19</v>
      </c>
      <c r="AC738" s="30" t="s">
        <v>19</v>
      </c>
      <c r="AD738" s="35"/>
      <c r="AE738" s="35"/>
      <c r="AF738" s="35"/>
      <c r="AG738" s="35"/>
      <c r="AH738" s="35"/>
      <c r="AI738" s="35">
        <v>40</v>
      </c>
      <c r="AJ738" s="35">
        <v>40</v>
      </c>
      <c r="AK738" s="35">
        <v>40</v>
      </c>
      <c r="AL738" s="35">
        <v>40</v>
      </c>
      <c r="AM738" s="35">
        <v>40</v>
      </c>
      <c r="AN738" s="35">
        <v>40</v>
      </c>
      <c r="AO738" s="35">
        <v>40</v>
      </c>
      <c r="AP738" s="35">
        <v>40</v>
      </c>
      <c r="AQ738" s="35">
        <v>40</v>
      </c>
      <c r="AR738" s="35">
        <v>40</v>
      </c>
      <c r="AS738" s="35">
        <v>40</v>
      </c>
      <c r="AT738" s="35">
        <v>40</v>
      </c>
      <c r="AU738" s="35">
        <v>40</v>
      </c>
      <c r="AV738" s="35">
        <v>40</v>
      </c>
      <c r="AW738" s="35">
        <v>40</v>
      </c>
      <c r="AX738" s="35">
        <f t="shared" si="184"/>
        <v>600</v>
      </c>
      <c r="AY738" s="35">
        <v>0</v>
      </c>
      <c r="AZ738" s="35">
        <f t="shared" si="185"/>
        <v>600</v>
      </c>
      <c r="BA738" s="39">
        <f t="shared" si="190"/>
        <v>0</v>
      </c>
      <c r="BB738" s="39">
        <f t="shared" si="191"/>
        <v>200</v>
      </c>
      <c r="BC738" s="39">
        <f t="shared" si="192"/>
        <v>400</v>
      </c>
      <c r="BD738" s="31"/>
    </row>
    <row r="739" spans="1:406" s="1" customFormat="1" ht="51" x14ac:dyDescent="0.3">
      <c r="A739" s="2" t="s">
        <v>469</v>
      </c>
      <c r="B739" s="40">
        <v>3</v>
      </c>
      <c r="C739" s="40" t="s">
        <v>195</v>
      </c>
      <c r="D739" s="40">
        <v>17</v>
      </c>
      <c r="E739" s="30" t="s">
        <v>196</v>
      </c>
      <c r="F739" s="30" t="s">
        <v>10</v>
      </c>
      <c r="G739" s="30" t="s">
        <v>10</v>
      </c>
      <c r="H739" s="30" t="s">
        <v>204</v>
      </c>
      <c r="I739" s="30" t="s">
        <v>201</v>
      </c>
      <c r="J739" s="30"/>
      <c r="K739" s="30"/>
      <c r="L739" s="30"/>
      <c r="M739" s="30"/>
      <c r="N739" s="30" t="s">
        <v>19</v>
      </c>
      <c r="O739" s="30" t="s">
        <v>19</v>
      </c>
      <c r="P739" s="30" t="s">
        <v>19</v>
      </c>
      <c r="Q739" s="30" t="s">
        <v>19</v>
      </c>
      <c r="R739" s="30" t="s">
        <v>19</v>
      </c>
      <c r="S739" s="30" t="s">
        <v>19</v>
      </c>
      <c r="T739" s="30" t="s">
        <v>19</v>
      </c>
      <c r="U739" s="30" t="s">
        <v>19</v>
      </c>
      <c r="V739" s="30" t="s">
        <v>19</v>
      </c>
      <c r="W739" s="30" t="s">
        <v>19</v>
      </c>
      <c r="X739" s="30" t="s">
        <v>19</v>
      </c>
      <c r="Y739" s="30" t="s">
        <v>19</v>
      </c>
      <c r="Z739" s="30" t="s">
        <v>19</v>
      </c>
      <c r="AA739" s="30" t="s">
        <v>19</v>
      </c>
      <c r="AB739" s="30" t="s">
        <v>19</v>
      </c>
      <c r="AC739" s="30" t="s">
        <v>19</v>
      </c>
      <c r="AD739" s="35"/>
      <c r="AE739" s="35"/>
      <c r="AF739" s="35"/>
      <c r="AG739" s="35"/>
      <c r="AH739" s="35"/>
      <c r="AI739" s="35">
        <v>150</v>
      </c>
      <c r="AJ739" s="35">
        <v>150</v>
      </c>
      <c r="AK739" s="35">
        <v>150</v>
      </c>
      <c r="AL739" s="35">
        <v>150</v>
      </c>
      <c r="AM739" s="35">
        <v>150</v>
      </c>
      <c r="AN739" s="35">
        <v>150</v>
      </c>
      <c r="AO739" s="35">
        <v>150</v>
      </c>
      <c r="AP739" s="35">
        <v>150</v>
      </c>
      <c r="AQ739" s="35">
        <v>150</v>
      </c>
      <c r="AR739" s="35">
        <v>150</v>
      </c>
      <c r="AS739" s="35">
        <v>150</v>
      </c>
      <c r="AT739" s="35">
        <v>150</v>
      </c>
      <c r="AU739" s="35">
        <v>150</v>
      </c>
      <c r="AV739" s="35">
        <v>150</v>
      </c>
      <c r="AW739" s="35">
        <v>150</v>
      </c>
      <c r="AX739" s="35">
        <f t="shared" si="184"/>
        <v>2250</v>
      </c>
      <c r="AY739" s="35">
        <v>0</v>
      </c>
      <c r="AZ739" s="35">
        <f t="shared" si="185"/>
        <v>2250</v>
      </c>
      <c r="BA739" s="39">
        <f t="shared" si="190"/>
        <v>0</v>
      </c>
      <c r="BB739" s="39">
        <f t="shared" si="191"/>
        <v>750</v>
      </c>
      <c r="BC739" s="39">
        <f t="shared" si="192"/>
        <v>1500</v>
      </c>
      <c r="BD739" s="31"/>
    </row>
    <row r="740" spans="1:406" s="1" customFormat="1" ht="51" x14ac:dyDescent="0.3">
      <c r="A740" s="2" t="s">
        <v>470</v>
      </c>
      <c r="B740" s="40">
        <v>3</v>
      </c>
      <c r="C740" s="40" t="s">
        <v>195</v>
      </c>
      <c r="D740" s="40">
        <v>17</v>
      </c>
      <c r="E740" s="30" t="s">
        <v>196</v>
      </c>
      <c r="F740" s="30" t="s">
        <v>10</v>
      </c>
      <c r="G740" s="30" t="s">
        <v>10</v>
      </c>
      <c r="H740" s="30" t="s">
        <v>204</v>
      </c>
      <c r="I740" s="30" t="s">
        <v>201</v>
      </c>
      <c r="J740" s="30"/>
      <c r="K740" s="30"/>
      <c r="L740" s="30"/>
      <c r="M740" s="30"/>
      <c r="N740" s="30" t="s">
        <v>19</v>
      </c>
      <c r="O740" s="30" t="s">
        <v>19</v>
      </c>
      <c r="P740" s="30" t="s">
        <v>19</v>
      </c>
      <c r="Q740" s="30" t="s">
        <v>19</v>
      </c>
      <c r="R740" s="30" t="s">
        <v>19</v>
      </c>
      <c r="S740" s="30" t="s">
        <v>19</v>
      </c>
      <c r="T740" s="30" t="s">
        <v>19</v>
      </c>
      <c r="U740" s="30" t="s">
        <v>19</v>
      </c>
      <c r="V740" s="30" t="s">
        <v>19</v>
      </c>
      <c r="W740" s="30" t="s">
        <v>19</v>
      </c>
      <c r="X740" s="30" t="s">
        <v>19</v>
      </c>
      <c r="Y740" s="30" t="s">
        <v>19</v>
      </c>
      <c r="Z740" s="30" t="s">
        <v>19</v>
      </c>
      <c r="AA740" s="30" t="s">
        <v>19</v>
      </c>
      <c r="AB740" s="30" t="s">
        <v>19</v>
      </c>
      <c r="AC740" s="30" t="s">
        <v>19</v>
      </c>
      <c r="AD740" s="35"/>
      <c r="AE740" s="35"/>
      <c r="AF740" s="35"/>
      <c r="AG740" s="35"/>
      <c r="AH740" s="35"/>
      <c r="AI740" s="35">
        <v>40</v>
      </c>
      <c r="AJ740" s="35">
        <v>40</v>
      </c>
      <c r="AK740" s="35">
        <v>40</v>
      </c>
      <c r="AL740" s="35">
        <v>40</v>
      </c>
      <c r="AM740" s="35">
        <v>40</v>
      </c>
      <c r="AN740" s="35">
        <v>40</v>
      </c>
      <c r="AO740" s="35">
        <v>40</v>
      </c>
      <c r="AP740" s="35">
        <v>40</v>
      </c>
      <c r="AQ740" s="35">
        <v>40</v>
      </c>
      <c r="AR740" s="35">
        <v>40</v>
      </c>
      <c r="AS740" s="35">
        <v>40</v>
      </c>
      <c r="AT740" s="35">
        <v>40</v>
      </c>
      <c r="AU740" s="35">
        <v>40</v>
      </c>
      <c r="AV740" s="35">
        <v>40</v>
      </c>
      <c r="AW740" s="35">
        <v>40</v>
      </c>
      <c r="AX740" s="35">
        <f t="shared" si="184"/>
        <v>600</v>
      </c>
      <c r="AY740" s="35">
        <v>0</v>
      </c>
      <c r="AZ740" s="35">
        <f t="shared" si="185"/>
        <v>600</v>
      </c>
      <c r="BA740" s="39">
        <f t="shared" si="190"/>
        <v>0</v>
      </c>
      <c r="BB740" s="39">
        <f t="shared" si="191"/>
        <v>200</v>
      </c>
      <c r="BC740" s="39">
        <f t="shared" si="192"/>
        <v>400</v>
      </c>
      <c r="BD740" s="31"/>
    </row>
    <row r="741" spans="1:406" s="1" customFormat="1" ht="11.4" x14ac:dyDescent="0.3">
      <c r="B741" s="31"/>
      <c r="C741" s="50" t="s">
        <v>471</v>
      </c>
      <c r="D741" s="50"/>
      <c r="E741" s="51"/>
      <c r="F741" s="52"/>
      <c r="G741" s="52"/>
      <c r="H741" s="52"/>
      <c r="I741" s="53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>
        <f t="shared" si="190"/>
        <v>0</v>
      </c>
      <c r="BB741" s="55">
        <f t="shared" si="191"/>
        <v>0</v>
      </c>
      <c r="BC741" s="55">
        <f t="shared" si="192"/>
        <v>0</v>
      </c>
      <c r="BD741" s="31"/>
    </row>
    <row r="742" spans="1:406" s="1" customFormat="1" ht="11.4" x14ac:dyDescent="0.3">
      <c r="A742" s="2" t="s">
        <v>472</v>
      </c>
      <c r="B742" s="40"/>
      <c r="C742" s="40"/>
      <c r="D742" s="40"/>
      <c r="E742" s="40"/>
      <c r="F742" s="40"/>
      <c r="G742" s="40"/>
      <c r="H742" s="40"/>
      <c r="I742" s="40" t="s">
        <v>472</v>
      </c>
      <c r="J742" s="56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57">
        <f>AD4+AD15+AD26+AD37+AD48+AD59+AD70+AD81+AD92+AD103+AD114+AD125+AD136+AD147+AD158+AD169+AD180+AD191+AD202+AD213+AD224+AD235+AD246+AD257+AD268+AD279+AD290+AD301+AD312+AD323+AD334+AD345+AD356+AD378+AD389+AD400+AD411+AD422+AD433+AD444+AD455+AD466+AD488+AD499+AD510+AD521+AD532+AD543+AD554+AD565+AD576+AD587+AD598+AD609+AD620+AD631+AD642+AD653+AD664+AD675+AD686+AD697+AD708+AD719+AD730+AD477+AD367</f>
        <v>204477.03612520717</v>
      </c>
      <c r="AE742" s="57">
        <f t="shared" ref="AE742:AX752" si="193">AE4+AE15+AE26+AE37+AE48+AE59+AE70+AE81+AE92+AE103+AE114+AE125+AE136+AE147+AE158+AE169+AE180+AE191+AE202+AE213+AE224+AE235+AE246+AE257+AE268+AE279+AE290+AE301+AE312+AE323+AE334+AE345+AE356+AE378+AE389+AE400+AE411+AE422+AE433+AE444+AE455+AE466+AE488+AE499+AE510+AE521+AE532+AE543+AE554+AE565+AE576+AE587+AE598+AE609+AE620+AE631+AE642+AE653+AE664+AE675+AE686+AE697+AE708+AE719+AE730+AE477+AE367</f>
        <v>88575.00713146753</v>
      </c>
      <c r="AF742" s="57">
        <f t="shared" si="193"/>
        <v>80192.387546040904</v>
      </c>
      <c r="AG742" s="57">
        <f t="shared" si="193"/>
        <v>85118.356928341818</v>
      </c>
      <c r="AH742" s="57">
        <f t="shared" si="193"/>
        <v>70410.121931828849</v>
      </c>
      <c r="AI742" s="57">
        <f t="shared" si="193"/>
        <v>52202.521931828851</v>
      </c>
      <c r="AJ742" s="57">
        <f t="shared" si="193"/>
        <v>48886.121931828857</v>
      </c>
      <c r="AK742" s="57">
        <f t="shared" si="193"/>
        <v>54825.321931828847</v>
      </c>
      <c r="AL742" s="57">
        <f t="shared" si="193"/>
        <v>54620.921931828852</v>
      </c>
      <c r="AM742" s="57">
        <f t="shared" si="193"/>
        <v>59611.321931828854</v>
      </c>
      <c r="AN742" s="57">
        <f t="shared" si="193"/>
        <v>56789.721931828855</v>
      </c>
      <c r="AO742" s="57">
        <f t="shared" si="193"/>
        <v>53789.721931828855</v>
      </c>
      <c r="AP742" s="57">
        <f t="shared" si="193"/>
        <v>53789.721931828855</v>
      </c>
      <c r="AQ742" s="57">
        <f t="shared" si="193"/>
        <v>53789.721931828855</v>
      </c>
      <c r="AR742" s="57">
        <f t="shared" si="193"/>
        <v>55719.321931828854</v>
      </c>
      <c r="AS742" s="57">
        <f t="shared" si="193"/>
        <v>53789.721931828855</v>
      </c>
      <c r="AT742" s="57">
        <f t="shared" si="193"/>
        <v>54824.121931828857</v>
      </c>
      <c r="AU742" s="57">
        <f t="shared" si="193"/>
        <v>54824.121931828857</v>
      </c>
      <c r="AV742" s="57">
        <f t="shared" si="193"/>
        <v>54824.121931828857</v>
      </c>
      <c r="AW742" s="57">
        <f t="shared" si="193"/>
        <v>61705.121931828849</v>
      </c>
      <c r="AX742" s="57">
        <f t="shared" si="193"/>
        <v>6258989.5386403194</v>
      </c>
      <c r="AY742" s="57">
        <f t="shared" ref="AY742:AZ742" si="194">AY4+AY15+AY26+AY37+AY48+AY59+AY70+AY81+AY92+AY103+AY114+AY125+AY136+AY147+AY158+AY169+AY180+AY191+AY202+AY213+AY224+AY235+AY246+AY257+AY268+AY279+AY290+AY301+AY312+AY323+AY334+AY345+AY356+AY378+AY389+AY400+AY411+AY422+AY433+AY444+AY455+AY466+AY488+AY499+AY510+AY521+AY532+AY543+AY554+AY565+AY576+AY587+AY598+AY609+AY620+AY631+AY642+AY653+AY664+AY675+AY686+AY697+AY708+AY719+AY730+AY477+AY367</f>
        <v>4906225</v>
      </c>
      <c r="AZ742" s="57">
        <f t="shared" si="194"/>
        <v>1352764.5386403189</v>
      </c>
      <c r="BA742" s="57">
        <f>SUM(AD742:AH742)</f>
        <v>528772.90966288629</v>
      </c>
      <c r="BB742" s="57">
        <f t="shared" si="191"/>
        <v>270146.20965914428</v>
      </c>
      <c r="BC742" s="57">
        <f t="shared" si="192"/>
        <v>553845.41931828856</v>
      </c>
      <c r="BD742" s="31"/>
    </row>
    <row r="743" spans="1:406" x14ac:dyDescent="0.3">
      <c r="A743" s="14" t="s">
        <v>461</v>
      </c>
      <c r="B743" s="37"/>
      <c r="C743" s="37"/>
      <c r="D743" s="37"/>
      <c r="E743" s="38"/>
      <c r="F743" s="38"/>
      <c r="G743" s="38"/>
      <c r="H743" s="38"/>
      <c r="I743" s="37" t="s">
        <v>461</v>
      </c>
      <c r="AD743" s="59">
        <f>AD5+AD16+AD27+AD38+AD49+AD60+AD71+AD82+AD93+AD104+AD115+AD126+AD137+AD148+AD159+AD170+AD181+AD192+AD203+AD214+AD225+AD236+AD247+AD258+AD269+AD280+AD291+AD302+AD313+AD324+AD335+AD346+AD357+AD379+AD390+AD401+AD412+AD423+AD434+AD445+AD456+AD467+AD489+AD500+AD511+AD522+AD533+AD544+AD555+AD566+AD577+AD588+AD599+AD610+AD621+AD632+AD643+AD654+AD665+AD676+AD687+AD698+AD709+AD720+AD731+AD478+AD368</f>
        <v>67625.275762707184</v>
      </c>
      <c r="AE743" s="59">
        <f t="shared" si="193"/>
        <v>44610.658750842536</v>
      </c>
      <c r="AF743" s="59">
        <f t="shared" si="193"/>
        <v>46609.471746384661</v>
      </c>
      <c r="AG743" s="59">
        <f t="shared" si="193"/>
        <v>34900.095338702762</v>
      </c>
      <c r="AH743" s="59">
        <f t="shared" si="193"/>
        <v>37284.927262707839</v>
      </c>
      <c r="AI743" s="59">
        <f t="shared" si="193"/>
        <v>26702.127262707836</v>
      </c>
      <c r="AJ743" s="59">
        <f t="shared" si="193"/>
        <v>27005.727262707838</v>
      </c>
      <c r="AK743" s="59">
        <f t="shared" si="193"/>
        <v>31005.727262707835</v>
      </c>
      <c r="AL743" s="59">
        <f t="shared" si="193"/>
        <v>31551.327262707837</v>
      </c>
      <c r="AM743" s="59">
        <f t="shared" si="193"/>
        <v>32516.127262707836</v>
      </c>
      <c r="AN743" s="59">
        <f t="shared" si="193"/>
        <v>30659.327262707837</v>
      </c>
      <c r="AO743" s="59">
        <f t="shared" si="193"/>
        <v>28159.327262707837</v>
      </c>
      <c r="AP743" s="59">
        <f t="shared" si="193"/>
        <v>28159.327262707837</v>
      </c>
      <c r="AQ743" s="59">
        <f t="shared" si="193"/>
        <v>28159.327262707837</v>
      </c>
      <c r="AR743" s="59">
        <f t="shared" si="193"/>
        <v>29124.127262707836</v>
      </c>
      <c r="AS743" s="59">
        <f t="shared" si="193"/>
        <v>28159.327262707837</v>
      </c>
      <c r="AT743" s="59">
        <f t="shared" si="193"/>
        <v>29193.727262707838</v>
      </c>
      <c r="AU743" s="59">
        <f t="shared" si="193"/>
        <v>29193.727262707838</v>
      </c>
      <c r="AV743" s="59">
        <f t="shared" si="193"/>
        <v>29193.727262707838</v>
      </c>
      <c r="AW743" s="59">
        <f t="shared" ref="AW743:AZ743" si="195">AW5+AW16+AW27+AW38+AW49+AW60+AW71+AW82+AW93+AW104+AW115+AW126+AW137+AW148+AW159+AW170+AW181+AW192+AW203+AW214+AW225+AW236+AW247+AW258+AW269+AW280+AW291+AW302+AW313+AW324+AW335+AW346+AW357+AW379+AW390+AW401+AW412+AW423+AW434+AW445+AW456+AW467+AW489+AW500+AW511+AW522+AW533+AW544+AW555+AW566+AW577+AW588+AW599+AW610+AW621+AW632+AW643+AW654+AW665+AW676+AW687+AW698+AW709+AW720+AW731+AW478+AW368</f>
        <v>32486.527262707838</v>
      </c>
      <c r="AX743" s="59">
        <f t="shared" si="195"/>
        <v>3042159.9378019627</v>
      </c>
      <c r="AY743" s="59">
        <f t="shared" si="195"/>
        <v>2369860</v>
      </c>
      <c r="AZ743" s="59">
        <f t="shared" si="195"/>
        <v>672299.9378019626</v>
      </c>
      <c r="BA743" s="39">
        <f t="shared" si="190"/>
        <v>231030.42886134499</v>
      </c>
      <c r="BB743" s="39">
        <f t="shared" si="191"/>
        <v>148781.0363135392</v>
      </c>
      <c r="BC743" s="39">
        <f t="shared" si="192"/>
        <v>292488.47262707836</v>
      </c>
    </row>
    <row r="744" spans="1:406" s="20" customFormat="1" x14ac:dyDescent="0.3">
      <c r="A744" s="14" t="s">
        <v>462</v>
      </c>
      <c r="B744" s="37"/>
      <c r="C744" s="37"/>
      <c r="D744" s="37"/>
      <c r="E744" s="38"/>
      <c r="F744" s="38"/>
      <c r="G744" s="38"/>
      <c r="H744" s="38"/>
      <c r="I744" s="37" t="s">
        <v>462</v>
      </c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9">
        <f t="shared" ref="AD744:AS752" si="196">AD6+AD17+AD28+AD39+AD50+AD61+AD72+AD83+AD94+AD105+AD116+AD127+AD138+AD149+AD160+AD171+AD182+AD193+AD204+AD215+AD226+AD237+AD248+AD259+AD270+AD281+AD292+AD303+AD314+AD325+AD336+AD347+AD358+AD380+AD391+AD402+AD413+AD424+AD435+AD446+AD457+AD468+AD490+AD501+AD512+AD523+AD534+AD545+AD556+AD567+AD578+AD589+AD600+AD611+AD622+AD633+AD644+AD655+AD666+AD677+AD688+AD699+AD710+AD721+AD732+AD479+AD369</f>
        <v>10822.3868</v>
      </c>
      <c r="AE744" s="59">
        <f t="shared" si="196"/>
        <v>9136.0061399999995</v>
      </c>
      <c r="AF744" s="59">
        <f t="shared" si="196"/>
        <v>9150.3064470000008</v>
      </c>
      <c r="AG744" s="59">
        <f t="shared" si="196"/>
        <v>4990.6417693499998</v>
      </c>
      <c r="AH744" s="59">
        <f t="shared" si="196"/>
        <v>5317.2078578174996</v>
      </c>
      <c r="AI744" s="59">
        <f t="shared" si="196"/>
        <v>5596.4078578174995</v>
      </c>
      <c r="AJ744" s="59">
        <f t="shared" si="196"/>
        <v>3306.4078578175004</v>
      </c>
      <c r="AK744" s="59">
        <f t="shared" si="196"/>
        <v>3306.4078578175004</v>
      </c>
      <c r="AL744" s="59">
        <f t="shared" si="196"/>
        <v>3181.4078578175004</v>
      </c>
      <c r="AM744" s="59">
        <f t="shared" si="196"/>
        <v>7342.2078578174996</v>
      </c>
      <c r="AN744" s="59">
        <f t="shared" si="196"/>
        <v>7181.4078578174995</v>
      </c>
      <c r="AO744" s="59">
        <f t="shared" si="196"/>
        <v>7181.4078578174995</v>
      </c>
      <c r="AP744" s="59">
        <f t="shared" si="196"/>
        <v>7181.4078578174995</v>
      </c>
      <c r="AQ744" s="59">
        <f t="shared" si="196"/>
        <v>7181.4078578174995</v>
      </c>
      <c r="AR744" s="59">
        <f t="shared" si="196"/>
        <v>7342.2078578174996</v>
      </c>
      <c r="AS744" s="59">
        <f t="shared" si="196"/>
        <v>7181.4078578174995</v>
      </c>
      <c r="AT744" s="59">
        <f t="shared" si="193"/>
        <v>7181.4078578174995</v>
      </c>
      <c r="AU744" s="59">
        <f t="shared" si="193"/>
        <v>7181.4078578174995</v>
      </c>
      <c r="AV744" s="59">
        <f t="shared" si="193"/>
        <v>7181.4078578174995</v>
      </c>
      <c r="AW744" s="59">
        <f t="shared" ref="AW744:AZ744" si="197">AW6+AW17+AW28+AW39+AW50+AW61+AW72+AW83+AW94+AW105+AW116+AW127+AW138+AW149+AW160+AW171+AW182+AW193+AW204+AW215+AW226+AW237+AW248+AW259+AW270+AW281+AW292+AW303+AW314+AW325+AW336+AW347+AW358+AW380+AW391+AW402+AW413+AW424+AW435+AW446+AW457+AW468+AW490+AW501+AW512+AW523+AW534+AW545+AW556+AW567+AW578+AW589+AW600+AW611+AW622+AW633+AW644+AW655+AW666+AW677+AW688+AW699+AW710+AW721+AW732+AW479+AW369</f>
        <v>7779.4411911508332</v>
      </c>
      <c r="AX744" s="59">
        <f t="shared" si="197"/>
        <v>1144855.5002147632</v>
      </c>
      <c r="AY744" s="59">
        <f t="shared" si="197"/>
        <v>1010133.2</v>
      </c>
      <c r="AZ744" s="59">
        <f t="shared" si="197"/>
        <v>134722.30021476332</v>
      </c>
      <c r="BA744" s="39">
        <f t="shared" si="190"/>
        <v>39416.549014167496</v>
      </c>
      <c r="BB744" s="39">
        <f t="shared" si="191"/>
        <v>22732.839289087497</v>
      </c>
      <c r="BC744" s="39">
        <f t="shared" si="192"/>
        <v>72572.911911508316</v>
      </c>
      <c r="BD744" s="29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17"/>
      <c r="CY744" s="17"/>
      <c r="CZ744" s="17"/>
      <c r="DA744" s="17"/>
      <c r="DB744" s="17"/>
      <c r="DC744" s="17"/>
      <c r="DD744" s="17"/>
      <c r="DE744" s="17"/>
      <c r="DF744" s="17"/>
      <c r="DG744" s="17"/>
      <c r="DH744" s="17"/>
      <c r="DI744" s="17"/>
      <c r="DJ744" s="17"/>
      <c r="DK744" s="17"/>
      <c r="DL744" s="17"/>
      <c r="DM744" s="17"/>
      <c r="DN744" s="17"/>
      <c r="DO744" s="17"/>
      <c r="DP744" s="17"/>
      <c r="DQ744" s="17"/>
      <c r="DR744" s="17"/>
      <c r="DS744" s="17"/>
      <c r="DT744" s="17"/>
      <c r="DU744" s="17"/>
      <c r="DV744" s="17"/>
      <c r="DW744" s="17"/>
      <c r="DX744" s="17"/>
      <c r="DY744" s="17"/>
      <c r="DZ744" s="17"/>
      <c r="EA744" s="17"/>
      <c r="EB744" s="17"/>
      <c r="EC744" s="17"/>
      <c r="ED744" s="17"/>
      <c r="EE744" s="17"/>
      <c r="EF744" s="17"/>
      <c r="EG744" s="17"/>
      <c r="EH744" s="17"/>
      <c r="EI744" s="17"/>
      <c r="EJ744" s="17"/>
      <c r="EK744" s="17"/>
      <c r="EL744" s="17"/>
      <c r="EM744" s="17"/>
      <c r="EN744" s="17"/>
      <c r="EO744" s="17"/>
      <c r="EP744" s="17"/>
      <c r="EQ744" s="17"/>
      <c r="ER744" s="17"/>
      <c r="ES744" s="17"/>
      <c r="ET744" s="17"/>
      <c r="EU744" s="17"/>
      <c r="EV744" s="17"/>
      <c r="EW744" s="17"/>
      <c r="EX744" s="17"/>
      <c r="EY744" s="17"/>
      <c r="EZ744" s="17"/>
      <c r="FA744" s="17"/>
      <c r="FB744" s="17"/>
      <c r="FC744" s="17"/>
      <c r="FD744" s="17"/>
      <c r="FE744" s="17"/>
      <c r="FF744" s="17"/>
      <c r="FG744" s="17"/>
      <c r="FH744" s="17"/>
      <c r="FI744" s="17"/>
      <c r="FJ744" s="17"/>
      <c r="FK744" s="17"/>
      <c r="FL744" s="17"/>
      <c r="FM744" s="17"/>
      <c r="FN744" s="17"/>
      <c r="FO744" s="17"/>
      <c r="FP744" s="17"/>
      <c r="FQ744" s="17"/>
      <c r="FR744" s="17"/>
      <c r="FS744" s="17"/>
      <c r="FT744" s="17"/>
      <c r="FU744" s="17"/>
      <c r="FV744" s="17"/>
      <c r="FW744" s="17"/>
      <c r="FX744" s="17"/>
      <c r="FY744" s="17"/>
      <c r="FZ744" s="17"/>
      <c r="GA744" s="17"/>
      <c r="GB744" s="17"/>
      <c r="GC744" s="17"/>
      <c r="GD744" s="17"/>
      <c r="GE744" s="17"/>
      <c r="GF744" s="17"/>
      <c r="GG744" s="17"/>
      <c r="GH744" s="17"/>
      <c r="GI744" s="17"/>
      <c r="GJ744" s="17"/>
      <c r="GK744" s="17"/>
      <c r="GL744" s="17"/>
      <c r="GM744" s="17"/>
      <c r="GN744" s="17"/>
      <c r="GO744" s="17"/>
      <c r="GP744" s="17"/>
      <c r="GQ744" s="17"/>
      <c r="GR744" s="17"/>
      <c r="GS744" s="17"/>
      <c r="GT744" s="17"/>
      <c r="GU744" s="17"/>
      <c r="GV744" s="17"/>
      <c r="GW744" s="17"/>
      <c r="GX744" s="17"/>
      <c r="GY744" s="17"/>
      <c r="GZ744" s="17"/>
      <c r="HA744" s="17"/>
      <c r="HB744" s="17"/>
      <c r="HC744" s="17"/>
      <c r="HD744" s="17"/>
      <c r="HE744" s="17"/>
      <c r="HF744" s="17"/>
      <c r="HG744" s="17"/>
      <c r="HH744" s="17"/>
      <c r="HI744" s="17"/>
      <c r="HJ744" s="17"/>
      <c r="HK744" s="17"/>
      <c r="HL744" s="17"/>
      <c r="HM744" s="17"/>
      <c r="HN744" s="17"/>
      <c r="HO744" s="17"/>
      <c r="HP744" s="17"/>
      <c r="HQ744" s="17"/>
      <c r="HR744" s="17"/>
      <c r="HS744" s="17"/>
      <c r="HT744" s="17"/>
      <c r="HU744" s="17"/>
      <c r="HV744" s="17"/>
      <c r="HW744" s="17"/>
      <c r="HX744" s="17"/>
      <c r="HY744" s="17"/>
      <c r="HZ744" s="17"/>
      <c r="IA744" s="17"/>
      <c r="IB744" s="17"/>
      <c r="IC744" s="17"/>
      <c r="ID744" s="17"/>
      <c r="IE744" s="17"/>
      <c r="IF744" s="17"/>
      <c r="IG744" s="17"/>
      <c r="IH744" s="17"/>
      <c r="II744" s="17"/>
      <c r="IJ744" s="17"/>
      <c r="IK744" s="17"/>
      <c r="IL744" s="17"/>
      <c r="IM744" s="17"/>
      <c r="IN744" s="17"/>
      <c r="IO744" s="17"/>
      <c r="IP744" s="17"/>
      <c r="IQ744" s="17"/>
      <c r="IR744" s="17"/>
      <c r="IS744" s="17"/>
      <c r="IT744" s="17"/>
      <c r="IU744" s="17"/>
      <c r="IV744" s="17"/>
      <c r="IW744" s="17"/>
      <c r="IX744" s="17"/>
      <c r="IY744" s="17"/>
      <c r="IZ744" s="17"/>
      <c r="JA744" s="17"/>
      <c r="JB744" s="17"/>
      <c r="JC744" s="17"/>
      <c r="JD744" s="17"/>
      <c r="JE744" s="17"/>
      <c r="JF744" s="17"/>
      <c r="JG744" s="17"/>
      <c r="JH744" s="17"/>
      <c r="JI744" s="17"/>
      <c r="JJ744" s="17"/>
      <c r="JK744" s="17"/>
      <c r="JL744" s="17"/>
      <c r="JM744" s="17"/>
      <c r="JN744" s="17"/>
      <c r="JO744" s="17"/>
      <c r="JP744" s="17"/>
      <c r="JQ744" s="17"/>
      <c r="JR744" s="17"/>
      <c r="JS744" s="17"/>
      <c r="JT744" s="17"/>
      <c r="JU744" s="17"/>
      <c r="JV744" s="17"/>
      <c r="JW744" s="17"/>
      <c r="JX744" s="17"/>
      <c r="JY744" s="17"/>
      <c r="JZ744" s="17"/>
      <c r="KA744" s="17"/>
      <c r="KB744" s="17"/>
      <c r="KC744" s="17"/>
      <c r="KD744" s="17"/>
      <c r="KE744" s="17"/>
      <c r="KF744" s="17"/>
      <c r="KG744" s="17"/>
      <c r="KH744" s="17"/>
      <c r="KI744" s="17"/>
      <c r="KJ744" s="17"/>
      <c r="KK744" s="17"/>
      <c r="KL744" s="17"/>
      <c r="KM744" s="17"/>
      <c r="KN744" s="17"/>
      <c r="KO744" s="17"/>
      <c r="KP744" s="17"/>
      <c r="KQ744" s="17"/>
      <c r="KR744" s="17"/>
      <c r="KS744" s="17"/>
      <c r="KT744" s="17"/>
      <c r="KU744" s="17"/>
      <c r="KV744" s="17"/>
      <c r="KW744" s="17"/>
      <c r="KX744" s="17"/>
      <c r="KY744" s="17"/>
      <c r="KZ744" s="17"/>
      <c r="LA744" s="17"/>
      <c r="LB744" s="17"/>
      <c r="LC744" s="17"/>
      <c r="LD744" s="17"/>
      <c r="LE744" s="17"/>
      <c r="LF744" s="17"/>
      <c r="LG744" s="17"/>
      <c r="LH744" s="17"/>
      <c r="LI744" s="17"/>
      <c r="LJ744" s="17"/>
      <c r="LK744" s="17"/>
      <c r="LL744" s="17"/>
      <c r="LM744" s="17"/>
      <c r="LN744" s="17"/>
      <c r="LO744" s="17"/>
      <c r="LP744" s="17"/>
      <c r="LQ744" s="17"/>
      <c r="LR744" s="17"/>
      <c r="LS744" s="17"/>
      <c r="LT744" s="17"/>
      <c r="LU744" s="17"/>
      <c r="LV744" s="17"/>
      <c r="LW744" s="17"/>
      <c r="LX744" s="17"/>
      <c r="LY744" s="17"/>
      <c r="LZ744" s="17"/>
      <c r="MA744" s="17"/>
      <c r="MB744" s="17"/>
      <c r="MC744" s="17"/>
      <c r="MD744" s="17"/>
      <c r="ME744" s="17"/>
      <c r="MF744" s="17"/>
      <c r="MG744" s="17"/>
      <c r="MH744" s="17"/>
      <c r="MI744" s="17"/>
      <c r="MJ744" s="17"/>
      <c r="MK744" s="17"/>
      <c r="ML744" s="17"/>
      <c r="MM744" s="17"/>
      <c r="MN744" s="17"/>
      <c r="MO744" s="17"/>
      <c r="MP744" s="17"/>
      <c r="MQ744" s="17"/>
      <c r="MR744" s="17"/>
      <c r="MS744" s="17"/>
      <c r="MT744" s="17"/>
      <c r="MU744" s="17"/>
      <c r="MV744" s="17"/>
      <c r="MW744" s="17"/>
      <c r="MX744" s="17"/>
      <c r="MY744" s="17"/>
      <c r="MZ744" s="17"/>
      <c r="NA744" s="17"/>
      <c r="NB744" s="17"/>
      <c r="NC744" s="17"/>
      <c r="ND744" s="17"/>
      <c r="NE744" s="17"/>
      <c r="NF744" s="17"/>
      <c r="NG744" s="17"/>
      <c r="NH744" s="17"/>
      <c r="NI744" s="17"/>
      <c r="NJ744" s="17"/>
      <c r="NK744" s="17"/>
      <c r="NL744" s="17"/>
      <c r="NM744" s="17"/>
      <c r="NN744" s="17"/>
      <c r="NO744" s="17"/>
      <c r="NP744" s="17"/>
      <c r="NQ744" s="17"/>
      <c r="NR744" s="17"/>
      <c r="NS744" s="17"/>
      <c r="NT744" s="17"/>
      <c r="NU744" s="17"/>
      <c r="NV744" s="17"/>
      <c r="NW744" s="17"/>
      <c r="NX744" s="17"/>
      <c r="NY744" s="17"/>
      <c r="NZ744" s="17"/>
      <c r="OA744" s="17"/>
      <c r="OB744" s="17"/>
      <c r="OC744" s="17"/>
      <c r="OD744" s="17"/>
      <c r="OE744" s="17"/>
      <c r="OF744" s="17"/>
      <c r="OG744" s="17"/>
      <c r="OH744" s="17"/>
      <c r="OI744" s="17"/>
      <c r="OJ744" s="17"/>
      <c r="OK744" s="17"/>
      <c r="OL744" s="17"/>
      <c r="OM744" s="17"/>
      <c r="ON744" s="17"/>
      <c r="OO744" s="17"/>
      <c r="OP744" s="17"/>
    </row>
    <row r="745" spans="1:406" s="1" customFormat="1" ht="11.4" x14ac:dyDescent="0.3">
      <c r="A745" s="2" t="s">
        <v>463</v>
      </c>
      <c r="B745" s="40"/>
      <c r="C745" s="40"/>
      <c r="D745" s="40"/>
      <c r="E745" s="30"/>
      <c r="F745" s="30"/>
      <c r="G745" s="30"/>
      <c r="H745" s="30"/>
      <c r="I745" s="40" t="s">
        <v>463</v>
      </c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7">
        <f t="shared" si="196"/>
        <v>78864.599962499997</v>
      </c>
      <c r="AE745" s="57">
        <f t="shared" si="193"/>
        <v>20803.329960625</v>
      </c>
      <c r="AF745" s="57">
        <f t="shared" si="193"/>
        <v>15943.996458656249</v>
      </c>
      <c r="AG745" s="57">
        <f t="shared" si="193"/>
        <v>30916.496281589061</v>
      </c>
      <c r="AH745" s="57">
        <f t="shared" si="193"/>
        <v>11422.131095668516</v>
      </c>
      <c r="AI745" s="57">
        <f t="shared" si="193"/>
        <v>9491.3310956685145</v>
      </c>
      <c r="AJ745" s="57">
        <f t="shared" si="193"/>
        <v>9311.3310956685145</v>
      </c>
      <c r="AK745" s="57">
        <f t="shared" si="193"/>
        <v>10311.331095668515</v>
      </c>
      <c r="AL745" s="57">
        <f t="shared" si="193"/>
        <v>9811.3310956685145</v>
      </c>
      <c r="AM745" s="57">
        <f t="shared" si="193"/>
        <v>9972.1310956685156</v>
      </c>
      <c r="AN745" s="57">
        <f t="shared" si="193"/>
        <v>9811.3310956685145</v>
      </c>
      <c r="AO745" s="57">
        <f t="shared" si="193"/>
        <v>9311.3310956685145</v>
      </c>
      <c r="AP745" s="57">
        <f t="shared" si="193"/>
        <v>9311.3310956685145</v>
      </c>
      <c r="AQ745" s="57">
        <f t="shared" si="193"/>
        <v>9311.3310956685145</v>
      </c>
      <c r="AR745" s="57">
        <f t="shared" si="193"/>
        <v>9472.1310956685156</v>
      </c>
      <c r="AS745" s="57">
        <f t="shared" si="193"/>
        <v>9311.3310956685145</v>
      </c>
      <c r="AT745" s="57">
        <f t="shared" si="193"/>
        <v>9311.3310956685145</v>
      </c>
      <c r="AU745" s="57">
        <f t="shared" si="193"/>
        <v>9311.3310956685145</v>
      </c>
      <c r="AV745" s="57">
        <f t="shared" si="193"/>
        <v>9311.3310956685145</v>
      </c>
      <c r="AW745" s="57">
        <f t="shared" ref="AW745:AZ745" si="198">AW7+AW18+AW29+AW40+AW51+AW62+AW73+AW84+AW95+AW106+AW117+AW128+AW139+AW150+AW161+AW172+AW183+AW194+AW205+AW216+AW227+AW238+AW249+AW260+AW271+AW282+AW293+AW304+AW315+AW326+AW337+AW348+AW359+AW381+AW392+AW403+AW414+AW425+AW436+AW447+AW458+AW469+AW491+AW502+AW513+AW524+AW535+AW546+AW557+AW568+AW579+AW590+AW601+AW612+AW623+AW634+AW645+AW656+AW667+AW678+AW689+AW700+AW711+AW722+AW733+AW480+AW370</f>
        <v>9909.3644290018474</v>
      </c>
      <c r="AX745" s="57">
        <f t="shared" si="198"/>
        <v>722280.15352739987</v>
      </c>
      <c r="AY745" s="57">
        <f t="shared" si="198"/>
        <v>421060</v>
      </c>
      <c r="AZ745" s="57">
        <f t="shared" si="198"/>
        <v>301220.15352739987</v>
      </c>
      <c r="BA745" s="35">
        <f t="shared" si="190"/>
        <v>157950.5537590388</v>
      </c>
      <c r="BB745" s="35">
        <f t="shared" si="191"/>
        <v>48897.45547834257</v>
      </c>
      <c r="BC745" s="35">
        <f t="shared" si="192"/>
        <v>94372.144290018477</v>
      </c>
      <c r="BD745" s="31"/>
    </row>
    <row r="746" spans="1:406" s="1" customFormat="1" ht="11.4" x14ac:dyDescent="0.3">
      <c r="A746" s="2" t="s">
        <v>464</v>
      </c>
      <c r="B746" s="40"/>
      <c r="C746" s="40"/>
      <c r="D746" s="40"/>
      <c r="E746" s="30"/>
      <c r="F746" s="30"/>
      <c r="G746" s="30"/>
      <c r="H746" s="30"/>
      <c r="I746" s="40" t="s">
        <v>464</v>
      </c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7">
        <f t="shared" si="196"/>
        <v>19550.8988875</v>
      </c>
      <c r="AE746" s="57">
        <f t="shared" si="193"/>
        <v>7342.9438318749999</v>
      </c>
      <c r="AF746" s="57">
        <f t="shared" si="193"/>
        <v>3579.6910234687502</v>
      </c>
      <c r="AG746" s="57">
        <f t="shared" si="193"/>
        <v>9917.3355746421876</v>
      </c>
      <c r="AH746" s="57">
        <f t="shared" si="193"/>
        <v>10344.394353374297</v>
      </c>
      <c r="AI746" s="57">
        <f t="shared" si="193"/>
        <v>2853.5943533742966</v>
      </c>
      <c r="AJ746" s="57">
        <f t="shared" si="193"/>
        <v>2633.5943533742966</v>
      </c>
      <c r="AK746" s="57">
        <f t="shared" si="193"/>
        <v>2633.5943533742966</v>
      </c>
      <c r="AL746" s="57">
        <f t="shared" si="193"/>
        <v>2508.5943533742966</v>
      </c>
      <c r="AM746" s="57">
        <f t="shared" si="193"/>
        <v>2669.3943533742968</v>
      </c>
      <c r="AN746" s="57">
        <f t="shared" si="193"/>
        <v>2508.5943533742966</v>
      </c>
      <c r="AO746" s="57">
        <f t="shared" si="193"/>
        <v>2508.5943533742966</v>
      </c>
      <c r="AP746" s="57">
        <f t="shared" si="193"/>
        <v>2508.5943533742966</v>
      </c>
      <c r="AQ746" s="57">
        <f t="shared" si="193"/>
        <v>2508.5943533742966</v>
      </c>
      <c r="AR746" s="57">
        <f t="shared" si="193"/>
        <v>2669.3943533742968</v>
      </c>
      <c r="AS746" s="57">
        <f t="shared" si="193"/>
        <v>2508.5943533742966</v>
      </c>
      <c r="AT746" s="57">
        <f t="shared" si="193"/>
        <v>2508.5943533742966</v>
      </c>
      <c r="AU746" s="57">
        <f t="shared" si="193"/>
        <v>2508.5943533742966</v>
      </c>
      <c r="AV746" s="57">
        <f t="shared" si="193"/>
        <v>2508.5943533742966</v>
      </c>
      <c r="AW746" s="57">
        <f t="shared" ref="AW746:AZ746" si="199">AW8+AW19+AW30+AW41+AW52+AW63+AW74+AW85+AW96+AW107+AW118+AW129+AW140+AW151+AW162+AW173+AW184+AW195+AW206+AW217+AW228+AW239+AW250+AW261+AW272+AW283+AW294+AW305+AW316+AW327+AW338+AW349+AW360+AW382+AW393+AW404+AW415+AW426+AW437+AW448+AW459+AW470+AW492+AW503+AW514+AW525+AW536+AW547+AW558+AW569+AW580+AW591+AW602+AW613+AW624+AW635+AW646+AW657+AW668+AW679+AW690+AW701+AW712+AW723+AW734+AW481+AW371</f>
        <v>3106.6276867076303</v>
      </c>
      <c r="AX746" s="57">
        <f t="shared" ref="AX746:AY749" si="200">AX8+AX19+AX30+AX41+AX52+AX63+AX74+AX85+AX96+AX107+AX118+AX129+AX140+AX151+AX162+AX173+AX184+AX195+AX206+AX217+AX228+AX239+AX250+AX261+AX272+AX283+AX294+AX305+AX316+AX327+AX338+AX349+AX360+AX382+AX393+AX404+AX415+AX426+AX437+AX448+AX459+AX470+AX492+AX503+AX514+AX536+AX547+AX569+AX580+AX591+AX602+AX613+AX624+AX635+AX646+AX657+AX668+AX679+AX690+AX701+AX712+AX723+AX734+AX481+AX371</f>
        <v>104414.81230480802</v>
      </c>
      <c r="AY746" s="57">
        <f t="shared" si="200"/>
        <v>14536</v>
      </c>
      <c r="AZ746" s="57">
        <f t="shared" si="199"/>
        <v>89878.812304808016</v>
      </c>
      <c r="BA746" s="35">
        <f t="shared" si="190"/>
        <v>50735.263670860237</v>
      </c>
      <c r="BB746" s="35">
        <f t="shared" si="191"/>
        <v>13298.771766871483</v>
      </c>
      <c r="BC746" s="35">
        <f t="shared" si="192"/>
        <v>25844.776867076303</v>
      </c>
      <c r="BD746" s="31"/>
    </row>
    <row r="747" spans="1:406" s="19" customFormat="1" ht="11.4" x14ac:dyDescent="0.3">
      <c r="A747" s="2" t="s">
        <v>465</v>
      </c>
      <c r="B747" s="40"/>
      <c r="C747" s="40"/>
      <c r="D747" s="40"/>
      <c r="E747" s="30"/>
      <c r="F747" s="30"/>
      <c r="G747" s="30"/>
      <c r="H747" s="30"/>
      <c r="I747" s="40" t="s">
        <v>465</v>
      </c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7">
        <f t="shared" si="196"/>
        <v>13498.120875000001</v>
      </c>
      <c r="AE747" s="57">
        <f t="shared" si="193"/>
        <v>1254.37691875</v>
      </c>
      <c r="AF747" s="57">
        <f t="shared" si="193"/>
        <v>1258.8457646874999</v>
      </c>
      <c r="AG747" s="57">
        <f t="shared" si="193"/>
        <v>1410.6980529218752</v>
      </c>
      <c r="AH747" s="57">
        <f t="shared" si="193"/>
        <v>1926.4249555679687</v>
      </c>
      <c r="AI747" s="57">
        <f t="shared" si="193"/>
        <v>1925.6249555679685</v>
      </c>
      <c r="AJ747" s="57">
        <f t="shared" si="193"/>
        <v>1515.6249555679688</v>
      </c>
      <c r="AK747" s="57">
        <f t="shared" si="193"/>
        <v>1515.6249555679688</v>
      </c>
      <c r="AL747" s="57">
        <f t="shared" si="193"/>
        <v>1515.6249555679688</v>
      </c>
      <c r="AM747" s="57">
        <f t="shared" si="193"/>
        <v>1676.4249555679687</v>
      </c>
      <c r="AN747" s="57">
        <f t="shared" si="193"/>
        <v>1515.6249555679688</v>
      </c>
      <c r="AO747" s="57">
        <f t="shared" si="193"/>
        <v>1515.6249555679688</v>
      </c>
      <c r="AP747" s="57">
        <f t="shared" si="193"/>
        <v>1515.6249555679688</v>
      </c>
      <c r="AQ747" s="57">
        <f t="shared" si="193"/>
        <v>1515.6249555679688</v>
      </c>
      <c r="AR747" s="57">
        <f t="shared" si="193"/>
        <v>1676.4249555679687</v>
      </c>
      <c r="AS747" s="57">
        <f t="shared" si="193"/>
        <v>1515.6249555679688</v>
      </c>
      <c r="AT747" s="57">
        <f t="shared" si="193"/>
        <v>1515.6249555679688</v>
      </c>
      <c r="AU747" s="57">
        <f t="shared" si="193"/>
        <v>1515.6249555679688</v>
      </c>
      <c r="AV747" s="57">
        <f t="shared" si="193"/>
        <v>1515.6249555679688</v>
      </c>
      <c r="AW747" s="57">
        <f t="shared" ref="AW747:AZ747" si="201">AW9+AW20+AW31+AW42+AW53+AW64+AW75+AW86+AW97+AW108+AW119+AW130+AW141+AW152+AW163+AW174+AW185+AW196+AW207+AW218+AW229+AW240+AW251+AW262+AW273+AW284+AW295+AW306+AW317+AW328+AW339+AW350+AW361+AW383+AW394+AW405+AW416+AW427+AW438+AW449+AW460+AW471+AW493+AW504+AW515+AW526+AW537+AW548+AW559+AW570+AW581+AW592+AW603+AW614+AW625+AW636+AW647+AW658+AW669+AW680+AW691+AW702+AW713+AW724+AW735+AW482+AW372</f>
        <v>2113.6582889013021</v>
      </c>
      <c r="AX747" s="57">
        <f t="shared" si="200"/>
        <v>113749.07423378022</v>
      </c>
      <c r="AY747" s="57">
        <f t="shared" si="200"/>
        <v>70336.600000000006</v>
      </c>
      <c r="AZ747" s="57">
        <f t="shared" si="201"/>
        <v>43412.474233780209</v>
      </c>
      <c r="BA747" s="35">
        <f t="shared" si="190"/>
        <v>19348.466566927342</v>
      </c>
      <c r="BB747" s="35">
        <f t="shared" si="191"/>
        <v>8148.924777839844</v>
      </c>
      <c r="BC747" s="35">
        <f t="shared" si="192"/>
        <v>15915.08288901302</v>
      </c>
      <c r="BD747" s="3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  <c r="KJ747" s="1"/>
      <c r="KK747" s="1"/>
      <c r="KL747" s="1"/>
      <c r="KM747" s="1"/>
      <c r="KN747" s="1"/>
      <c r="KO747" s="1"/>
      <c r="KP747" s="1"/>
      <c r="KQ747" s="1"/>
      <c r="KR747" s="1"/>
      <c r="KS747" s="1"/>
      <c r="KT747" s="1"/>
      <c r="KU747" s="1"/>
      <c r="KV747" s="1"/>
      <c r="KW747" s="1"/>
      <c r="KX747" s="1"/>
      <c r="KY747" s="1"/>
      <c r="KZ747" s="1"/>
      <c r="LA747" s="1"/>
      <c r="LB747" s="1"/>
      <c r="LC747" s="1"/>
      <c r="LD747" s="1"/>
      <c r="LE747" s="1"/>
      <c r="LF747" s="1"/>
      <c r="LG747" s="1"/>
      <c r="LH747" s="1"/>
      <c r="LI747" s="1"/>
      <c r="LJ747" s="1"/>
      <c r="LK747" s="1"/>
      <c r="LL747" s="1"/>
      <c r="LM747" s="1"/>
      <c r="LN747" s="1"/>
      <c r="LO747" s="1"/>
      <c r="LP747" s="1"/>
      <c r="LQ747" s="1"/>
      <c r="LR747" s="1"/>
      <c r="LS747" s="1"/>
      <c r="LT747" s="1"/>
      <c r="LU747" s="1"/>
      <c r="LV747" s="1"/>
      <c r="LW747" s="1"/>
      <c r="LX747" s="1"/>
      <c r="LY747" s="1"/>
      <c r="LZ747" s="1"/>
      <c r="MA747" s="1"/>
      <c r="MB747" s="1"/>
      <c r="MC747" s="1"/>
      <c r="MD747" s="1"/>
      <c r="ME747" s="1"/>
      <c r="MF747" s="1"/>
      <c r="MG747" s="1"/>
      <c r="MH747" s="1"/>
      <c r="MI747" s="1"/>
      <c r="MJ747" s="1"/>
      <c r="MK747" s="1"/>
      <c r="ML747" s="1"/>
      <c r="MM747" s="1"/>
      <c r="MN747" s="1"/>
      <c r="MO747" s="1"/>
      <c r="MP747" s="1"/>
      <c r="MQ747" s="1"/>
      <c r="MR747" s="1"/>
      <c r="MS747" s="1"/>
      <c r="MT747" s="1"/>
      <c r="MU747" s="1"/>
      <c r="MV747" s="1"/>
      <c r="MW747" s="1"/>
      <c r="MX747" s="1"/>
      <c r="MY747" s="1"/>
      <c r="MZ747" s="1"/>
      <c r="NA747" s="1"/>
      <c r="NB747" s="1"/>
      <c r="NC747" s="1"/>
      <c r="ND747" s="1"/>
      <c r="NE747" s="1"/>
      <c r="NF747" s="1"/>
      <c r="NG747" s="1"/>
      <c r="NH747" s="1"/>
      <c r="NI747" s="1"/>
      <c r="NJ747" s="1"/>
      <c r="NK747" s="1"/>
      <c r="NL747" s="1"/>
      <c r="NM747" s="1"/>
      <c r="NN747" s="1"/>
      <c r="NO747" s="1"/>
      <c r="NP747" s="1"/>
      <c r="NQ747" s="1"/>
      <c r="NR747" s="1"/>
      <c r="NS747" s="1"/>
      <c r="NT747" s="1"/>
      <c r="NU747" s="1"/>
      <c r="NV747" s="1"/>
      <c r="NW747" s="1"/>
      <c r="NX747" s="1"/>
      <c r="NY747" s="1"/>
      <c r="NZ747" s="1"/>
      <c r="OA747" s="1"/>
      <c r="OB747" s="1"/>
      <c r="OC747" s="1"/>
      <c r="OD747" s="1"/>
      <c r="OE747" s="1"/>
      <c r="OF747" s="1"/>
      <c r="OG747" s="1"/>
      <c r="OH747" s="1"/>
      <c r="OI747" s="1"/>
      <c r="OJ747" s="1"/>
      <c r="OK747" s="1"/>
      <c r="OL747" s="1"/>
      <c r="OM747" s="1"/>
      <c r="ON747" s="1"/>
      <c r="OO747" s="1"/>
      <c r="OP747" s="1"/>
    </row>
    <row r="748" spans="1:406" s="19" customFormat="1" ht="11.4" x14ac:dyDescent="0.3">
      <c r="A748" s="2" t="s">
        <v>466</v>
      </c>
      <c r="B748" s="40"/>
      <c r="C748" s="40"/>
      <c r="D748" s="40"/>
      <c r="E748" s="30"/>
      <c r="F748" s="30"/>
      <c r="G748" s="30"/>
      <c r="H748" s="30"/>
      <c r="I748" s="40" t="s">
        <v>466</v>
      </c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7">
        <f t="shared" si="196"/>
        <v>6048.6087875000003</v>
      </c>
      <c r="AE748" s="57">
        <f t="shared" si="193"/>
        <v>2645.4392268749998</v>
      </c>
      <c r="AF748" s="57">
        <f t="shared" si="193"/>
        <v>1249.4611882187501</v>
      </c>
      <c r="AG748" s="57">
        <f t="shared" si="193"/>
        <v>826.76424762968759</v>
      </c>
      <c r="AH748" s="57">
        <f t="shared" si="193"/>
        <v>1741.998460011172</v>
      </c>
      <c r="AI748" s="57">
        <f t="shared" si="193"/>
        <v>1091.1984600111718</v>
      </c>
      <c r="AJ748" s="57">
        <f t="shared" si="193"/>
        <v>881.19846001117196</v>
      </c>
      <c r="AK748" s="57">
        <f t="shared" si="193"/>
        <v>881.19846001117196</v>
      </c>
      <c r="AL748" s="57">
        <f t="shared" si="193"/>
        <v>881.19846001117196</v>
      </c>
      <c r="AM748" s="57">
        <f t="shared" si="193"/>
        <v>1041.9984600111718</v>
      </c>
      <c r="AN748" s="57">
        <f t="shared" si="193"/>
        <v>881.19846001117196</v>
      </c>
      <c r="AO748" s="57">
        <f t="shared" si="193"/>
        <v>881.19846001117196</v>
      </c>
      <c r="AP748" s="57">
        <f t="shared" si="193"/>
        <v>881.19846001117196</v>
      </c>
      <c r="AQ748" s="57">
        <f t="shared" si="193"/>
        <v>881.19846001117196</v>
      </c>
      <c r="AR748" s="57">
        <f t="shared" si="193"/>
        <v>1041.9984600111718</v>
      </c>
      <c r="AS748" s="57">
        <f t="shared" si="193"/>
        <v>881.19846001117196</v>
      </c>
      <c r="AT748" s="57">
        <f t="shared" si="193"/>
        <v>881.19846001117196</v>
      </c>
      <c r="AU748" s="57">
        <f t="shared" si="193"/>
        <v>881.19846001117196</v>
      </c>
      <c r="AV748" s="57">
        <f t="shared" si="193"/>
        <v>881.19846001117196</v>
      </c>
      <c r="AW748" s="57">
        <f t="shared" ref="AW748:AZ748" si="202">AW10+AW21+AW32+AW43+AW54+AW65+AW76+AW87+AW98+AW109+AW120+AW131+AW142+AW153+AW164+AW175+AW186+AW197+AW208+AW219+AW230+AW241+AW252+AW263+AW274+AW285+AW296+AW307+AW318+AW329+AW340+AW351+AW362+AW384+AW395+AW406+AW417+AW428+AW439+AW450+AW461+AW472+AW494+AW505+AW516+AW527+AW538+AW549+AW560+AW571+AW582+AW593+AW604+AW615+AW626+AW637+AW648+AW659+AW670+AW681+AW692+AW703+AW714+AW725+AW736+AW483+AW373</f>
        <v>1479.2317933445054</v>
      </c>
      <c r="AX748" s="57">
        <f t="shared" si="200"/>
        <v>61056.682143735525</v>
      </c>
      <c r="AY748" s="57">
        <f t="shared" si="200"/>
        <v>34196.800000000003</v>
      </c>
      <c r="AZ748" s="57">
        <f t="shared" si="202"/>
        <v>26859.882143735522</v>
      </c>
      <c r="BA748" s="35">
        <f t="shared" si="190"/>
        <v>12512.271910234609</v>
      </c>
      <c r="BB748" s="35">
        <f t="shared" si="191"/>
        <v>4776.7923000558594</v>
      </c>
      <c r="BC748" s="35">
        <f t="shared" si="192"/>
        <v>9570.8179334450524</v>
      </c>
      <c r="BD748" s="3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  <c r="KJ748" s="1"/>
      <c r="KK748" s="1"/>
      <c r="KL748" s="1"/>
      <c r="KM748" s="1"/>
      <c r="KN748" s="1"/>
      <c r="KO748" s="1"/>
      <c r="KP748" s="1"/>
      <c r="KQ748" s="1"/>
      <c r="KR748" s="1"/>
      <c r="KS748" s="1"/>
      <c r="KT748" s="1"/>
      <c r="KU748" s="1"/>
      <c r="KV748" s="1"/>
      <c r="KW748" s="1"/>
      <c r="KX748" s="1"/>
      <c r="KY748" s="1"/>
      <c r="KZ748" s="1"/>
      <c r="LA748" s="1"/>
      <c r="LB748" s="1"/>
      <c r="LC748" s="1"/>
      <c r="LD748" s="1"/>
      <c r="LE748" s="1"/>
      <c r="LF748" s="1"/>
      <c r="LG748" s="1"/>
      <c r="LH748" s="1"/>
      <c r="LI748" s="1"/>
      <c r="LJ748" s="1"/>
      <c r="LK748" s="1"/>
      <c r="LL748" s="1"/>
      <c r="LM748" s="1"/>
      <c r="LN748" s="1"/>
      <c r="LO748" s="1"/>
      <c r="LP748" s="1"/>
      <c r="LQ748" s="1"/>
      <c r="LR748" s="1"/>
      <c r="LS748" s="1"/>
      <c r="LT748" s="1"/>
      <c r="LU748" s="1"/>
      <c r="LV748" s="1"/>
      <c r="LW748" s="1"/>
      <c r="LX748" s="1"/>
      <c r="LY748" s="1"/>
      <c r="LZ748" s="1"/>
      <c r="MA748" s="1"/>
      <c r="MB748" s="1"/>
      <c r="MC748" s="1"/>
      <c r="MD748" s="1"/>
      <c r="ME748" s="1"/>
      <c r="MF748" s="1"/>
      <c r="MG748" s="1"/>
      <c r="MH748" s="1"/>
      <c r="MI748" s="1"/>
      <c r="MJ748" s="1"/>
      <c r="MK748" s="1"/>
      <c r="ML748" s="1"/>
      <c r="MM748" s="1"/>
      <c r="MN748" s="1"/>
      <c r="MO748" s="1"/>
      <c r="MP748" s="1"/>
      <c r="MQ748" s="1"/>
      <c r="MR748" s="1"/>
      <c r="MS748" s="1"/>
      <c r="MT748" s="1"/>
      <c r="MU748" s="1"/>
      <c r="MV748" s="1"/>
      <c r="MW748" s="1"/>
      <c r="MX748" s="1"/>
      <c r="MY748" s="1"/>
      <c r="MZ748" s="1"/>
      <c r="NA748" s="1"/>
      <c r="NB748" s="1"/>
      <c r="NC748" s="1"/>
      <c r="ND748" s="1"/>
      <c r="NE748" s="1"/>
      <c r="NF748" s="1"/>
      <c r="NG748" s="1"/>
      <c r="NH748" s="1"/>
      <c r="NI748" s="1"/>
      <c r="NJ748" s="1"/>
      <c r="NK748" s="1"/>
      <c r="NL748" s="1"/>
      <c r="NM748" s="1"/>
      <c r="NN748" s="1"/>
      <c r="NO748" s="1"/>
      <c r="NP748" s="1"/>
      <c r="NQ748" s="1"/>
      <c r="NR748" s="1"/>
      <c r="NS748" s="1"/>
      <c r="NT748" s="1"/>
      <c r="NU748" s="1"/>
      <c r="NV748" s="1"/>
      <c r="NW748" s="1"/>
      <c r="NX748" s="1"/>
      <c r="NY748" s="1"/>
      <c r="NZ748" s="1"/>
      <c r="OA748" s="1"/>
      <c r="OB748" s="1"/>
      <c r="OC748" s="1"/>
      <c r="OD748" s="1"/>
      <c r="OE748" s="1"/>
      <c r="OF748" s="1"/>
      <c r="OG748" s="1"/>
      <c r="OH748" s="1"/>
      <c r="OI748" s="1"/>
      <c r="OJ748" s="1"/>
      <c r="OK748" s="1"/>
      <c r="OL748" s="1"/>
      <c r="OM748" s="1"/>
      <c r="ON748" s="1"/>
      <c r="OO748" s="1"/>
      <c r="OP748" s="1"/>
    </row>
    <row r="749" spans="1:406" s="19" customFormat="1" ht="11.4" x14ac:dyDescent="0.3">
      <c r="A749" s="2" t="s">
        <v>467</v>
      </c>
      <c r="B749" s="40"/>
      <c r="C749" s="40"/>
      <c r="D749" s="40"/>
      <c r="E749" s="30"/>
      <c r="F749" s="30"/>
      <c r="G749" s="30"/>
      <c r="H749" s="30"/>
      <c r="I749" s="40" t="s">
        <v>467</v>
      </c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7">
        <f t="shared" si="196"/>
        <v>8067.1450500000001</v>
      </c>
      <c r="AE749" s="57">
        <f t="shared" si="193"/>
        <v>2782.2523025</v>
      </c>
      <c r="AF749" s="57">
        <f t="shared" si="193"/>
        <v>2400.6149176250001</v>
      </c>
      <c r="AG749" s="57">
        <f t="shared" si="193"/>
        <v>2156.3256635062498</v>
      </c>
      <c r="AH749" s="57">
        <f t="shared" si="193"/>
        <v>2373.0379466815625</v>
      </c>
      <c r="AI749" s="57">
        <f t="shared" si="193"/>
        <v>872.23794668156245</v>
      </c>
      <c r="AJ749" s="57">
        <f t="shared" si="193"/>
        <v>562.23794668156256</v>
      </c>
      <c r="AK749" s="57">
        <f t="shared" si="193"/>
        <v>1501.4379466815626</v>
      </c>
      <c r="AL749" s="57">
        <f t="shared" si="193"/>
        <v>1501.4379466815626</v>
      </c>
      <c r="AM749" s="57">
        <f t="shared" si="193"/>
        <v>723.03794668156252</v>
      </c>
      <c r="AN749" s="57">
        <f t="shared" si="193"/>
        <v>562.23794668156256</v>
      </c>
      <c r="AO749" s="57">
        <f t="shared" si="193"/>
        <v>562.23794668156256</v>
      </c>
      <c r="AP749" s="57">
        <f t="shared" si="193"/>
        <v>562.23794668156256</v>
      </c>
      <c r="AQ749" s="57">
        <f t="shared" si="193"/>
        <v>562.23794668156256</v>
      </c>
      <c r="AR749" s="57">
        <f t="shared" si="193"/>
        <v>723.03794668156252</v>
      </c>
      <c r="AS749" s="57">
        <f t="shared" si="193"/>
        <v>562.23794668156256</v>
      </c>
      <c r="AT749" s="57">
        <f t="shared" si="193"/>
        <v>562.23794668156256</v>
      </c>
      <c r="AU749" s="57">
        <f t="shared" si="193"/>
        <v>562.23794668156256</v>
      </c>
      <c r="AV749" s="57">
        <f t="shared" si="193"/>
        <v>562.23794668156256</v>
      </c>
      <c r="AW749" s="57">
        <f t="shared" ref="AW749:AZ749" si="203">AW11+AW22+AW33+AW44+AW55+AW66+AW77+AW88+AW99+AW110+AW121+AW132+AW143+AW154+AW165+AW176+AW187+AW198+AW209+AW220+AW231+AW242+AW253+AW264+AW275+AW286+AW297+AW308+AW319+AW330+AW341+AW352+AW363+AW385+AW396+AW407+AW418+AW429+AW440+AW451+AW462+AW473+AW495+AW506+AW517+AW528+AW539+AW550+AW561+AW572+AW583+AW594+AW605+AW616+AW627+AW638+AW649+AW660+AW671+AW682+AW693+AW704+AW715+AW726+AW737+AW484+AW374</f>
        <v>1160.2712800148959</v>
      </c>
      <c r="AX749" s="57">
        <f t="shared" si="200"/>
        <v>56346.17841386958</v>
      </c>
      <c r="AY749" s="57">
        <f t="shared" si="200"/>
        <v>27025.200000000004</v>
      </c>
      <c r="AZ749" s="57">
        <f t="shared" si="203"/>
        <v>29320.978413869587</v>
      </c>
      <c r="BA749" s="35">
        <f t="shared" si="190"/>
        <v>17779.375880312811</v>
      </c>
      <c r="BB749" s="35">
        <f t="shared" si="191"/>
        <v>5160.3897334078138</v>
      </c>
      <c r="BC749" s="35">
        <f t="shared" si="192"/>
        <v>6381.2128001489591</v>
      </c>
      <c r="BD749" s="3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  <c r="KJ749" s="1"/>
      <c r="KK749" s="1"/>
      <c r="KL749" s="1"/>
      <c r="KM749" s="1"/>
      <c r="KN749" s="1"/>
      <c r="KO749" s="1"/>
      <c r="KP749" s="1"/>
      <c r="KQ749" s="1"/>
      <c r="KR749" s="1"/>
      <c r="KS749" s="1"/>
      <c r="KT749" s="1"/>
      <c r="KU749" s="1"/>
      <c r="KV749" s="1"/>
      <c r="KW749" s="1"/>
      <c r="KX749" s="1"/>
      <c r="KY749" s="1"/>
      <c r="KZ749" s="1"/>
      <c r="LA749" s="1"/>
      <c r="LB749" s="1"/>
      <c r="LC749" s="1"/>
      <c r="LD749" s="1"/>
      <c r="LE749" s="1"/>
      <c r="LF749" s="1"/>
      <c r="LG749" s="1"/>
      <c r="LH749" s="1"/>
      <c r="LI749" s="1"/>
      <c r="LJ749" s="1"/>
      <c r="LK749" s="1"/>
      <c r="LL749" s="1"/>
      <c r="LM749" s="1"/>
      <c r="LN749" s="1"/>
      <c r="LO749" s="1"/>
      <c r="LP749" s="1"/>
      <c r="LQ749" s="1"/>
      <c r="LR749" s="1"/>
      <c r="LS749" s="1"/>
      <c r="LT749" s="1"/>
      <c r="LU749" s="1"/>
      <c r="LV749" s="1"/>
      <c r="LW749" s="1"/>
      <c r="LX749" s="1"/>
      <c r="LY749" s="1"/>
      <c r="LZ749" s="1"/>
      <c r="MA749" s="1"/>
      <c r="MB749" s="1"/>
      <c r="MC749" s="1"/>
      <c r="MD749" s="1"/>
      <c r="ME749" s="1"/>
      <c r="MF749" s="1"/>
      <c r="MG749" s="1"/>
      <c r="MH749" s="1"/>
      <c r="MI749" s="1"/>
      <c r="MJ749" s="1"/>
      <c r="MK749" s="1"/>
      <c r="ML749" s="1"/>
      <c r="MM749" s="1"/>
      <c r="MN749" s="1"/>
      <c r="MO749" s="1"/>
      <c r="MP749" s="1"/>
      <c r="MQ749" s="1"/>
      <c r="MR749" s="1"/>
      <c r="MS749" s="1"/>
      <c r="MT749" s="1"/>
      <c r="MU749" s="1"/>
      <c r="MV749" s="1"/>
      <c r="MW749" s="1"/>
      <c r="MX749" s="1"/>
      <c r="MY749" s="1"/>
      <c r="MZ749" s="1"/>
      <c r="NA749" s="1"/>
      <c r="NB749" s="1"/>
      <c r="NC749" s="1"/>
      <c r="ND749" s="1"/>
      <c r="NE749" s="1"/>
      <c r="NF749" s="1"/>
      <c r="NG749" s="1"/>
      <c r="NH749" s="1"/>
      <c r="NI749" s="1"/>
      <c r="NJ749" s="1"/>
      <c r="NK749" s="1"/>
      <c r="NL749" s="1"/>
      <c r="NM749" s="1"/>
      <c r="NN749" s="1"/>
      <c r="NO749" s="1"/>
      <c r="NP749" s="1"/>
      <c r="NQ749" s="1"/>
      <c r="NR749" s="1"/>
      <c r="NS749" s="1"/>
      <c r="NT749" s="1"/>
      <c r="NU749" s="1"/>
      <c r="NV749" s="1"/>
      <c r="NW749" s="1"/>
      <c r="NX749" s="1"/>
      <c r="NY749" s="1"/>
      <c r="NZ749" s="1"/>
      <c r="OA749" s="1"/>
      <c r="OB749" s="1"/>
      <c r="OC749" s="1"/>
      <c r="OD749" s="1"/>
      <c r="OE749" s="1"/>
      <c r="OF749" s="1"/>
      <c r="OG749" s="1"/>
      <c r="OH749" s="1"/>
      <c r="OI749" s="1"/>
      <c r="OJ749" s="1"/>
      <c r="OK749" s="1"/>
      <c r="OL749" s="1"/>
      <c r="OM749" s="1"/>
      <c r="ON749" s="1"/>
      <c r="OO749" s="1"/>
      <c r="OP749" s="1"/>
    </row>
    <row r="750" spans="1:406" s="1" customFormat="1" ht="11.4" x14ac:dyDescent="0.3">
      <c r="A750" s="2" t="s">
        <v>468</v>
      </c>
      <c r="B750" s="40"/>
      <c r="C750" s="40"/>
      <c r="D750" s="40"/>
      <c r="E750" s="30"/>
      <c r="F750" s="30"/>
      <c r="G750" s="30"/>
      <c r="H750" s="30"/>
      <c r="I750" s="40" t="s">
        <v>468</v>
      </c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7">
        <f t="shared" si="196"/>
        <v>0</v>
      </c>
      <c r="AE750" s="57">
        <f t="shared" si="193"/>
        <v>0</v>
      </c>
      <c r="AF750" s="57">
        <f t="shared" si="193"/>
        <v>0</v>
      </c>
      <c r="AG750" s="57">
        <f t="shared" si="193"/>
        <v>0</v>
      </c>
      <c r="AH750" s="57">
        <f t="shared" si="193"/>
        <v>0</v>
      </c>
      <c r="AI750" s="57">
        <f t="shared" si="193"/>
        <v>730</v>
      </c>
      <c r="AJ750" s="57">
        <f t="shared" si="193"/>
        <v>730</v>
      </c>
      <c r="AK750" s="57">
        <f t="shared" si="193"/>
        <v>730</v>
      </c>
      <c r="AL750" s="57">
        <f t="shared" si="193"/>
        <v>730</v>
      </c>
      <c r="AM750" s="57">
        <f t="shared" si="193"/>
        <v>730</v>
      </c>
      <c r="AN750" s="57">
        <f t="shared" si="193"/>
        <v>730</v>
      </c>
      <c r="AO750" s="57">
        <f t="shared" si="193"/>
        <v>730</v>
      </c>
      <c r="AP750" s="57">
        <f t="shared" si="193"/>
        <v>730</v>
      </c>
      <c r="AQ750" s="57">
        <f t="shared" si="193"/>
        <v>730</v>
      </c>
      <c r="AR750" s="57">
        <f t="shared" si="193"/>
        <v>730</v>
      </c>
      <c r="AS750" s="57">
        <f t="shared" si="193"/>
        <v>730</v>
      </c>
      <c r="AT750" s="57">
        <f t="shared" si="193"/>
        <v>730</v>
      </c>
      <c r="AU750" s="57">
        <f t="shared" si="193"/>
        <v>730</v>
      </c>
      <c r="AV750" s="57">
        <f t="shared" si="193"/>
        <v>730</v>
      </c>
      <c r="AW750" s="57">
        <f t="shared" ref="AW750:AZ750" si="204">AW12+AW23+AW34+AW45+AW56+AW67+AW78+AW89+AW100+AW111+AW122+AW133+AW144+AW155+AW166+AW177+AW188+AW199+AW210+AW221+AW232+AW243+AW254+AW265+AW276+AW287+AW298+AW309+AW320+AW331+AW342+AW353+AW364+AW386+AW397+AW408+AW419+AW430+AW441+AW452+AW463+AW474+AW496+AW507+AW518+AW529+AW540+AW551+AW562+AW573+AW584+AW595+AW606+AW617+AW628+AW639+AW650+AW661+AW672+AW683+AW694+AW705+AW716+AW727+AW738+AW485+AW375</f>
        <v>730</v>
      </c>
      <c r="AX750" s="57">
        <f t="shared" si="204"/>
        <v>315639.59999999998</v>
      </c>
      <c r="AY750" s="57">
        <f t="shared" si="204"/>
        <v>304689.59999999998</v>
      </c>
      <c r="AZ750" s="57">
        <f t="shared" si="204"/>
        <v>10950</v>
      </c>
      <c r="BA750" s="39">
        <f t="shared" si="190"/>
        <v>0</v>
      </c>
      <c r="BB750" s="39">
        <f t="shared" si="191"/>
        <v>3650</v>
      </c>
      <c r="BC750" s="39">
        <f t="shared" si="192"/>
        <v>7300</v>
      </c>
      <c r="BD750" s="31"/>
    </row>
    <row r="751" spans="1:406" s="1" customFormat="1" ht="15" customHeight="1" x14ac:dyDescent="0.3">
      <c r="A751" s="2" t="s">
        <v>469</v>
      </c>
      <c r="B751" s="40"/>
      <c r="C751" s="40"/>
      <c r="D751" s="40"/>
      <c r="E751" s="30"/>
      <c r="F751" s="30"/>
      <c r="G751" s="30"/>
      <c r="H751" s="30"/>
      <c r="I751" s="40" t="s">
        <v>469</v>
      </c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7">
        <f t="shared" si="196"/>
        <v>0</v>
      </c>
      <c r="AE751" s="57">
        <f t="shared" si="193"/>
        <v>0</v>
      </c>
      <c r="AF751" s="57">
        <f t="shared" si="193"/>
        <v>0</v>
      </c>
      <c r="AG751" s="57">
        <f t="shared" si="193"/>
        <v>0</v>
      </c>
      <c r="AH751" s="57">
        <f t="shared" si="193"/>
        <v>0</v>
      </c>
      <c r="AI751" s="57">
        <f t="shared" si="193"/>
        <v>2260</v>
      </c>
      <c r="AJ751" s="57">
        <f t="shared" si="193"/>
        <v>2260</v>
      </c>
      <c r="AK751" s="57">
        <f t="shared" si="193"/>
        <v>2260</v>
      </c>
      <c r="AL751" s="57">
        <f t="shared" si="193"/>
        <v>2260</v>
      </c>
      <c r="AM751" s="57">
        <f t="shared" si="193"/>
        <v>2260</v>
      </c>
      <c r="AN751" s="57">
        <f t="shared" si="193"/>
        <v>2260</v>
      </c>
      <c r="AO751" s="57">
        <f t="shared" si="193"/>
        <v>2260</v>
      </c>
      <c r="AP751" s="57">
        <f t="shared" si="193"/>
        <v>2260</v>
      </c>
      <c r="AQ751" s="57">
        <f t="shared" si="193"/>
        <v>2260</v>
      </c>
      <c r="AR751" s="57">
        <f t="shared" si="193"/>
        <v>2260</v>
      </c>
      <c r="AS751" s="57">
        <f t="shared" si="193"/>
        <v>2260</v>
      </c>
      <c r="AT751" s="57">
        <f t="shared" si="193"/>
        <v>2260</v>
      </c>
      <c r="AU751" s="57">
        <f t="shared" si="193"/>
        <v>2260</v>
      </c>
      <c r="AV751" s="57">
        <f t="shared" si="193"/>
        <v>2260</v>
      </c>
      <c r="AW751" s="57">
        <f t="shared" ref="AW751:AZ751" si="205">AW13+AW24+AW35+AW46+AW57+AW68+AW79+AW90+AW101+AW112+AW123+AW134+AW145+AW156+AW167+AW178+AW189+AW200+AW211+AW222+AW233+AW244+AW255+AW266+AW277+AW288+AW299+AW310+AW321+AW332+AW343+AW354+AW365+AW387+AW398+AW409+AW420+AW431+AW442+AW453+AW464+AW475+AW497+AW508+AW519+AW530+AW541+AW552+AW563+AW574+AW585+AW596+AW607+AW618+AW629+AW640+AW651+AW662+AW673+AW684+AW695+AW706+AW717+AW728+AW739+AW486+AW376</f>
        <v>2260</v>
      </c>
      <c r="AX751" s="57">
        <f t="shared" si="205"/>
        <v>334939.2</v>
      </c>
      <c r="AY751" s="57">
        <f t="shared" si="205"/>
        <v>301039.2</v>
      </c>
      <c r="AZ751" s="57">
        <f t="shared" si="205"/>
        <v>33900</v>
      </c>
      <c r="BA751" s="39">
        <f t="shared" si="190"/>
        <v>0</v>
      </c>
      <c r="BB751" s="39">
        <f t="shared" si="191"/>
        <v>11300</v>
      </c>
      <c r="BC751" s="39">
        <f t="shared" si="192"/>
        <v>22600</v>
      </c>
      <c r="BD751" s="31"/>
    </row>
    <row r="752" spans="1:406" s="1" customFormat="1" ht="11.4" x14ac:dyDescent="0.3">
      <c r="A752" s="2" t="s">
        <v>470</v>
      </c>
      <c r="B752" s="40"/>
      <c r="C752" s="40"/>
      <c r="D752" s="40"/>
      <c r="E752" s="30"/>
      <c r="F752" s="30"/>
      <c r="G752" s="30"/>
      <c r="H752" s="30"/>
      <c r="I752" s="40" t="s">
        <v>470</v>
      </c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7">
        <f t="shared" si="196"/>
        <v>0</v>
      </c>
      <c r="AE752" s="57">
        <f t="shared" si="193"/>
        <v>0</v>
      </c>
      <c r="AF752" s="57">
        <f t="shared" si="193"/>
        <v>0</v>
      </c>
      <c r="AG752" s="57">
        <f t="shared" si="193"/>
        <v>0</v>
      </c>
      <c r="AH752" s="57">
        <f t="shared" si="193"/>
        <v>0</v>
      </c>
      <c r="AI752" s="57">
        <f t="shared" si="193"/>
        <v>680</v>
      </c>
      <c r="AJ752" s="57">
        <f t="shared" si="193"/>
        <v>680</v>
      </c>
      <c r="AK752" s="57">
        <f t="shared" si="193"/>
        <v>680</v>
      </c>
      <c r="AL752" s="57">
        <f t="shared" si="193"/>
        <v>680</v>
      </c>
      <c r="AM752" s="57">
        <f t="shared" si="193"/>
        <v>680</v>
      </c>
      <c r="AN752" s="57">
        <f t="shared" si="193"/>
        <v>680</v>
      </c>
      <c r="AO752" s="57">
        <f t="shared" si="193"/>
        <v>680</v>
      </c>
      <c r="AP752" s="57">
        <f t="shared" si="193"/>
        <v>680</v>
      </c>
      <c r="AQ752" s="57">
        <f t="shared" si="193"/>
        <v>680</v>
      </c>
      <c r="AR752" s="57">
        <f t="shared" si="193"/>
        <v>680</v>
      </c>
      <c r="AS752" s="57">
        <f t="shared" si="193"/>
        <v>680</v>
      </c>
      <c r="AT752" s="57">
        <f t="shared" si="193"/>
        <v>680</v>
      </c>
      <c r="AU752" s="57">
        <f t="shared" si="193"/>
        <v>680</v>
      </c>
      <c r="AV752" s="57">
        <f t="shared" si="193"/>
        <v>680</v>
      </c>
      <c r="AW752" s="57">
        <f t="shared" ref="AW752:AZ752" si="206">AW14+AW25+AW36+AW47+AW58+AW69+AW80+AW91+AW102+AW113+AW124+AW135+AW146+AW157+AW168+AW179+AW190+AW201+AW212+AW223+AW234+AW245+AW256+AW267+AW278+AW289+AW300+AW311+AW322+AW333+AW344+AW355+AW366+AW388+AW399+AW410+AW421+AW432+AW443+AW454+AW465+AW476+AW498+AW509+AW520+AW531+AW542+AW553+AW564+AW575+AW586+AW597+AW608+AW619+AW630+AW641+AW652+AW663+AW674+AW685+AW696+AW707+AW718+AW729+AW740+AW487+AW377</f>
        <v>680</v>
      </c>
      <c r="AX752" s="57">
        <f t="shared" si="206"/>
        <v>164391.6</v>
      </c>
      <c r="AY752" s="57">
        <f t="shared" si="206"/>
        <v>154191.6</v>
      </c>
      <c r="AZ752" s="57">
        <f t="shared" si="206"/>
        <v>10200</v>
      </c>
      <c r="BA752" s="39">
        <f t="shared" si="190"/>
        <v>0</v>
      </c>
      <c r="BB752" s="39">
        <f t="shared" si="191"/>
        <v>3400</v>
      </c>
      <c r="BC752" s="39">
        <f t="shared" si="192"/>
        <v>6800</v>
      </c>
      <c r="BD752" s="31"/>
    </row>
    <row r="754" spans="30:55" x14ac:dyDescent="0.3">
      <c r="BA754" s="60"/>
      <c r="BB754" s="60"/>
      <c r="BC754" s="60"/>
    </row>
    <row r="755" spans="30:55" x14ac:dyDescent="0.3"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</row>
    <row r="756" spans="30:55" x14ac:dyDescent="0.3"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</row>
    <row r="764" spans="30:55" x14ac:dyDescent="0.3"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</row>
    <row r="766" spans="30:55" x14ac:dyDescent="0.3"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</row>
    <row r="774" spans="30:52" x14ac:dyDescent="0.3"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</row>
    <row r="775" spans="30:52" x14ac:dyDescent="0.3"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</row>
    <row r="776" spans="30:52" x14ac:dyDescent="0.3"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</row>
    <row r="777" spans="30:52" x14ac:dyDescent="0.3"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</row>
    <row r="778" spans="30:52" x14ac:dyDescent="0.3"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</row>
    <row r="779" spans="30:52" x14ac:dyDescent="0.3">
      <c r="AD779" s="60"/>
      <c r="AE779" s="60"/>
      <c r="AF779" s="60"/>
      <c r="AG779" s="60"/>
      <c r="AH779" s="60"/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</row>
    <row r="780" spans="30:52" x14ac:dyDescent="0.3">
      <c r="AD780" s="60"/>
      <c r="AE780" s="60"/>
      <c r="AF780" s="60"/>
      <c r="AG780" s="60"/>
      <c r="AH780" s="60"/>
      <c r="AI780" s="60"/>
      <c r="AJ780" s="60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60"/>
      <c r="AY780" s="60"/>
      <c r="AZ780" s="60"/>
    </row>
    <row r="781" spans="30:52" x14ac:dyDescent="0.3">
      <c r="AD781" s="60"/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60"/>
      <c r="AY781" s="60"/>
      <c r="AZ781" s="60"/>
    </row>
    <row r="782" spans="30:52" x14ac:dyDescent="0.3"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</row>
    <row r="783" spans="30:52" x14ac:dyDescent="0.3"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60"/>
      <c r="AY783" s="60"/>
      <c r="AZ783" s="60"/>
    </row>
    <row r="784" spans="30:52" x14ac:dyDescent="0.3"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</row>
    <row r="785" spans="30:52" x14ac:dyDescent="0.3"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60"/>
      <c r="AY785" s="60"/>
      <c r="AZ785" s="60"/>
    </row>
    <row r="786" spans="30:52" x14ac:dyDescent="0.3"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</row>
    <row r="787" spans="30:52" x14ac:dyDescent="0.3"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</row>
    <row r="788" spans="30:52" x14ac:dyDescent="0.3"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</row>
    <row r="789" spans="30:52" x14ac:dyDescent="0.3"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</row>
    <row r="790" spans="30:52" x14ac:dyDescent="0.3">
      <c r="AD790" s="60"/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60"/>
      <c r="AY790" s="60"/>
      <c r="AZ790" s="60"/>
    </row>
    <row r="791" spans="30:52" x14ac:dyDescent="0.3"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</row>
    <row r="792" spans="30:52" x14ac:dyDescent="0.3"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</row>
    <row r="793" spans="30:52" x14ac:dyDescent="0.3"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</row>
  </sheetData>
  <autoFilter ref="B1:BC793" xr:uid="{4ADFC05D-FE7B-4F0A-84C3-F8DB2945AE91}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</autoFilter>
  <mergeCells count="17">
    <mergeCell ref="E1:E3"/>
    <mergeCell ref="BA1:BA3"/>
    <mergeCell ref="BB1:BB3"/>
    <mergeCell ref="BC1:BC3"/>
    <mergeCell ref="A1:A3"/>
    <mergeCell ref="D1:D3"/>
    <mergeCell ref="C1:C3"/>
    <mergeCell ref="B1:B3"/>
    <mergeCell ref="AZ2:AZ3"/>
    <mergeCell ref="AD1:AZ1"/>
    <mergeCell ref="I1:I3"/>
    <mergeCell ref="H1:H3"/>
    <mergeCell ref="G1:G3"/>
    <mergeCell ref="J1:AC1"/>
    <mergeCell ref="AX2:AX3"/>
    <mergeCell ref="AY2:AY3"/>
    <mergeCell ref="F1:F3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ignoredErrors>
    <ignoredError sqref="AD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B8734-0876-47E6-8853-A499FDFD4A47}">
  <sheetPr codeName="Planilha2" filterMode="1"/>
  <dimension ref="A1:BX782"/>
  <sheetViews>
    <sheetView zoomScaleNormal="100" workbookViewId="0">
      <pane ySplit="3" topLeftCell="A4" activePane="bottomLeft" state="frozen"/>
      <selection pane="bottomLeft" sqref="A1:BX1048576"/>
    </sheetView>
  </sheetViews>
  <sheetFormatPr defaultColWidth="9.21875" defaultRowHeight="11.4" x14ac:dyDescent="0.3"/>
  <cols>
    <col min="1" max="1" width="9.21875" style="31"/>
    <col min="2" max="2" width="13.44140625" style="31" customWidth="1"/>
    <col min="3" max="3" width="20.5546875" style="31" customWidth="1"/>
    <col min="4" max="4" width="9.21875" style="31" customWidth="1"/>
    <col min="5" max="5" width="27.21875" style="31" customWidth="1"/>
    <col min="6" max="6" width="12.21875" style="31" customWidth="1"/>
    <col min="7" max="7" width="18.5546875" style="31" customWidth="1"/>
    <col min="8" max="8" width="9.21875" style="31"/>
    <col min="9" max="9" width="26.77734375" style="31" customWidth="1"/>
    <col min="10" max="29" width="4.77734375" style="52" customWidth="1"/>
    <col min="30" max="49" width="8.77734375" style="52" customWidth="1"/>
    <col min="50" max="50" width="11" style="31" customWidth="1"/>
    <col min="51" max="51" width="15.77734375" style="31" customWidth="1"/>
    <col min="52" max="55" width="30.77734375" style="31" customWidth="1"/>
    <col min="56" max="75" width="8.33203125" style="66" bestFit="1" customWidth="1"/>
    <col min="76" max="76" width="9.21875" style="31"/>
    <col min="77" max="16384" width="9.21875" style="1"/>
  </cols>
  <sheetData>
    <row r="1" spans="1:76" ht="24" customHeight="1" x14ac:dyDescent="0.3">
      <c r="A1" s="26" t="s">
        <v>460</v>
      </c>
      <c r="B1" s="26" t="s">
        <v>2</v>
      </c>
      <c r="C1" s="26" t="s">
        <v>7</v>
      </c>
      <c r="D1" s="26" t="s">
        <v>1</v>
      </c>
      <c r="E1" s="26" t="s">
        <v>0</v>
      </c>
      <c r="F1" s="26" t="s">
        <v>3</v>
      </c>
      <c r="G1" s="26" t="s">
        <v>5</v>
      </c>
      <c r="H1" s="26" t="s">
        <v>4</v>
      </c>
      <c r="I1" s="26" t="s">
        <v>6</v>
      </c>
      <c r="J1" s="27" t="s">
        <v>15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 t="s">
        <v>453</v>
      </c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6" t="s">
        <v>484</v>
      </c>
      <c r="AY1" s="26" t="s">
        <v>485</v>
      </c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6" ht="1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30">
        <v>1</v>
      </c>
      <c r="K2" s="30">
        <v>2</v>
      </c>
      <c r="L2" s="30">
        <v>3</v>
      </c>
      <c r="M2" s="30">
        <v>4</v>
      </c>
      <c r="N2" s="30">
        <v>5</v>
      </c>
      <c r="O2" s="30">
        <v>6</v>
      </c>
      <c r="P2" s="30">
        <v>7</v>
      </c>
      <c r="Q2" s="30">
        <v>8</v>
      </c>
      <c r="R2" s="30">
        <v>9</v>
      </c>
      <c r="S2" s="30">
        <v>10</v>
      </c>
      <c r="T2" s="30">
        <v>11</v>
      </c>
      <c r="U2" s="30">
        <v>12</v>
      </c>
      <c r="V2" s="30">
        <v>13</v>
      </c>
      <c r="W2" s="30">
        <v>14</v>
      </c>
      <c r="X2" s="30">
        <v>15</v>
      </c>
      <c r="Y2" s="30">
        <v>16</v>
      </c>
      <c r="Z2" s="30">
        <v>17</v>
      </c>
      <c r="AA2" s="30">
        <v>18</v>
      </c>
      <c r="AB2" s="30">
        <v>19</v>
      </c>
      <c r="AC2" s="30">
        <v>20</v>
      </c>
      <c r="AD2" s="30">
        <v>1</v>
      </c>
      <c r="AE2" s="30">
        <v>2</v>
      </c>
      <c r="AF2" s="30">
        <v>3</v>
      </c>
      <c r="AG2" s="30">
        <v>4</v>
      </c>
      <c r="AH2" s="30">
        <v>5</v>
      </c>
      <c r="AI2" s="30">
        <v>6</v>
      </c>
      <c r="AJ2" s="30">
        <v>7</v>
      </c>
      <c r="AK2" s="30">
        <v>8</v>
      </c>
      <c r="AL2" s="30">
        <v>9</v>
      </c>
      <c r="AM2" s="30">
        <v>10</v>
      </c>
      <c r="AN2" s="30">
        <v>11</v>
      </c>
      <c r="AO2" s="30">
        <v>12</v>
      </c>
      <c r="AP2" s="30">
        <v>13</v>
      </c>
      <c r="AQ2" s="30">
        <v>14</v>
      </c>
      <c r="AR2" s="30">
        <v>15</v>
      </c>
      <c r="AS2" s="30">
        <v>16</v>
      </c>
      <c r="AT2" s="30">
        <v>17</v>
      </c>
      <c r="AU2" s="30">
        <v>18</v>
      </c>
      <c r="AV2" s="30">
        <v>19</v>
      </c>
      <c r="AW2" s="30">
        <v>20</v>
      </c>
      <c r="AX2" s="26"/>
      <c r="AY2" s="61">
        <v>0</v>
      </c>
      <c r="AZ2" s="61">
        <v>0.25</v>
      </c>
      <c r="BA2" s="61">
        <v>0.5</v>
      </c>
      <c r="BB2" s="61">
        <v>0.75</v>
      </c>
      <c r="BC2" s="61">
        <v>1</v>
      </c>
      <c r="BD2" s="30">
        <v>1</v>
      </c>
      <c r="BE2" s="30">
        <v>2</v>
      </c>
      <c r="BF2" s="30">
        <v>3</v>
      </c>
      <c r="BG2" s="30">
        <v>4</v>
      </c>
      <c r="BH2" s="30">
        <v>5</v>
      </c>
      <c r="BI2" s="30">
        <v>6</v>
      </c>
      <c r="BJ2" s="30">
        <v>7</v>
      </c>
      <c r="BK2" s="30">
        <v>8</v>
      </c>
      <c r="BL2" s="30">
        <v>9</v>
      </c>
      <c r="BM2" s="30">
        <v>10</v>
      </c>
      <c r="BN2" s="30">
        <v>11</v>
      </c>
      <c r="BO2" s="30">
        <v>12</v>
      </c>
      <c r="BP2" s="30">
        <v>13</v>
      </c>
      <c r="BQ2" s="30">
        <v>14</v>
      </c>
      <c r="BR2" s="30">
        <v>15</v>
      </c>
      <c r="BS2" s="30">
        <v>16</v>
      </c>
      <c r="BT2" s="30">
        <v>17</v>
      </c>
      <c r="BU2" s="30">
        <v>18</v>
      </c>
      <c r="BV2" s="30">
        <v>19</v>
      </c>
      <c r="BW2" s="30">
        <v>20</v>
      </c>
    </row>
    <row r="3" spans="1:76" x14ac:dyDescent="0.3">
      <c r="A3" s="26"/>
      <c r="B3" s="26"/>
      <c r="C3" s="26"/>
      <c r="D3" s="26"/>
      <c r="E3" s="26"/>
      <c r="F3" s="26"/>
      <c r="G3" s="26"/>
      <c r="H3" s="26"/>
      <c r="I3" s="26"/>
      <c r="J3" s="30">
        <v>2023</v>
      </c>
      <c r="K3" s="30">
        <v>2024</v>
      </c>
      <c r="L3" s="30">
        <v>2025</v>
      </c>
      <c r="M3" s="30">
        <v>2026</v>
      </c>
      <c r="N3" s="30">
        <v>2027</v>
      </c>
      <c r="O3" s="30">
        <v>2028</v>
      </c>
      <c r="P3" s="30">
        <v>2029</v>
      </c>
      <c r="Q3" s="30">
        <v>2030</v>
      </c>
      <c r="R3" s="30">
        <v>2031</v>
      </c>
      <c r="S3" s="30">
        <v>2032</v>
      </c>
      <c r="T3" s="30">
        <v>2033</v>
      </c>
      <c r="U3" s="30">
        <v>2034</v>
      </c>
      <c r="V3" s="30">
        <v>2035</v>
      </c>
      <c r="W3" s="30">
        <v>2036</v>
      </c>
      <c r="X3" s="30">
        <v>2037</v>
      </c>
      <c r="Y3" s="30">
        <v>2038</v>
      </c>
      <c r="Z3" s="30">
        <v>2039</v>
      </c>
      <c r="AA3" s="30">
        <v>2040</v>
      </c>
      <c r="AB3" s="30">
        <v>2041</v>
      </c>
      <c r="AC3" s="30">
        <v>2042</v>
      </c>
      <c r="AD3" s="30">
        <v>2023</v>
      </c>
      <c r="AE3" s="30">
        <v>2024</v>
      </c>
      <c r="AF3" s="30">
        <v>2025</v>
      </c>
      <c r="AG3" s="30">
        <v>2026</v>
      </c>
      <c r="AH3" s="30">
        <v>2027</v>
      </c>
      <c r="AI3" s="30">
        <v>2028</v>
      </c>
      <c r="AJ3" s="30">
        <v>2029</v>
      </c>
      <c r="AK3" s="30">
        <v>2030</v>
      </c>
      <c r="AL3" s="30">
        <v>2031</v>
      </c>
      <c r="AM3" s="30">
        <v>2032</v>
      </c>
      <c r="AN3" s="30">
        <v>2033</v>
      </c>
      <c r="AO3" s="30">
        <v>2034</v>
      </c>
      <c r="AP3" s="30">
        <v>2035</v>
      </c>
      <c r="AQ3" s="30">
        <v>2036</v>
      </c>
      <c r="AR3" s="30">
        <v>2037</v>
      </c>
      <c r="AS3" s="30">
        <v>2038</v>
      </c>
      <c r="AT3" s="30">
        <v>2039</v>
      </c>
      <c r="AU3" s="30">
        <v>2040</v>
      </c>
      <c r="AV3" s="30">
        <v>2041</v>
      </c>
      <c r="AW3" s="30">
        <v>2042</v>
      </c>
      <c r="AX3" s="26"/>
      <c r="AY3" s="61"/>
      <c r="AZ3" s="61"/>
      <c r="BA3" s="61"/>
      <c r="BB3" s="61"/>
      <c r="BC3" s="61"/>
      <c r="BD3" s="30">
        <v>2023</v>
      </c>
      <c r="BE3" s="30">
        <v>2024</v>
      </c>
      <c r="BF3" s="30">
        <v>2025</v>
      </c>
      <c r="BG3" s="30">
        <v>2026</v>
      </c>
      <c r="BH3" s="30">
        <v>2027</v>
      </c>
      <c r="BI3" s="30">
        <v>2028</v>
      </c>
      <c r="BJ3" s="30">
        <v>2029</v>
      </c>
      <c r="BK3" s="30">
        <v>2030</v>
      </c>
      <c r="BL3" s="30">
        <v>2031</v>
      </c>
      <c r="BM3" s="30">
        <v>2032</v>
      </c>
      <c r="BN3" s="30">
        <v>2033</v>
      </c>
      <c r="BO3" s="30">
        <v>2034</v>
      </c>
      <c r="BP3" s="30">
        <v>2035</v>
      </c>
      <c r="BQ3" s="30">
        <v>2036</v>
      </c>
      <c r="BR3" s="30">
        <v>2037</v>
      </c>
      <c r="BS3" s="30">
        <v>2038</v>
      </c>
      <c r="BT3" s="30">
        <v>2039</v>
      </c>
      <c r="BU3" s="30">
        <v>2040</v>
      </c>
      <c r="BV3" s="30">
        <v>2041</v>
      </c>
      <c r="BW3" s="30">
        <v>2042</v>
      </c>
    </row>
    <row r="4" spans="1:76" ht="45.6" x14ac:dyDescent="0.3">
      <c r="A4" s="40" t="str">
        <f>Programas!A4</f>
        <v>PIRH</v>
      </c>
      <c r="B4" s="40">
        <f>Programas!B4</f>
        <v>1</v>
      </c>
      <c r="C4" s="40" t="str">
        <f>Programas!C4</f>
        <v>Recursos Hídricos</v>
      </c>
      <c r="D4" s="40">
        <f>Programas!D4</f>
        <v>1</v>
      </c>
      <c r="E4" s="40" t="str">
        <f>Programas!E4</f>
        <v>Planos de Recursos Hídricos</v>
      </c>
      <c r="F4" s="40" t="str">
        <f>Programas!F4</f>
        <v>N/A</v>
      </c>
      <c r="G4" s="40" t="str">
        <f>Programas!G4</f>
        <v>N/A</v>
      </c>
      <c r="H4" s="40" t="str">
        <f>Programas!H4</f>
        <v>1.1.1</v>
      </c>
      <c r="I4" s="40" t="str">
        <f>Programas!I4</f>
        <v xml:space="preserve">Elaborar e validar modelo de relatório de monitoramento de desempenho do PIRH e dos PDRHs / PARHs </v>
      </c>
      <c r="J4" s="30" t="str">
        <f>IF(Programas!J4="X","X","")</f>
        <v>X</v>
      </c>
      <c r="K4" s="30" t="str">
        <f>IF(Programas!K4="X","X","")</f>
        <v>X</v>
      </c>
      <c r="L4" s="30" t="str">
        <f>IF(Programas!L4="X","X","")</f>
        <v/>
      </c>
      <c r="M4" s="30" t="str">
        <f>IF(Programas!M4="X","X","")</f>
        <v/>
      </c>
      <c r="N4" s="30" t="str">
        <f>IF(Programas!N4="X","X","")</f>
        <v/>
      </c>
      <c r="O4" s="30" t="str">
        <f>IF(Programas!O4="X","X","")</f>
        <v/>
      </c>
      <c r="P4" s="30" t="str">
        <f>IF(Programas!P4="X","X","")</f>
        <v/>
      </c>
      <c r="Q4" s="30" t="str">
        <f>IF(Programas!Q4="X","X","")</f>
        <v/>
      </c>
      <c r="R4" s="30" t="str">
        <f>IF(Programas!R4="X","X","")</f>
        <v/>
      </c>
      <c r="S4" s="30" t="str">
        <f>IF(Programas!S4="X","X","")</f>
        <v/>
      </c>
      <c r="T4" s="30" t="str">
        <f>IF(Programas!T4="X","X","")</f>
        <v/>
      </c>
      <c r="U4" s="30" t="str">
        <f>IF(Programas!U4="X","X","")</f>
        <v/>
      </c>
      <c r="V4" s="30" t="str">
        <f>IF(Programas!V4="X","X","")</f>
        <v/>
      </c>
      <c r="W4" s="30" t="str">
        <f>IF(Programas!W4="X","X","")</f>
        <v/>
      </c>
      <c r="X4" s="30" t="str">
        <f>IF(Programas!X4="X","X","")</f>
        <v/>
      </c>
      <c r="Y4" s="30" t="str">
        <f>IF(Programas!Y4="X","X","")</f>
        <v/>
      </c>
      <c r="Z4" s="30" t="str">
        <f>IF(Programas!Z4="X","X","")</f>
        <v/>
      </c>
      <c r="AA4" s="30" t="str">
        <f>IF(Programas!AA4="X","X","")</f>
        <v/>
      </c>
      <c r="AB4" s="30" t="str">
        <f>IF(Programas!AB4="X","X","")</f>
        <v/>
      </c>
      <c r="AC4" s="30" t="str">
        <f>IF(Programas!AC4="X","X","")</f>
        <v/>
      </c>
      <c r="AD4" s="30">
        <f>Programas!AD4</f>
        <v>0</v>
      </c>
      <c r="AE4" s="30">
        <f>Programas!AE4</f>
        <v>0</v>
      </c>
      <c r="AF4" s="30">
        <f>Programas!AF4</f>
        <v>0</v>
      </c>
      <c r="AG4" s="30">
        <f>Programas!AG4</f>
        <v>0</v>
      </c>
      <c r="AH4" s="30">
        <f>Programas!AH4</f>
        <v>0</v>
      </c>
      <c r="AI4" s="30">
        <f>Programas!AI4</f>
        <v>0</v>
      </c>
      <c r="AJ4" s="30">
        <f>Programas!AJ4</f>
        <v>0</v>
      </c>
      <c r="AK4" s="30">
        <f>Programas!AK4</f>
        <v>0</v>
      </c>
      <c r="AL4" s="30">
        <f>Programas!AL4</f>
        <v>0</v>
      </c>
      <c r="AM4" s="30">
        <f>Programas!AM4</f>
        <v>0</v>
      </c>
      <c r="AN4" s="30">
        <f>Programas!AN4</f>
        <v>0</v>
      </c>
      <c r="AO4" s="30">
        <f>Programas!AO4</f>
        <v>0</v>
      </c>
      <c r="AP4" s="30">
        <f>Programas!AP4</f>
        <v>0</v>
      </c>
      <c r="AQ4" s="30">
        <f>Programas!AQ4</f>
        <v>0</v>
      </c>
      <c r="AR4" s="30">
        <f>Programas!AR4</f>
        <v>0</v>
      </c>
      <c r="AS4" s="30">
        <f>Programas!AS4</f>
        <v>0</v>
      </c>
      <c r="AT4" s="30">
        <f>Programas!AT4</f>
        <v>0</v>
      </c>
      <c r="AU4" s="30">
        <f>Programas!AU4</f>
        <v>0</v>
      </c>
      <c r="AV4" s="30">
        <f>Programas!AV4</f>
        <v>0</v>
      </c>
      <c r="AW4" s="30">
        <f>Programas!AW4</f>
        <v>0</v>
      </c>
      <c r="AX4" s="36">
        <f t="shared" ref="AX4:AX92" si="0">SUM(AD4:AW4)</f>
        <v>0</v>
      </c>
      <c r="AY4" s="36" t="s">
        <v>205</v>
      </c>
      <c r="AZ4" s="40" t="s">
        <v>569</v>
      </c>
      <c r="BA4" s="40" t="s">
        <v>570</v>
      </c>
      <c r="BB4" s="40" t="s">
        <v>206</v>
      </c>
      <c r="BC4" s="40" t="s">
        <v>207</v>
      </c>
      <c r="BD4" s="62">
        <v>0.75</v>
      </c>
      <c r="BE4" s="62">
        <v>1</v>
      </c>
      <c r="BF4" s="62">
        <v>1</v>
      </c>
      <c r="BG4" s="62">
        <v>1</v>
      </c>
      <c r="BH4" s="62">
        <v>1</v>
      </c>
      <c r="BI4" s="62">
        <v>1</v>
      </c>
      <c r="BJ4" s="62">
        <v>1</v>
      </c>
      <c r="BK4" s="62">
        <v>1</v>
      </c>
      <c r="BL4" s="62">
        <v>1</v>
      </c>
      <c r="BM4" s="62">
        <v>1</v>
      </c>
      <c r="BN4" s="62">
        <v>1</v>
      </c>
      <c r="BO4" s="62">
        <v>1</v>
      </c>
      <c r="BP4" s="62">
        <v>1</v>
      </c>
      <c r="BQ4" s="62">
        <v>1</v>
      </c>
      <c r="BR4" s="62">
        <v>1</v>
      </c>
      <c r="BS4" s="62">
        <v>1</v>
      </c>
      <c r="BT4" s="62">
        <v>1</v>
      </c>
      <c r="BU4" s="62">
        <v>1</v>
      </c>
      <c r="BV4" s="62">
        <v>1</v>
      </c>
      <c r="BW4" s="62">
        <v>1</v>
      </c>
    </row>
    <row r="5" spans="1:76" ht="45.6" hidden="1" x14ac:dyDescent="0.3">
      <c r="A5" s="2" t="str">
        <f>Programas!A5</f>
        <v>Doce</v>
      </c>
      <c r="B5" s="2">
        <f>Programas!B5</f>
        <v>1</v>
      </c>
      <c r="C5" s="2" t="str">
        <f>Programas!C5</f>
        <v>Recursos Hídricos</v>
      </c>
      <c r="D5" s="2">
        <f>Programas!D5</f>
        <v>1</v>
      </c>
      <c r="E5" s="2" t="str">
        <f>Programas!E5</f>
        <v>Planos de Recursos Hídricos</v>
      </c>
      <c r="F5" s="2" t="str">
        <f>Programas!F5</f>
        <v>N/A</v>
      </c>
      <c r="G5" s="2" t="str">
        <f>Programas!G5</f>
        <v>N/A</v>
      </c>
      <c r="H5" s="2" t="str">
        <f>Programas!H5</f>
        <v>1.1.1</v>
      </c>
      <c r="I5" s="2" t="str">
        <f>Programas!I5</f>
        <v xml:space="preserve">Elaborar e validar modelo de relatório de monitoramento de desempenho do PIRH e dos PDRHs / PARHs </v>
      </c>
      <c r="J5" s="3" t="str">
        <f>IF(Programas!J5="X","X","")</f>
        <v>X</v>
      </c>
      <c r="K5" s="3" t="str">
        <f>IF(Programas!K5="X","X","")</f>
        <v>X</v>
      </c>
      <c r="L5" s="3" t="str">
        <f>IF(Programas!L5="X","X","")</f>
        <v/>
      </c>
      <c r="M5" s="3" t="str">
        <f>IF(Programas!M5="X","X","")</f>
        <v/>
      </c>
      <c r="N5" s="3" t="str">
        <f>IF(Programas!N5="X","X","")</f>
        <v/>
      </c>
      <c r="O5" s="3" t="str">
        <f>IF(Programas!O5="X","X","")</f>
        <v/>
      </c>
      <c r="P5" s="3" t="str">
        <f>IF(Programas!P5="X","X","")</f>
        <v/>
      </c>
      <c r="Q5" s="3" t="str">
        <f>IF(Programas!Q5="X","X","")</f>
        <v/>
      </c>
      <c r="R5" s="3" t="str">
        <f>IF(Programas!R5="X","X","")</f>
        <v/>
      </c>
      <c r="S5" s="3" t="str">
        <f>IF(Programas!S5="X","X","")</f>
        <v/>
      </c>
      <c r="T5" s="3" t="str">
        <f>IF(Programas!T5="X","X","")</f>
        <v/>
      </c>
      <c r="U5" s="3" t="str">
        <f>IF(Programas!U5="X","X","")</f>
        <v/>
      </c>
      <c r="V5" s="3" t="str">
        <f>IF(Programas!V5="X","X","")</f>
        <v/>
      </c>
      <c r="W5" s="3" t="str">
        <f>IF(Programas!W5="X","X","")</f>
        <v/>
      </c>
      <c r="X5" s="3" t="str">
        <f>IF(Programas!X5="X","X","")</f>
        <v/>
      </c>
      <c r="Y5" s="3" t="str">
        <f>IF(Programas!Y5="X","X","")</f>
        <v/>
      </c>
      <c r="Z5" s="3" t="str">
        <f>IF(Programas!Z5="X","X","")</f>
        <v/>
      </c>
      <c r="AA5" s="3" t="str">
        <f>IF(Programas!AA5="X","X","")</f>
        <v/>
      </c>
      <c r="AB5" s="3" t="str">
        <f>IF(Programas!AB5="X","X","")</f>
        <v/>
      </c>
      <c r="AC5" s="3" t="str">
        <f>IF(Programas!AC5="X","X","")</f>
        <v/>
      </c>
      <c r="AD5" s="3">
        <f>Programas!AD5</f>
        <v>0</v>
      </c>
      <c r="AE5" s="3">
        <f>Programas!AE5</f>
        <v>0</v>
      </c>
      <c r="AF5" s="3">
        <f>Programas!AF5</f>
        <v>0</v>
      </c>
      <c r="AG5" s="3">
        <f>Programas!AG5</f>
        <v>0</v>
      </c>
      <c r="AH5" s="3">
        <f>Programas!AH5</f>
        <v>0</v>
      </c>
      <c r="AI5" s="3">
        <f>Programas!AI5</f>
        <v>0</v>
      </c>
      <c r="AJ5" s="3">
        <f>Programas!AJ5</f>
        <v>0</v>
      </c>
      <c r="AK5" s="3">
        <f>Programas!AK5</f>
        <v>0</v>
      </c>
      <c r="AL5" s="3">
        <f>Programas!AL5</f>
        <v>0</v>
      </c>
      <c r="AM5" s="3">
        <f>Programas!AM5</f>
        <v>0</v>
      </c>
      <c r="AN5" s="3">
        <f>Programas!AN5</f>
        <v>0</v>
      </c>
      <c r="AO5" s="3">
        <f>Programas!AO5</f>
        <v>0</v>
      </c>
      <c r="AP5" s="3">
        <f>Programas!AP5</f>
        <v>0</v>
      </c>
      <c r="AQ5" s="3">
        <f>Programas!AQ5</f>
        <v>0</v>
      </c>
      <c r="AR5" s="3">
        <f>Programas!AR5</f>
        <v>0</v>
      </c>
      <c r="AS5" s="3">
        <f>Programas!AS5</f>
        <v>0</v>
      </c>
      <c r="AT5" s="3">
        <f>Programas!AT5</f>
        <v>0</v>
      </c>
      <c r="AU5" s="3">
        <f>Programas!AU5</f>
        <v>0</v>
      </c>
      <c r="AV5" s="3">
        <f>Programas!AV5</f>
        <v>0</v>
      </c>
      <c r="AW5" s="3">
        <f>Programas!AW5</f>
        <v>0</v>
      </c>
      <c r="AX5" s="4">
        <f t="shared" si="0"/>
        <v>0</v>
      </c>
      <c r="AY5" s="4" t="s">
        <v>205</v>
      </c>
      <c r="AZ5" s="2" t="s">
        <v>569</v>
      </c>
      <c r="BA5" s="2" t="s">
        <v>570</v>
      </c>
      <c r="BB5" s="2" t="s">
        <v>206</v>
      </c>
      <c r="BC5" s="2" t="s">
        <v>207</v>
      </c>
      <c r="BD5" s="6">
        <v>0.75</v>
      </c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1</v>
      </c>
      <c r="BM5" s="6">
        <v>1</v>
      </c>
      <c r="BN5" s="6">
        <v>1</v>
      </c>
      <c r="BO5" s="6">
        <v>1</v>
      </c>
      <c r="BP5" s="6">
        <v>1</v>
      </c>
      <c r="BQ5" s="6">
        <v>1</v>
      </c>
      <c r="BR5" s="6">
        <v>1</v>
      </c>
      <c r="BS5" s="6">
        <v>1</v>
      </c>
      <c r="BT5" s="6">
        <v>1</v>
      </c>
      <c r="BU5" s="6">
        <v>1</v>
      </c>
      <c r="BV5" s="6">
        <v>1</v>
      </c>
      <c r="BW5" s="6">
        <v>1</v>
      </c>
      <c r="BX5" s="1"/>
    </row>
    <row r="6" spans="1:76" ht="36" hidden="1" x14ac:dyDescent="0.3">
      <c r="A6" s="2" t="str">
        <f>Programas!A6</f>
        <v>DO1</v>
      </c>
      <c r="B6" s="2">
        <f>Programas!B6</f>
        <v>1</v>
      </c>
      <c r="C6" s="2" t="str">
        <f>Programas!C6</f>
        <v>Recursos Hídricos</v>
      </c>
      <c r="D6" s="2">
        <f>Programas!D6</f>
        <v>1</v>
      </c>
      <c r="E6" s="2" t="str">
        <f>Programas!E6</f>
        <v>Planos de Recursos Hídricos</v>
      </c>
      <c r="F6" s="2" t="str">
        <f>Programas!F6</f>
        <v>N/A</v>
      </c>
      <c r="G6" s="2" t="str">
        <f>Programas!G6</f>
        <v>N/A</v>
      </c>
      <c r="H6" s="2" t="str">
        <f>Programas!H6</f>
        <v>1.1.1</v>
      </c>
      <c r="I6" s="2" t="str">
        <f>Programas!I6</f>
        <v>Elaborar e validar modelo de relatório de monitoramento de desempenho do PDRH</v>
      </c>
      <c r="J6" s="3" t="str">
        <f>IF(Programas!J6="X","X","")</f>
        <v>X</v>
      </c>
      <c r="K6" s="3" t="str">
        <f>IF(Programas!K6="X","X","")</f>
        <v>X</v>
      </c>
      <c r="L6" s="3" t="str">
        <f>IF(Programas!L6="X","X","")</f>
        <v/>
      </c>
      <c r="M6" s="3" t="str">
        <f>IF(Programas!M6="X","X","")</f>
        <v/>
      </c>
      <c r="N6" s="3" t="str">
        <f>IF(Programas!N6="X","X","")</f>
        <v/>
      </c>
      <c r="O6" s="3" t="str">
        <f>IF(Programas!O6="X","X","")</f>
        <v/>
      </c>
      <c r="P6" s="3" t="str">
        <f>IF(Programas!P6="X","X","")</f>
        <v/>
      </c>
      <c r="Q6" s="3" t="str">
        <f>IF(Programas!Q6="X","X","")</f>
        <v/>
      </c>
      <c r="R6" s="3" t="str">
        <f>IF(Programas!R6="X","X","")</f>
        <v/>
      </c>
      <c r="S6" s="3" t="str">
        <f>IF(Programas!S6="X","X","")</f>
        <v/>
      </c>
      <c r="T6" s="3" t="str">
        <f>IF(Programas!T6="X","X","")</f>
        <v/>
      </c>
      <c r="U6" s="3" t="str">
        <f>IF(Programas!U6="X","X","")</f>
        <v/>
      </c>
      <c r="V6" s="3" t="str">
        <f>IF(Programas!V6="X","X","")</f>
        <v/>
      </c>
      <c r="W6" s="3" t="str">
        <f>IF(Programas!W6="X","X","")</f>
        <v/>
      </c>
      <c r="X6" s="3" t="str">
        <f>IF(Programas!X6="X","X","")</f>
        <v/>
      </c>
      <c r="Y6" s="3" t="str">
        <f>IF(Programas!Y6="X","X","")</f>
        <v/>
      </c>
      <c r="Z6" s="3" t="str">
        <f>IF(Programas!Z6="X","X","")</f>
        <v/>
      </c>
      <c r="AA6" s="3" t="str">
        <f>IF(Programas!AA6="X","X","")</f>
        <v/>
      </c>
      <c r="AB6" s="3" t="str">
        <f>IF(Programas!AB6="X","X","")</f>
        <v/>
      </c>
      <c r="AC6" s="3" t="str">
        <f>IF(Programas!AC6="X","X","")</f>
        <v/>
      </c>
      <c r="AD6" s="3">
        <f>Programas!AD6</f>
        <v>0</v>
      </c>
      <c r="AE6" s="3">
        <f>Programas!AE6</f>
        <v>0</v>
      </c>
      <c r="AF6" s="3">
        <f>Programas!AF6</f>
        <v>0</v>
      </c>
      <c r="AG6" s="3">
        <f>Programas!AG6</f>
        <v>0</v>
      </c>
      <c r="AH6" s="3">
        <f>Programas!AH6</f>
        <v>0</v>
      </c>
      <c r="AI6" s="3">
        <f>Programas!AI6</f>
        <v>0</v>
      </c>
      <c r="AJ6" s="3">
        <f>Programas!AJ6</f>
        <v>0</v>
      </c>
      <c r="AK6" s="3">
        <f>Programas!AK6</f>
        <v>0</v>
      </c>
      <c r="AL6" s="3">
        <f>Programas!AL6</f>
        <v>0</v>
      </c>
      <c r="AM6" s="3">
        <f>Programas!AM6</f>
        <v>0</v>
      </c>
      <c r="AN6" s="3">
        <f>Programas!AN6</f>
        <v>0</v>
      </c>
      <c r="AO6" s="3">
        <f>Programas!AO6</f>
        <v>0</v>
      </c>
      <c r="AP6" s="3">
        <f>Programas!AP6</f>
        <v>0</v>
      </c>
      <c r="AQ6" s="3">
        <f>Programas!AQ6</f>
        <v>0</v>
      </c>
      <c r="AR6" s="3">
        <f>Programas!AR6</f>
        <v>0</v>
      </c>
      <c r="AS6" s="3">
        <f>Programas!AS6</f>
        <v>0</v>
      </c>
      <c r="AT6" s="3">
        <f>Programas!AT6</f>
        <v>0</v>
      </c>
      <c r="AU6" s="3">
        <f>Programas!AU6</f>
        <v>0</v>
      </c>
      <c r="AV6" s="3">
        <f>Programas!AV6</f>
        <v>0</v>
      </c>
      <c r="AW6" s="3">
        <f>Programas!AW6</f>
        <v>0</v>
      </c>
      <c r="AX6" s="4">
        <f t="shared" si="0"/>
        <v>0</v>
      </c>
      <c r="AY6" s="4" t="s">
        <v>205</v>
      </c>
      <c r="AZ6" s="16" t="s">
        <v>571</v>
      </c>
      <c r="BA6" s="16" t="s">
        <v>572</v>
      </c>
      <c r="BB6" s="16" t="s">
        <v>545</v>
      </c>
      <c r="BC6" s="16" t="s">
        <v>546</v>
      </c>
      <c r="BD6" s="6">
        <v>0.75</v>
      </c>
      <c r="BE6" s="6">
        <v>1</v>
      </c>
      <c r="BF6" s="6">
        <v>1</v>
      </c>
      <c r="BG6" s="6">
        <v>1</v>
      </c>
      <c r="BH6" s="6">
        <v>1</v>
      </c>
      <c r="BI6" s="6">
        <v>1</v>
      </c>
      <c r="BJ6" s="6">
        <v>1</v>
      </c>
      <c r="BK6" s="6">
        <v>1</v>
      </c>
      <c r="BL6" s="6">
        <v>1</v>
      </c>
      <c r="BM6" s="6">
        <v>1</v>
      </c>
      <c r="BN6" s="6">
        <v>1</v>
      </c>
      <c r="BO6" s="6">
        <v>1</v>
      </c>
      <c r="BP6" s="6">
        <v>1</v>
      </c>
      <c r="BQ6" s="6">
        <v>1</v>
      </c>
      <c r="BR6" s="6">
        <v>1</v>
      </c>
      <c r="BS6" s="6">
        <v>1</v>
      </c>
      <c r="BT6" s="6">
        <v>1</v>
      </c>
      <c r="BU6" s="6">
        <v>1</v>
      </c>
      <c r="BV6" s="6">
        <v>1</v>
      </c>
      <c r="BW6" s="6">
        <v>1</v>
      </c>
      <c r="BX6" s="1"/>
    </row>
    <row r="7" spans="1:76" ht="36" hidden="1" x14ac:dyDescent="0.3">
      <c r="A7" s="2" t="str">
        <f>Programas!A7</f>
        <v>DO2</v>
      </c>
      <c r="B7" s="2">
        <f>Programas!B7</f>
        <v>1</v>
      </c>
      <c r="C7" s="2" t="str">
        <f>Programas!C7</f>
        <v>Recursos Hídricos</v>
      </c>
      <c r="D7" s="2">
        <f>Programas!D7</f>
        <v>1</v>
      </c>
      <c r="E7" s="2" t="str">
        <f>Programas!E7</f>
        <v>Planos de Recursos Hídricos</v>
      </c>
      <c r="F7" s="2" t="str">
        <f>Programas!F7</f>
        <v>N/A</v>
      </c>
      <c r="G7" s="2" t="str">
        <f>Programas!G7</f>
        <v>N/A</v>
      </c>
      <c r="H7" s="2" t="str">
        <f>Programas!H7</f>
        <v>1.1.1</v>
      </c>
      <c r="I7" s="2" t="str">
        <f>Programas!I7</f>
        <v>Elaborar e validar modelo de relatório de monitoramento de desempenho do PDRH</v>
      </c>
      <c r="J7" s="3" t="str">
        <f>IF(Programas!J7="X","X","")</f>
        <v>X</v>
      </c>
      <c r="K7" s="3" t="str">
        <f>IF(Programas!K7="X","X","")</f>
        <v>X</v>
      </c>
      <c r="L7" s="3" t="str">
        <f>IF(Programas!L7="X","X","")</f>
        <v/>
      </c>
      <c r="M7" s="3" t="str">
        <f>IF(Programas!M7="X","X","")</f>
        <v/>
      </c>
      <c r="N7" s="3" t="str">
        <f>IF(Programas!N7="X","X","")</f>
        <v/>
      </c>
      <c r="O7" s="3" t="str">
        <f>IF(Programas!O7="X","X","")</f>
        <v/>
      </c>
      <c r="P7" s="3" t="str">
        <f>IF(Programas!P7="X","X","")</f>
        <v/>
      </c>
      <c r="Q7" s="3" t="str">
        <f>IF(Programas!Q7="X","X","")</f>
        <v/>
      </c>
      <c r="R7" s="3" t="str">
        <f>IF(Programas!R7="X","X","")</f>
        <v/>
      </c>
      <c r="S7" s="3" t="str">
        <f>IF(Programas!S7="X","X","")</f>
        <v/>
      </c>
      <c r="T7" s="3" t="str">
        <f>IF(Programas!T7="X","X","")</f>
        <v/>
      </c>
      <c r="U7" s="3" t="str">
        <f>IF(Programas!U7="X","X","")</f>
        <v/>
      </c>
      <c r="V7" s="3" t="str">
        <f>IF(Programas!V7="X","X","")</f>
        <v/>
      </c>
      <c r="W7" s="3" t="str">
        <f>IF(Programas!W7="X","X","")</f>
        <v/>
      </c>
      <c r="X7" s="3" t="str">
        <f>IF(Programas!X7="X","X","")</f>
        <v/>
      </c>
      <c r="Y7" s="3" t="str">
        <f>IF(Programas!Y7="X","X","")</f>
        <v/>
      </c>
      <c r="Z7" s="3" t="str">
        <f>IF(Programas!Z7="X","X","")</f>
        <v/>
      </c>
      <c r="AA7" s="3" t="str">
        <f>IF(Programas!AA7="X","X","")</f>
        <v/>
      </c>
      <c r="AB7" s="3" t="str">
        <f>IF(Programas!AB7="X","X","")</f>
        <v/>
      </c>
      <c r="AC7" s="3" t="str">
        <f>IF(Programas!AC7="X","X","")</f>
        <v/>
      </c>
      <c r="AD7" s="3">
        <f>Programas!AD7</f>
        <v>0</v>
      </c>
      <c r="AE7" s="3">
        <f>Programas!AE7</f>
        <v>0</v>
      </c>
      <c r="AF7" s="3">
        <f>Programas!AF7</f>
        <v>0</v>
      </c>
      <c r="AG7" s="3">
        <f>Programas!AG7</f>
        <v>0</v>
      </c>
      <c r="AH7" s="3">
        <f>Programas!AH7</f>
        <v>0</v>
      </c>
      <c r="AI7" s="3">
        <f>Programas!AI7</f>
        <v>0</v>
      </c>
      <c r="AJ7" s="3">
        <f>Programas!AJ7</f>
        <v>0</v>
      </c>
      <c r="AK7" s="3">
        <f>Programas!AK7</f>
        <v>0</v>
      </c>
      <c r="AL7" s="3">
        <f>Programas!AL7</f>
        <v>0</v>
      </c>
      <c r="AM7" s="3">
        <f>Programas!AM7</f>
        <v>0</v>
      </c>
      <c r="AN7" s="3">
        <f>Programas!AN7</f>
        <v>0</v>
      </c>
      <c r="AO7" s="3">
        <f>Programas!AO7</f>
        <v>0</v>
      </c>
      <c r="AP7" s="3">
        <f>Programas!AP7</f>
        <v>0</v>
      </c>
      <c r="AQ7" s="3">
        <f>Programas!AQ7</f>
        <v>0</v>
      </c>
      <c r="AR7" s="3">
        <f>Programas!AR7</f>
        <v>0</v>
      </c>
      <c r="AS7" s="3">
        <f>Programas!AS7</f>
        <v>0</v>
      </c>
      <c r="AT7" s="3">
        <f>Programas!AT7</f>
        <v>0</v>
      </c>
      <c r="AU7" s="3">
        <f>Programas!AU7</f>
        <v>0</v>
      </c>
      <c r="AV7" s="3">
        <f>Programas!AV7</f>
        <v>0</v>
      </c>
      <c r="AW7" s="3">
        <f>Programas!AW7</f>
        <v>0</v>
      </c>
      <c r="AX7" s="4">
        <f t="shared" si="0"/>
        <v>0</v>
      </c>
      <c r="AY7" s="4" t="s">
        <v>205</v>
      </c>
      <c r="AZ7" s="16" t="s">
        <v>571</v>
      </c>
      <c r="BA7" s="16" t="s">
        <v>572</v>
      </c>
      <c r="BB7" s="16" t="s">
        <v>545</v>
      </c>
      <c r="BC7" s="16" t="s">
        <v>546</v>
      </c>
      <c r="BD7" s="6">
        <v>0.75</v>
      </c>
      <c r="BE7" s="6">
        <v>1</v>
      </c>
      <c r="BF7" s="6">
        <v>1</v>
      </c>
      <c r="BG7" s="6">
        <v>1</v>
      </c>
      <c r="BH7" s="6">
        <v>1</v>
      </c>
      <c r="BI7" s="6">
        <v>1</v>
      </c>
      <c r="BJ7" s="6">
        <v>1</v>
      </c>
      <c r="BK7" s="6">
        <v>1</v>
      </c>
      <c r="BL7" s="6">
        <v>1</v>
      </c>
      <c r="BM7" s="6">
        <v>1</v>
      </c>
      <c r="BN7" s="6">
        <v>1</v>
      </c>
      <c r="BO7" s="6">
        <v>1</v>
      </c>
      <c r="BP7" s="6">
        <v>1</v>
      </c>
      <c r="BQ7" s="6">
        <v>1</v>
      </c>
      <c r="BR7" s="6">
        <v>1</v>
      </c>
      <c r="BS7" s="6">
        <v>1</v>
      </c>
      <c r="BT7" s="6">
        <v>1</v>
      </c>
      <c r="BU7" s="6">
        <v>1</v>
      </c>
      <c r="BV7" s="6">
        <v>1</v>
      </c>
      <c r="BW7" s="6">
        <v>1</v>
      </c>
      <c r="BX7" s="1"/>
    </row>
    <row r="8" spans="1:76" ht="36" hidden="1" x14ac:dyDescent="0.3">
      <c r="A8" s="2" t="str">
        <f>Programas!A8</f>
        <v>DO3</v>
      </c>
      <c r="B8" s="2">
        <f>Programas!B8</f>
        <v>1</v>
      </c>
      <c r="C8" s="2" t="str">
        <f>Programas!C8</f>
        <v>Recursos Hídricos</v>
      </c>
      <c r="D8" s="2">
        <f>Programas!D8</f>
        <v>1</v>
      </c>
      <c r="E8" s="2" t="str">
        <f>Programas!E8</f>
        <v>Planos de Recursos Hídricos</v>
      </c>
      <c r="F8" s="2" t="str">
        <f>Programas!F8</f>
        <v>N/A</v>
      </c>
      <c r="G8" s="2" t="str">
        <f>Programas!G8</f>
        <v>N/A</v>
      </c>
      <c r="H8" s="2" t="str">
        <f>Programas!H8</f>
        <v>1.1.1</v>
      </c>
      <c r="I8" s="2" t="str">
        <f>Programas!I8</f>
        <v>Elaborar e validar modelo de relatório de monitoramento de desempenho do PDRH</v>
      </c>
      <c r="J8" s="3" t="str">
        <f>IF(Programas!J8="X","X","")</f>
        <v>X</v>
      </c>
      <c r="K8" s="3" t="str">
        <f>IF(Programas!K8="X","X","")</f>
        <v>X</v>
      </c>
      <c r="L8" s="3" t="str">
        <f>IF(Programas!L8="X","X","")</f>
        <v/>
      </c>
      <c r="M8" s="3" t="str">
        <f>IF(Programas!M8="X","X","")</f>
        <v/>
      </c>
      <c r="N8" s="3" t="str">
        <f>IF(Programas!N8="X","X","")</f>
        <v/>
      </c>
      <c r="O8" s="3" t="str">
        <f>IF(Programas!O8="X","X","")</f>
        <v/>
      </c>
      <c r="P8" s="3" t="str">
        <f>IF(Programas!P8="X","X","")</f>
        <v/>
      </c>
      <c r="Q8" s="3" t="str">
        <f>IF(Programas!Q8="X","X","")</f>
        <v/>
      </c>
      <c r="R8" s="3" t="str">
        <f>IF(Programas!R8="X","X","")</f>
        <v/>
      </c>
      <c r="S8" s="3" t="str">
        <f>IF(Programas!S8="X","X","")</f>
        <v/>
      </c>
      <c r="T8" s="3" t="str">
        <f>IF(Programas!T8="X","X","")</f>
        <v/>
      </c>
      <c r="U8" s="3" t="str">
        <f>IF(Programas!U8="X","X","")</f>
        <v/>
      </c>
      <c r="V8" s="3" t="str">
        <f>IF(Programas!V8="X","X","")</f>
        <v/>
      </c>
      <c r="W8" s="3" t="str">
        <f>IF(Programas!W8="X","X","")</f>
        <v/>
      </c>
      <c r="X8" s="3" t="str">
        <f>IF(Programas!X8="X","X","")</f>
        <v/>
      </c>
      <c r="Y8" s="3" t="str">
        <f>IF(Programas!Y8="X","X","")</f>
        <v/>
      </c>
      <c r="Z8" s="3" t="str">
        <f>IF(Programas!Z8="X","X","")</f>
        <v/>
      </c>
      <c r="AA8" s="3" t="str">
        <f>IF(Programas!AA8="X","X","")</f>
        <v/>
      </c>
      <c r="AB8" s="3" t="str">
        <f>IF(Programas!AB8="X","X","")</f>
        <v/>
      </c>
      <c r="AC8" s="3" t="str">
        <f>IF(Programas!AC8="X","X","")</f>
        <v/>
      </c>
      <c r="AD8" s="3">
        <f>Programas!AD8</f>
        <v>0</v>
      </c>
      <c r="AE8" s="3">
        <f>Programas!AE8</f>
        <v>0</v>
      </c>
      <c r="AF8" s="3">
        <f>Programas!AF8</f>
        <v>0</v>
      </c>
      <c r="AG8" s="3">
        <f>Programas!AG8</f>
        <v>0</v>
      </c>
      <c r="AH8" s="3">
        <f>Programas!AH8</f>
        <v>0</v>
      </c>
      <c r="AI8" s="3">
        <f>Programas!AI8</f>
        <v>0</v>
      </c>
      <c r="AJ8" s="3">
        <f>Programas!AJ8</f>
        <v>0</v>
      </c>
      <c r="AK8" s="3">
        <f>Programas!AK8</f>
        <v>0</v>
      </c>
      <c r="AL8" s="3">
        <f>Programas!AL8</f>
        <v>0</v>
      </c>
      <c r="AM8" s="3">
        <f>Programas!AM8</f>
        <v>0</v>
      </c>
      <c r="AN8" s="3">
        <f>Programas!AN8</f>
        <v>0</v>
      </c>
      <c r="AO8" s="3">
        <f>Programas!AO8</f>
        <v>0</v>
      </c>
      <c r="AP8" s="3">
        <f>Programas!AP8</f>
        <v>0</v>
      </c>
      <c r="AQ8" s="3">
        <f>Programas!AQ8</f>
        <v>0</v>
      </c>
      <c r="AR8" s="3">
        <f>Programas!AR8</f>
        <v>0</v>
      </c>
      <c r="AS8" s="3">
        <f>Programas!AS8</f>
        <v>0</v>
      </c>
      <c r="AT8" s="3">
        <f>Programas!AT8</f>
        <v>0</v>
      </c>
      <c r="AU8" s="3">
        <f>Programas!AU8</f>
        <v>0</v>
      </c>
      <c r="AV8" s="3">
        <f>Programas!AV8</f>
        <v>0</v>
      </c>
      <c r="AW8" s="3">
        <f>Programas!AW8</f>
        <v>0</v>
      </c>
      <c r="AX8" s="4">
        <f t="shared" si="0"/>
        <v>0</v>
      </c>
      <c r="AY8" s="4" t="s">
        <v>205</v>
      </c>
      <c r="AZ8" s="16" t="s">
        <v>571</v>
      </c>
      <c r="BA8" s="16" t="s">
        <v>572</v>
      </c>
      <c r="BB8" s="16" t="s">
        <v>545</v>
      </c>
      <c r="BC8" s="16" t="s">
        <v>546</v>
      </c>
      <c r="BD8" s="6">
        <v>0.75</v>
      </c>
      <c r="BE8" s="6">
        <v>1</v>
      </c>
      <c r="BF8" s="6">
        <v>1</v>
      </c>
      <c r="BG8" s="6">
        <v>1</v>
      </c>
      <c r="BH8" s="6">
        <v>1</v>
      </c>
      <c r="BI8" s="6">
        <v>1</v>
      </c>
      <c r="BJ8" s="6">
        <v>1</v>
      </c>
      <c r="BK8" s="6">
        <v>1</v>
      </c>
      <c r="BL8" s="6">
        <v>1</v>
      </c>
      <c r="BM8" s="6">
        <v>1</v>
      </c>
      <c r="BN8" s="6">
        <v>1</v>
      </c>
      <c r="BO8" s="6">
        <v>1</v>
      </c>
      <c r="BP8" s="6">
        <v>1</v>
      </c>
      <c r="BQ8" s="6">
        <v>1</v>
      </c>
      <c r="BR8" s="6">
        <v>1</v>
      </c>
      <c r="BS8" s="6">
        <v>1</v>
      </c>
      <c r="BT8" s="6">
        <v>1</v>
      </c>
      <c r="BU8" s="6">
        <v>1</v>
      </c>
      <c r="BV8" s="6">
        <v>1</v>
      </c>
      <c r="BW8" s="6">
        <v>1</v>
      </c>
      <c r="BX8" s="1"/>
    </row>
    <row r="9" spans="1:76" ht="36" hidden="1" x14ac:dyDescent="0.3">
      <c r="A9" s="2" t="str">
        <f>Programas!A9</f>
        <v>DO4</v>
      </c>
      <c r="B9" s="2">
        <f>Programas!B9</f>
        <v>1</v>
      </c>
      <c r="C9" s="2" t="str">
        <f>Programas!C9</f>
        <v>Recursos Hídricos</v>
      </c>
      <c r="D9" s="2">
        <f>Programas!D9</f>
        <v>1</v>
      </c>
      <c r="E9" s="2" t="str">
        <f>Programas!E9</f>
        <v>Planos de Recursos Hídricos</v>
      </c>
      <c r="F9" s="2" t="str">
        <f>Programas!F9</f>
        <v>N/A</v>
      </c>
      <c r="G9" s="2" t="str">
        <f>Programas!G9</f>
        <v>N/A</v>
      </c>
      <c r="H9" s="2" t="str">
        <f>Programas!H9</f>
        <v>1.1.1</v>
      </c>
      <c r="I9" s="2" t="str">
        <f>Programas!I9</f>
        <v>Elaborar e validar modelo de relatório de monitoramento de desempenho do PDRH</v>
      </c>
      <c r="J9" s="3" t="str">
        <f>IF(Programas!J9="X","X","")</f>
        <v>X</v>
      </c>
      <c r="K9" s="3" t="str">
        <f>IF(Programas!K9="X","X","")</f>
        <v>X</v>
      </c>
      <c r="L9" s="3" t="str">
        <f>IF(Programas!L9="X","X","")</f>
        <v/>
      </c>
      <c r="M9" s="3" t="str">
        <f>IF(Programas!M9="X","X","")</f>
        <v/>
      </c>
      <c r="N9" s="3" t="str">
        <f>IF(Programas!N9="X","X","")</f>
        <v/>
      </c>
      <c r="O9" s="3" t="str">
        <f>IF(Programas!O9="X","X","")</f>
        <v/>
      </c>
      <c r="P9" s="3" t="str">
        <f>IF(Programas!P9="X","X","")</f>
        <v/>
      </c>
      <c r="Q9" s="3" t="str">
        <f>IF(Programas!Q9="X","X","")</f>
        <v/>
      </c>
      <c r="R9" s="3" t="str">
        <f>IF(Programas!R9="X","X","")</f>
        <v/>
      </c>
      <c r="S9" s="3" t="str">
        <f>IF(Programas!S9="X","X","")</f>
        <v/>
      </c>
      <c r="T9" s="3" t="str">
        <f>IF(Programas!T9="X","X","")</f>
        <v/>
      </c>
      <c r="U9" s="3" t="str">
        <f>IF(Programas!U9="X","X","")</f>
        <v/>
      </c>
      <c r="V9" s="3" t="str">
        <f>IF(Programas!V9="X","X","")</f>
        <v/>
      </c>
      <c r="W9" s="3" t="str">
        <f>IF(Programas!W9="X","X","")</f>
        <v/>
      </c>
      <c r="X9" s="3" t="str">
        <f>IF(Programas!X9="X","X","")</f>
        <v/>
      </c>
      <c r="Y9" s="3" t="str">
        <f>IF(Programas!Y9="X","X","")</f>
        <v/>
      </c>
      <c r="Z9" s="3" t="str">
        <f>IF(Programas!Z9="X","X","")</f>
        <v/>
      </c>
      <c r="AA9" s="3" t="str">
        <f>IF(Programas!AA9="X","X","")</f>
        <v/>
      </c>
      <c r="AB9" s="3" t="str">
        <f>IF(Programas!AB9="X","X","")</f>
        <v/>
      </c>
      <c r="AC9" s="3" t="str">
        <f>IF(Programas!AC9="X","X","")</f>
        <v/>
      </c>
      <c r="AD9" s="3">
        <f>Programas!AD9</f>
        <v>0</v>
      </c>
      <c r="AE9" s="3">
        <f>Programas!AE9</f>
        <v>0</v>
      </c>
      <c r="AF9" s="3">
        <f>Programas!AF9</f>
        <v>0</v>
      </c>
      <c r="AG9" s="3">
        <f>Programas!AG9</f>
        <v>0</v>
      </c>
      <c r="AH9" s="3">
        <f>Programas!AH9</f>
        <v>0</v>
      </c>
      <c r="AI9" s="3">
        <f>Programas!AI9</f>
        <v>0</v>
      </c>
      <c r="AJ9" s="3">
        <f>Programas!AJ9</f>
        <v>0</v>
      </c>
      <c r="AK9" s="3">
        <f>Programas!AK9</f>
        <v>0</v>
      </c>
      <c r="AL9" s="3">
        <f>Programas!AL9</f>
        <v>0</v>
      </c>
      <c r="AM9" s="3">
        <f>Programas!AM9</f>
        <v>0</v>
      </c>
      <c r="AN9" s="3">
        <f>Programas!AN9</f>
        <v>0</v>
      </c>
      <c r="AO9" s="3">
        <f>Programas!AO9</f>
        <v>0</v>
      </c>
      <c r="AP9" s="3">
        <f>Programas!AP9</f>
        <v>0</v>
      </c>
      <c r="AQ9" s="3">
        <f>Programas!AQ9</f>
        <v>0</v>
      </c>
      <c r="AR9" s="3">
        <f>Programas!AR9</f>
        <v>0</v>
      </c>
      <c r="AS9" s="3">
        <f>Programas!AS9</f>
        <v>0</v>
      </c>
      <c r="AT9" s="3">
        <f>Programas!AT9</f>
        <v>0</v>
      </c>
      <c r="AU9" s="3">
        <f>Programas!AU9</f>
        <v>0</v>
      </c>
      <c r="AV9" s="3">
        <f>Programas!AV9</f>
        <v>0</v>
      </c>
      <c r="AW9" s="3">
        <f>Programas!AW9</f>
        <v>0</v>
      </c>
      <c r="AX9" s="4">
        <f t="shared" si="0"/>
        <v>0</v>
      </c>
      <c r="AY9" s="4" t="s">
        <v>205</v>
      </c>
      <c r="AZ9" s="16" t="s">
        <v>571</v>
      </c>
      <c r="BA9" s="16" t="s">
        <v>572</v>
      </c>
      <c r="BB9" s="16" t="s">
        <v>545</v>
      </c>
      <c r="BC9" s="16" t="s">
        <v>546</v>
      </c>
      <c r="BD9" s="6">
        <v>0.75</v>
      </c>
      <c r="BE9" s="6">
        <v>1</v>
      </c>
      <c r="BF9" s="6">
        <v>1</v>
      </c>
      <c r="BG9" s="6">
        <v>1</v>
      </c>
      <c r="BH9" s="6">
        <v>1</v>
      </c>
      <c r="BI9" s="6">
        <v>1</v>
      </c>
      <c r="BJ9" s="6">
        <v>1</v>
      </c>
      <c r="BK9" s="6">
        <v>1</v>
      </c>
      <c r="BL9" s="6">
        <v>1</v>
      </c>
      <c r="BM9" s="6">
        <v>1</v>
      </c>
      <c r="BN9" s="6">
        <v>1</v>
      </c>
      <c r="BO9" s="6">
        <v>1</v>
      </c>
      <c r="BP9" s="6">
        <v>1</v>
      </c>
      <c r="BQ9" s="6">
        <v>1</v>
      </c>
      <c r="BR9" s="6">
        <v>1</v>
      </c>
      <c r="BS9" s="6">
        <v>1</v>
      </c>
      <c r="BT9" s="6">
        <v>1</v>
      </c>
      <c r="BU9" s="6">
        <v>1</v>
      </c>
      <c r="BV9" s="6">
        <v>1</v>
      </c>
      <c r="BW9" s="6">
        <v>1</v>
      </c>
      <c r="BX9" s="1"/>
    </row>
    <row r="10" spans="1:76" ht="36" hidden="1" x14ac:dyDescent="0.3">
      <c r="A10" s="2" t="str">
        <f>Programas!A10</f>
        <v>DO5</v>
      </c>
      <c r="B10" s="2">
        <f>Programas!B10</f>
        <v>1</v>
      </c>
      <c r="C10" s="2" t="str">
        <f>Programas!C10</f>
        <v>Recursos Hídricos</v>
      </c>
      <c r="D10" s="2">
        <f>Programas!D10</f>
        <v>1</v>
      </c>
      <c r="E10" s="2" t="str">
        <f>Programas!E10</f>
        <v>Planos de Recursos Hídricos</v>
      </c>
      <c r="F10" s="2" t="str">
        <f>Programas!F10</f>
        <v>N/A</v>
      </c>
      <c r="G10" s="2" t="str">
        <f>Programas!G10</f>
        <v>N/A</v>
      </c>
      <c r="H10" s="2" t="str">
        <f>Programas!H10</f>
        <v>1.1.1</v>
      </c>
      <c r="I10" s="2" t="str">
        <f>Programas!I10</f>
        <v>Elaborar e validar modelo de relatório de monitoramento de desempenho do PDRH</v>
      </c>
      <c r="J10" s="3" t="str">
        <f>IF(Programas!J10="X","X","")</f>
        <v>X</v>
      </c>
      <c r="K10" s="3" t="str">
        <f>IF(Programas!K10="X","X","")</f>
        <v>X</v>
      </c>
      <c r="L10" s="3" t="str">
        <f>IF(Programas!L10="X","X","")</f>
        <v/>
      </c>
      <c r="M10" s="3" t="str">
        <f>IF(Programas!M10="X","X","")</f>
        <v/>
      </c>
      <c r="N10" s="3" t="str">
        <f>IF(Programas!N10="X","X","")</f>
        <v/>
      </c>
      <c r="O10" s="3" t="str">
        <f>IF(Programas!O10="X","X","")</f>
        <v/>
      </c>
      <c r="P10" s="3" t="str">
        <f>IF(Programas!P10="X","X","")</f>
        <v/>
      </c>
      <c r="Q10" s="3" t="str">
        <f>IF(Programas!Q10="X","X","")</f>
        <v/>
      </c>
      <c r="R10" s="3" t="str">
        <f>IF(Programas!R10="X","X","")</f>
        <v/>
      </c>
      <c r="S10" s="3" t="str">
        <f>IF(Programas!S10="X","X","")</f>
        <v/>
      </c>
      <c r="T10" s="3" t="str">
        <f>IF(Programas!T10="X","X","")</f>
        <v/>
      </c>
      <c r="U10" s="3" t="str">
        <f>IF(Programas!U10="X","X","")</f>
        <v/>
      </c>
      <c r="V10" s="3" t="str">
        <f>IF(Programas!V10="X","X","")</f>
        <v/>
      </c>
      <c r="W10" s="3" t="str">
        <f>IF(Programas!W10="X","X","")</f>
        <v/>
      </c>
      <c r="X10" s="3" t="str">
        <f>IF(Programas!X10="X","X","")</f>
        <v/>
      </c>
      <c r="Y10" s="3" t="str">
        <f>IF(Programas!Y10="X","X","")</f>
        <v/>
      </c>
      <c r="Z10" s="3" t="str">
        <f>IF(Programas!Z10="X","X","")</f>
        <v/>
      </c>
      <c r="AA10" s="3" t="str">
        <f>IF(Programas!AA10="X","X","")</f>
        <v/>
      </c>
      <c r="AB10" s="3" t="str">
        <f>IF(Programas!AB10="X","X","")</f>
        <v/>
      </c>
      <c r="AC10" s="3" t="str">
        <f>IF(Programas!AC10="X","X","")</f>
        <v/>
      </c>
      <c r="AD10" s="3">
        <f>Programas!AD10</f>
        <v>0</v>
      </c>
      <c r="AE10" s="3">
        <f>Programas!AE10</f>
        <v>0</v>
      </c>
      <c r="AF10" s="3">
        <f>Programas!AF10</f>
        <v>0</v>
      </c>
      <c r="AG10" s="3">
        <f>Programas!AG10</f>
        <v>0</v>
      </c>
      <c r="AH10" s="3">
        <f>Programas!AH10</f>
        <v>0</v>
      </c>
      <c r="AI10" s="3">
        <f>Programas!AI10</f>
        <v>0</v>
      </c>
      <c r="AJ10" s="3">
        <f>Programas!AJ10</f>
        <v>0</v>
      </c>
      <c r="AK10" s="3">
        <f>Programas!AK10</f>
        <v>0</v>
      </c>
      <c r="AL10" s="3">
        <f>Programas!AL10</f>
        <v>0</v>
      </c>
      <c r="AM10" s="3">
        <f>Programas!AM10</f>
        <v>0</v>
      </c>
      <c r="AN10" s="3">
        <f>Programas!AN10</f>
        <v>0</v>
      </c>
      <c r="AO10" s="3">
        <f>Programas!AO10</f>
        <v>0</v>
      </c>
      <c r="AP10" s="3">
        <f>Programas!AP10</f>
        <v>0</v>
      </c>
      <c r="AQ10" s="3">
        <f>Programas!AQ10</f>
        <v>0</v>
      </c>
      <c r="AR10" s="3">
        <f>Programas!AR10</f>
        <v>0</v>
      </c>
      <c r="AS10" s="3">
        <f>Programas!AS10</f>
        <v>0</v>
      </c>
      <c r="AT10" s="3">
        <f>Programas!AT10</f>
        <v>0</v>
      </c>
      <c r="AU10" s="3">
        <f>Programas!AU10</f>
        <v>0</v>
      </c>
      <c r="AV10" s="3">
        <f>Programas!AV10</f>
        <v>0</v>
      </c>
      <c r="AW10" s="3">
        <f>Programas!AW10</f>
        <v>0</v>
      </c>
      <c r="AX10" s="4">
        <f t="shared" si="0"/>
        <v>0</v>
      </c>
      <c r="AY10" s="4" t="s">
        <v>205</v>
      </c>
      <c r="AZ10" s="16" t="s">
        <v>571</v>
      </c>
      <c r="BA10" s="16" t="s">
        <v>572</v>
      </c>
      <c r="BB10" s="16" t="s">
        <v>545</v>
      </c>
      <c r="BC10" s="16" t="s">
        <v>546</v>
      </c>
      <c r="BD10" s="6">
        <v>0.75</v>
      </c>
      <c r="BE10" s="6">
        <v>1</v>
      </c>
      <c r="BF10" s="6">
        <v>1</v>
      </c>
      <c r="BG10" s="6">
        <v>1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1</v>
      </c>
      <c r="BP10" s="6">
        <v>1</v>
      </c>
      <c r="BQ10" s="6">
        <v>1</v>
      </c>
      <c r="BR10" s="6">
        <v>1</v>
      </c>
      <c r="BS10" s="6">
        <v>1</v>
      </c>
      <c r="BT10" s="6">
        <v>1</v>
      </c>
      <c r="BU10" s="6">
        <v>1</v>
      </c>
      <c r="BV10" s="6">
        <v>1</v>
      </c>
      <c r="BW10" s="6">
        <v>1</v>
      </c>
      <c r="BX10" s="1"/>
    </row>
    <row r="11" spans="1:76" ht="36" hidden="1" x14ac:dyDescent="0.3">
      <c r="A11" s="2" t="str">
        <f>Programas!A11</f>
        <v>DO6</v>
      </c>
      <c r="B11" s="2">
        <f>Programas!B11</f>
        <v>1</v>
      </c>
      <c r="C11" s="2" t="str">
        <f>Programas!C11</f>
        <v>Recursos Hídricos</v>
      </c>
      <c r="D11" s="2">
        <f>Programas!D11</f>
        <v>1</v>
      </c>
      <c r="E11" s="2" t="str">
        <f>Programas!E11</f>
        <v>Planos de Recursos Hídricos</v>
      </c>
      <c r="F11" s="2" t="str">
        <f>Programas!F11</f>
        <v>N/A</v>
      </c>
      <c r="G11" s="2" t="str">
        <f>Programas!G11</f>
        <v>N/A</v>
      </c>
      <c r="H11" s="2" t="str">
        <f>Programas!H11</f>
        <v>1.1.1</v>
      </c>
      <c r="I11" s="2" t="str">
        <f>Programas!I11</f>
        <v>Elaborar e validar modelo de relatório de monitoramento de desempenho do PDRH</v>
      </c>
      <c r="J11" s="3" t="str">
        <f>IF(Programas!J11="X","X","")</f>
        <v>X</v>
      </c>
      <c r="K11" s="3" t="str">
        <f>IF(Programas!K11="X","X","")</f>
        <v>X</v>
      </c>
      <c r="L11" s="3" t="str">
        <f>IF(Programas!L11="X","X","")</f>
        <v/>
      </c>
      <c r="M11" s="3" t="str">
        <f>IF(Programas!M11="X","X","")</f>
        <v/>
      </c>
      <c r="N11" s="3" t="str">
        <f>IF(Programas!N11="X","X","")</f>
        <v/>
      </c>
      <c r="O11" s="3" t="str">
        <f>IF(Programas!O11="X","X","")</f>
        <v/>
      </c>
      <c r="P11" s="3" t="str">
        <f>IF(Programas!P11="X","X","")</f>
        <v/>
      </c>
      <c r="Q11" s="3" t="str">
        <f>IF(Programas!Q11="X","X","")</f>
        <v/>
      </c>
      <c r="R11" s="3" t="str">
        <f>IF(Programas!R11="X","X","")</f>
        <v/>
      </c>
      <c r="S11" s="3" t="str">
        <f>IF(Programas!S11="X","X","")</f>
        <v/>
      </c>
      <c r="T11" s="3" t="str">
        <f>IF(Programas!T11="X","X","")</f>
        <v/>
      </c>
      <c r="U11" s="3" t="str">
        <f>IF(Programas!U11="X","X","")</f>
        <v/>
      </c>
      <c r="V11" s="3" t="str">
        <f>IF(Programas!V11="X","X","")</f>
        <v/>
      </c>
      <c r="W11" s="3" t="str">
        <f>IF(Programas!W11="X","X","")</f>
        <v/>
      </c>
      <c r="X11" s="3" t="str">
        <f>IF(Programas!X11="X","X","")</f>
        <v/>
      </c>
      <c r="Y11" s="3" t="str">
        <f>IF(Programas!Y11="X","X","")</f>
        <v/>
      </c>
      <c r="Z11" s="3" t="str">
        <f>IF(Programas!Z11="X","X","")</f>
        <v/>
      </c>
      <c r="AA11" s="3" t="str">
        <f>IF(Programas!AA11="X","X","")</f>
        <v/>
      </c>
      <c r="AB11" s="3" t="str">
        <f>IF(Programas!AB11="X","X","")</f>
        <v/>
      </c>
      <c r="AC11" s="3" t="str">
        <f>IF(Programas!AC11="X","X","")</f>
        <v/>
      </c>
      <c r="AD11" s="3">
        <f>Programas!AD11</f>
        <v>0</v>
      </c>
      <c r="AE11" s="3">
        <f>Programas!AE11</f>
        <v>0</v>
      </c>
      <c r="AF11" s="3">
        <f>Programas!AF11</f>
        <v>0</v>
      </c>
      <c r="AG11" s="3">
        <f>Programas!AG11</f>
        <v>0</v>
      </c>
      <c r="AH11" s="3">
        <f>Programas!AH11</f>
        <v>0</v>
      </c>
      <c r="AI11" s="3">
        <f>Programas!AI11</f>
        <v>0</v>
      </c>
      <c r="AJ11" s="3">
        <f>Programas!AJ11</f>
        <v>0</v>
      </c>
      <c r="AK11" s="3">
        <f>Programas!AK11</f>
        <v>0</v>
      </c>
      <c r="AL11" s="3">
        <f>Programas!AL11</f>
        <v>0</v>
      </c>
      <c r="AM11" s="3">
        <f>Programas!AM11</f>
        <v>0</v>
      </c>
      <c r="AN11" s="3">
        <f>Programas!AN11</f>
        <v>0</v>
      </c>
      <c r="AO11" s="3">
        <f>Programas!AO11</f>
        <v>0</v>
      </c>
      <c r="AP11" s="3">
        <f>Programas!AP11</f>
        <v>0</v>
      </c>
      <c r="AQ11" s="3">
        <f>Programas!AQ11</f>
        <v>0</v>
      </c>
      <c r="AR11" s="3">
        <f>Programas!AR11</f>
        <v>0</v>
      </c>
      <c r="AS11" s="3">
        <f>Programas!AS11</f>
        <v>0</v>
      </c>
      <c r="AT11" s="3">
        <f>Programas!AT11</f>
        <v>0</v>
      </c>
      <c r="AU11" s="3">
        <f>Programas!AU11</f>
        <v>0</v>
      </c>
      <c r="AV11" s="3">
        <f>Programas!AV11</f>
        <v>0</v>
      </c>
      <c r="AW11" s="3">
        <f>Programas!AW11</f>
        <v>0</v>
      </c>
      <c r="AX11" s="4">
        <f t="shared" si="0"/>
        <v>0</v>
      </c>
      <c r="AY11" s="4" t="s">
        <v>205</v>
      </c>
      <c r="AZ11" s="16" t="s">
        <v>571</v>
      </c>
      <c r="BA11" s="16" t="s">
        <v>572</v>
      </c>
      <c r="BB11" s="16" t="s">
        <v>545</v>
      </c>
      <c r="BC11" s="16" t="s">
        <v>546</v>
      </c>
      <c r="BD11" s="6">
        <v>0.75</v>
      </c>
      <c r="BE11" s="6">
        <v>1</v>
      </c>
      <c r="BF11" s="6">
        <v>1</v>
      </c>
      <c r="BG11" s="6">
        <v>1</v>
      </c>
      <c r="BH11" s="6">
        <v>1</v>
      </c>
      <c r="BI11" s="6">
        <v>1</v>
      </c>
      <c r="BJ11" s="6">
        <v>1</v>
      </c>
      <c r="BK11" s="6">
        <v>1</v>
      </c>
      <c r="BL11" s="6">
        <v>1</v>
      </c>
      <c r="BM11" s="6">
        <v>1</v>
      </c>
      <c r="BN11" s="6">
        <v>1</v>
      </c>
      <c r="BO11" s="6">
        <v>1</v>
      </c>
      <c r="BP11" s="6">
        <v>1</v>
      </c>
      <c r="BQ11" s="6">
        <v>1</v>
      </c>
      <c r="BR11" s="6">
        <v>1</v>
      </c>
      <c r="BS11" s="6">
        <v>1</v>
      </c>
      <c r="BT11" s="6">
        <v>1</v>
      </c>
      <c r="BU11" s="6">
        <v>1</v>
      </c>
      <c r="BV11" s="6">
        <v>1</v>
      </c>
      <c r="BW11" s="6">
        <v>1</v>
      </c>
      <c r="BX11" s="1"/>
    </row>
    <row r="12" spans="1:76" ht="36" hidden="1" x14ac:dyDescent="0.3">
      <c r="A12" s="2" t="str">
        <f>Programas!A12</f>
        <v>UA7</v>
      </c>
      <c r="B12" s="2">
        <f>Programas!B12</f>
        <v>1</v>
      </c>
      <c r="C12" s="2" t="str">
        <f>Programas!C12</f>
        <v>Recursos Hídricos</v>
      </c>
      <c r="D12" s="2">
        <f>Programas!D12</f>
        <v>1</v>
      </c>
      <c r="E12" s="2" t="str">
        <f>Programas!E12</f>
        <v>Planos de Recursos Hídricos</v>
      </c>
      <c r="F12" s="2" t="str">
        <f>Programas!F12</f>
        <v>N/A</v>
      </c>
      <c r="G12" s="2" t="str">
        <f>Programas!G12</f>
        <v>N/A</v>
      </c>
      <c r="H12" s="2" t="str">
        <f>Programas!H12</f>
        <v>1.1.1</v>
      </c>
      <c r="I12" s="2" t="str">
        <f>Programas!I12</f>
        <v>Elaborar e validar modelo de relatório de monitoramento de desempenho do PARH</v>
      </c>
      <c r="J12" s="3" t="str">
        <f>IF(Programas!J12="X","X","")</f>
        <v>X</v>
      </c>
      <c r="K12" s="3" t="str">
        <f>IF(Programas!K12="X","X","")</f>
        <v>X</v>
      </c>
      <c r="L12" s="3" t="str">
        <f>IF(Programas!L12="X","X","")</f>
        <v/>
      </c>
      <c r="M12" s="3" t="str">
        <f>IF(Programas!M12="X","X","")</f>
        <v/>
      </c>
      <c r="N12" s="3" t="str">
        <f>IF(Programas!N12="X","X","")</f>
        <v/>
      </c>
      <c r="O12" s="3" t="str">
        <f>IF(Programas!O12="X","X","")</f>
        <v/>
      </c>
      <c r="P12" s="3" t="str">
        <f>IF(Programas!P12="X","X","")</f>
        <v/>
      </c>
      <c r="Q12" s="3" t="str">
        <f>IF(Programas!Q12="X","X","")</f>
        <v/>
      </c>
      <c r="R12" s="3" t="str">
        <f>IF(Programas!R12="X","X","")</f>
        <v/>
      </c>
      <c r="S12" s="3" t="str">
        <f>IF(Programas!S12="X","X","")</f>
        <v/>
      </c>
      <c r="T12" s="3" t="str">
        <f>IF(Programas!T12="X","X","")</f>
        <v/>
      </c>
      <c r="U12" s="3" t="str">
        <f>IF(Programas!U12="X","X","")</f>
        <v/>
      </c>
      <c r="V12" s="3" t="str">
        <f>IF(Programas!V12="X","X","")</f>
        <v/>
      </c>
      <c r="W12" s="3" t="str">
        <f>IF(Programas!W12="X","X","")</f>
        <v/>
      </c>
      <c r="X12" s="3" t="str">
        <f>IF(Programas!X12="X","X","")</f>
        <v/>
      </c>
      <c r="Y12" s="3" t="str">
        <f>IF(Programas!Y12="X","X","")</f>
        <v/>
      </c>
      <c r="Z12" s="3" t="str">
        <f>IF(Programas!Z12="X","X","")</f>
        <v/>
      </c>
      <c r="AA12" s="3" t="str">
        <f>IF(Programas!AA12="X","X","")</f>
        <v/>
      </c>
      <c r="AB12" s="3" t="str">
        <f>IF(Programas!AB12="X","X","")</f>
        <v/>
      </c>
      <c r="AC12" s="3" t="str">
        <f>IF(Programas!AC12="X","X","")</f>
        <v/>
      </c>
      <c r="AD12" s="3">
        <f>Programas!AD12</f>
        <v>0</v>
      </c>
      <c r="AE12" s="3">
        <f>Programas!AE12</f>
        <v>0</v>
      </c>
      <c r="AF12" s="3">
        <f>Programas!AF12</f>
        <v>0</v>
      </c>
      <c r="AG12" s="3">
        <f>Programas!AG12</f>
        <v>0</v>
      </c>
      <c r="AH12" s="3">
        <f>Programas!AH12</f>
        <v>0</v>
      </c>
      <c r="AI12" s="3">
        <f>Programas!AI12</f>
        <v>0</v>
      </c>
      <c r="AJ12" s="3">
        <f>Programas!AJ12</f>
        <v>0</v>
      </c>
      <c r="AK12" s="3">
        <f>Programas!AK12</f>
        <v>0</v>
      </c>
      <c r="AL12" s="3">
        <f>Programas!AL12</f>
        <v>0</v>
      </c>
      <c r="AM12" s="3">
        <f>Programas!AM12</f>
        <v>0</v>
      </c>
      <c r="AN12" s="3">
        <f>Programas!AN12</f>
        <v>0</v>
      </c>
      <c r="AO12" s="3">
        <f>Programas!AO12</f>
        <v>0</v>
      </c>
      <c r="AP12" s="3">
        <f>Programas!AP12</f>
        <v>0</v>
      </c>
      <c r="AQ12" s="3">
        <f>Programas!AQ12</f>
        <v>0</v>
      </c>
      <c r="AR12" s="3">
        <f>Programas!AR12</f>
        <v>0</v>
      </c>
      <c r="AS12" s="3">
        <f>Programas!AS12</f>
        <v>0</v>
      </c>
      <c r="AT12" s="3">
        <f>Programas!AT12</f>
        <v>0</v>
      </c>
      <c r="AU12" s="3">
        <f>Programas!AU12</f>
        <v>0</v>
      </c>
      <c r="AV12" s="3">
        <f>Programas!AV12</f>
        <v>0</v>
      </c>
      <c r="AW12" s="3">
        <f>Programas!AW12</f>
        <v>0</v>
      </c>
      <c r="AX12" s="4">
        <f t="shared" si="0"/>
        <v>0</v>
      </c>
      <c r="AY12" s="4" t="s">
        <v>205</v>
      </c>
      <c r="AZ12" s="16" t="s">
        <v>571</v>
      </c>
      <c r="BA12" s="16" t="s">
        <v>572</v>
      </c>
      <c r="BB12" s="16" t="s">
        <v>545</v>
      </c>
      <c r="BC12" s="16" t="s">
        <v>546</v>
      </c>
      <c r="BD12" s="6">
        <v>0.75</v>
      </c>
      <c r="BE12" s="6">
        <v>1</v>
      </c>
      <c r="BF12" s="6">
        <v>1</v>
      </c>
      <c r="BG12" s="6">
        <v>1</v>
      </c>
      <c r="BH12" s="6">
        <v>1</v>
      </c>
      <c r="BI12" s="6">
        <v>1</v>
      </c>
      <c r="BJ12" s="6">
        <v>1</v>
      </c>
      <c r="BK12" s="6">
        <v>1</v>
      </c>
      <c r="BL12" s="6">
        <v>1</v>
      </c>
      <c r="BM12" s="6">
        <v>1</v>
      </c>
      <c r="BN12" s="6">
        <v>1</v>
      </c>
      <c r="BO12" s="6">
        <v>1</v>
      </c>
      <c r="BP12" s="6">
        <v>1</v>
      </c>
      <c r="BQ12" s="6">
        <v>1</v>
      </c>
      <c r="BR12" s="6">
        <v>1</v>
      </c>
      <c r="BS12" s="6">
        <v>1</v>
      </c>
      <c r="BT12" s="6">
        <v>1</v>
      </c>
      <c r="BU12" s="6">
        <v>1</v>
      </c>
      <c r="BV12" s="6">
        <v>1</v>
      </c>
      <c r="BW12" s="6">
        <v>1</v>
      </c>
      <c r="BX12" s="1"/>
    </row>
    <row r="13" spans="1:76" ht="36" hidden="1" x14ac:dyDescent="0.3">
      <c r="A13" s="2" t="str">
        <f>Programas!A13</f>
        <v>UA8</v>
      </c>
      <c r="B13" s="2">
        <f>Programas!B13</f>
        <v>1</v>
      </c>
      <c r="C13" s="2" t="str">
        <f>Programas!C13</f>
        <v>Recursos Hídricos</v>
      </c>
      <c r="D13" s="2">
        <f>Programas!D13</f>
        <v>1</v>
      </c>
      <c r="E13" s="2" t="str">
        <f>Programas!E13</f>
        <v>Planos de Recursos Hídricos</v>
      </c>
      <c r="F13" s="2" t="str">
        <f>Programas!F13</f>
        <v>N/A</v>
      </c>
      <c r="G13" s="2" t="str">
        <f>Programas!G13</f>
        <v>N/A</v>
      </c>
      <c r="H13" s="2" t="str">
        <f>Programas!H13</f>
        <v>1.1.1</v>
      </c>
      <c r="I13" s="2" t="str">
        <f>Programas!I13</f>
        <v>Elaborar e validar modelo de relatório de monitoramento de desempenho do PARH</v>
      </c>
      <c r="J13" s="3" t="str">
        <f>IF(Programas!J13="X","X","")</f>
        <v>X</v>
      </c>
      <c r="K13" s="3" t="str">
        <f>IF(Programas!K13="X","X","")</f>
        <v>X</v>
      </c>
      <c r="L13" s="3" t="str">
        <f>IF(Programas!L13="X","X","")</f>
        <v/>
      </c>
      <c r="M13" s="3" t="str">
        <f>IF(Programas!M13="X","X","")</f>
        <v/>
      </c>
      <c r="N13" s="3" t="str">
        <f>IF(Programas!N13="X","X","")</f>
        <v/>
      </c>
      <c r="O13" s="3" t="str">
        <f>IF(Programas!O13="X","X","")</f>
        <v/>
      </c>
      <c r="P13" s="3" t="str">
        <f>IF(Programas!P13="X","X","")</f>
        <v/>
      </c>
      <c r="Q13" s="3" t="str">
        <f>IF(Programas!Q13="X","X","")</f>
        <v/>
      </c>
      <c r="R13" s="3" t="str">
        <f>IF(Programas!R13="X","X","")</f>
        <v/>
      </c>
      <c r="S13" s="3" t="str">
        <f>IF(Programas!S13="X","X","")</f>
        <v/>
      </c>
      <c r="T13" s="3" t="str">
        <f>IF(Programas!T13="X","X","")</f>
        <v/>
      </c>
      <c r="U13" s="3" t="str">
        <f>IF(Programas!U13="X","X","")</f>
        <v/>
      </c>
      <c r="V13" s="3" t="str">
        <f>IF(Programas!V13="X","X","")</f>
        <v/>
      </c>
      <c r="W13" s="3" t="str">
        <f>IF(Programas!W13="X","X","")</f>
        <v/>
      </c>
      <c r="X13" s="3" t="str">
        <f>IF(Programas!X13="X","X","")</f>
        <v/>
      </c>
      <c r="Y13" s="3" t="str">
        <f>IF(Programas!Y13="X","X","")</f>
        <v/>
      </c>
      <c r="Z13" s="3" t="str">
        <f>IF(Programas!Z13="X","X","")</f>
        <v/>
      </c>
      <c r="AA13" s="3" t="str">
        <f>IF(Programas!AA13="X","X","")</f>
        <v/>
      </c>
      <c r="AB13" s="3" t="str">
        <f>IF(Programas!AB13="X","X","")</f>
        <v/>
      </c>
      <c r="AC13" s="3" t="str">
        <f>IF(Programas!AC13="X","X","")</f>
        <v/>
      </c>
      <c r="AD13" s="3">
        <f>Programas!AD13</f>
        <v>0</v>
      </c>
      <c r="AE13" s="3">
        <f>Programas!AE13</f>
        <v>0</v>
      </c>
      <c r="AF13" s="3">
        <f>Programas!AF13</f>
        <v>0</v>
      </c>
      <c r="AG13" s="3">
        <f>Programas!AG13</f>
        <v>0</v>
      </c>
      <c r="AH13" s="3">
        <f>Programas!AH13</f>
        <v>0</v>
      </c>
      <c r="AI13" s="3">
        <f>Programas!AI13</f>
        <v>0</v>
      </c>
      <c r="AJ13" s="3">
        <f>Programas!AJ13</f>
        <v>0</v>
      </c>
      <c r="AK13" s="3">
        <f>Programas!AK13</f>
        <v>0</v>
      </c>
      <c r="AL13" s="3">
        <f>Programas!AL13</f>
        <v>0</v>
      </c>
      <c r="AM13" s="3">
        <f>Programas!AM13</f>
        <v>0</v>
      </c>
      <c r="AN13" s="3">
        <f>Programas!AN13</f>
        <v>0</v>
      </c>
      <c r="AO13" s="3">
        <f>Programas!AO13</f>
        <v>0</v>
      </c>
      <c r="AP13" s="3">
        <f>Programas!AP13</f>
        <v>0</v>
      </c>
      <c r="AQ13" s="3">
        <f>Programas!AQ13</f>
        <v>0</v>
      </c>
      <c r="AR13" s="3">
        <f>Programas!AR13</f>
        <v>0</v>
      </c>
      <c r="AS13" s="3">
        <f>Programas!AS13</f>
        <v>0</v>
      </c>
      <c r="AT13" s="3">
        <f>Programas!AT13</f>
        <v>0</v>
      </c>
      <c r="AU13" s="3">
        <f>Programas!AU13</f>
        <v>0</v>
      </c>
      <c r="AV13" s="3">
        <f>Programas!AV13</f>
        <v>0</v>
      </c>
      <c r="AW13" s="3">
        <f>Programas!AW13</f>
        <v>0</v>
      </c>
      <c r="AX13" s="4">
        <f t="shared" si="0"/>
        <v>0</v>
      </c>
      <c r="AY13" s="4" t="s">
        <v>205</v>
      </c>
      <c r="AZ13" s="16" t="s">
        <v>571</v>
      </c>
      <c r="BA13" s="16" t="s">
        <v>572</v>
      </c>
      <c r="BB13" s="16" t="s">
        <v>545</v>
      </c>
      <c r="BC13" s="16" t="s">
        <v>546</v>
      </c>
      <c r="BD13" s="6">
        <v>0.75</v>
      </c>
      <c r="BE13" s="6">
        <v>1</v>
      </c>
      <c r="BF13" s="6">
        <v>1</v>
      </c>
      <c r="BG13" s="6">
        <v>1</v>
      </c>
      <c r="BH13" s="6">
        <v>1</v>
      </c>
      <c r="BI13" s="6">
        <v>1</v>
      </c>
      <c r="BJ13" s="6">
        <v>1</v>
      </c>
      <c r="BK13" s="6">
        <v>1</v>
      </c>
      <c r="BL13" s="6">
        <v>1</v>
      </c>
      <c r="BM13" s="6">
        <v>1</v>
      </c>
      <c r="BN13" s="6">
        <v>1</v>
      </c>
      <c r="BO13" s="6">
        <v>1</v>
      </c>
      <c r="BP13" s="6">
        <v>1</v>
      </c>
      <c r="BQ13" s="6">
        <v>1</v>
      </c>
      <c r="BR13" s="6">
        <v>1</v>
      </c>
      <c r="BS13" s="6">
        <v>1</v>
      </c>
      <c r="BT13" s="6">
        <v>1</v>
      </c>
      <c r="BU13" s="6">
        <v>1</v>
      </c>
      <c r="BV13" s="6">
        <v>1</v>
      </c>
      <c r="BW13" s="6">
        <v>1</v>
      </c>
      <c r="BX13" s="1"/>
    </row>
    <row r="14" spans="1:76" ht="36" hidden="1" x14ac:dyDescent="0.3">
      <c r="A14" s="2" t="str">
        <f>Programas!A14</f>
        <v>UA9</v>
      </c>
      <c r="B14" s="2">
        <f>Programas!B14</f>
        <v>1</v>
      </c>
      <c r="C14" s="2" t="str">
        <f>Programas!C14</f>
        <v>Recursos Hídricos</v>
      </c>
      <c r="D14" s="2">
        <f>Programas!D14</f>
        <v>1</v>
      </c>
      <c r="E14" s="2" t="str">
        <f>Programas!E14</f>
        <v>Planos de Recursos Hídricos</v>
      </c>
      <c r="F14" s="2" t="str">
        <f>Programas!F14</f>
        <v>N/A</v>
      </c>
      <c r="G14" s="2" t="str">
        <f>Programas!G14</f>
        <v>N/A</v>
      </c>
      <c r="H14" s="2" t="str">
        <f>Programas!H14</f>
        <v>1.1.1</v>
      </c>
      <c r="I14" s="2" t="str">
        <f>Programas!I14</f>
        <v>Elaborar e validar modelo de relatório de monitoramento de desempenho do PARH</v>
      </c>
      <c r="J14" s="3" t="str">
        <f>IF(Programas!J14="X","X","")</f>
        <v>X</v>
      </c>
      <c r="K14" s="3" t="str">
        <f>IF(Programas!K14="X","X","")</f>
        <v>X</v>
      </c>
      <c r="L14" s="3" t="str">
        <f>IF(Programas!L14="X","X","")</f>
        <v/>
      </c>
      <c r="M14" s="3" t="str">
        <f>IF(Programas!M14="X","X","")</f>
        <v/>
      </c>
      <c r="N14" s="3" t="str">
        <f>IF(Programas!N14="X","X","")</f>
        <v/>
      </c>
      <c r="O14" s="3" t="str">
        <f>IF(Programas!O14="X","X","")</f>
        <v/>
      </c>
      <c r="P14" s="3" t="str">
        <f>IF(Programas!P14="X","X","")</f>
        <v/>
      </c>
      <c r="Q14" s="3" t="str">
        <f>IF(Programas!Q14="X","X","")</f>
        <v/>
      </c>
      <c r="R14" s="3" t="str">
        <f>IF(Programas!R14="X","X","")</f>
        <v/>
      </c>
      <c r="S14" s="3" t="str">
        <f>IF(Programas!S14="X","X","")</f>
        <v/>
      </c>
      <c r="T14" s="3" t="str">
        <f>IF(Programas!T14="X","X","")</f>
        <v/>
      </c>
      <c r="U14" s="3" t="str">
        <f>IF(Programas!U14="X","X","")</f>
        <v/>
      </c>
      <c r="V14" s="3" t="str">
        <f>IF(Programas!V14="X","X","")</f>
        <v/>
      </c>
      <c r="W14" s="3" t="str">
        <f>IF(Programas!W14="X","X","")</f>
        <v/>
      </c>
      <c r="X14" s="3" t="str">
        <f>IF(Programas!X14="X","X","")</f>
        <v/>
      </c>
      <c r="Y14" s="3" t="str">
        <f>IF(Programas!Y14="X","X","")</f>
        <v/>
      </c>
      <c r="Z14" s="3" t="str">
        <f>IF(Programas!Z14="X","X","")</f>
        <v/>
      </c>
      <c r="AA14" s="3" t="str">
        <f>IF(Programas!AA14="X","X","")</f>
        <v/>
      </c>
      <c r="AB14" s="3" t="str">
        <f>IF(Programas!AB14="X","X","")</f>
        <v/>
      </c>
      <c r="AC14" s="3" t="str">
        <f>IF(Programas!AC14="X","X","")</f>
        <v/>
      </c>
      <c r="AD14" s="3">
        <f>Programas!AD14</f>
        <v>0</v>
      </c>
      <c r="AE14" s="3">
        <f>Programas!AE14</f>
        <v>0</v>
      </c>
      <c r="AF14" s="3">
        <f>Programas!AF14</f>
        <v>0</v>
      </c>
      <c r="AG14" s="3">
        <f>Programas!AG14</f>
        <v>0</v>
      </c>
      <c r="AH14" s="3">
        <f>Programas!AH14</f>
        <v>0</v>
      </c>
      <c r="AI14" s="3">
        <f>Programas!AI14</f>
        <v>0</v>
      </c>
      <c r="AJ14" s="3">
        <f>Programas!AJ14</f>
        <v>0</v>
      </c>
      <c r="AK14" s="3">
        <f>Programas!AK14</f>
        <v>0</v>
      </c>
      <c r="AL14" s="3">
        <f>Programas!AL14</f>
        <v>0</v>
      </c>
      <c r="AM14" s="3">
        <f>Programas!AM14</f>
        <v>0</v>
      </c>
      <c r="AN14" s="3">
        <f>Programas!AN14</f>
        <v>0</v>
      </c>
      <c r="AO14" s="3">
        <f>Programas!AO14</f>
        <v>0</v>
      </c>
      <c r="AP14" s="3">
        <f>Programas!AP14</f>
        <v>0</v>
      </c>
      <c r="AQ14" s="3">
        <f>Programas!AQ14</f>
        <v>0</v>
      </c>
      <c r="AR14" s="3">
        <f>Programas!AR14</f>
        <v>0</v>
      </c>
      <c r="AS14" s="3">
        <f>Programas!AS14</f>
        <v>0</v>
      </c>
      <c r="AT14" s="3">
        <f>Programas!AT14</f>
        <v>0</v>
      </c>
      <c r="AU14" s="3">
        <f>Programas!AU14</f>
        <v>0</v>
      </c>
      <c r="AV14" s="3">
        <f>Programas!AV14</f>
        <v>0</v>
      </c>
      <c r="AW14" s="3">
        <f>Programas!AW14</f>
        <v>0</v>
      </c>
      <c r="AX14" s="4">
        <f t="shared" si="0"/>
        <v>0</v>
      </c>
      <c r="AY14" s="4" t="s">
        <v>205</v>
      </c>
      <c r="AZ14" s="16" t="s">
        <v>571</v>
      </c>
      <c r="BA14" s="16" t="s">
        <v>572</v>
      </c>
      <c r="BB14" s="16" t="s">
        <v>545</v>
      </c>
      <c r="BC14" s="16" t="s">
        <v>546</v>
      </c>
      <c r="BD14" s="6">
        <v>0.75</v>
      </c>
      <c r="BE14" s="6">
        <v>1</v>
      </c>
      <c r="BF14" s="6">
        <v>1</v>
      </c>
      <c r="BG14" s="6">
        <v>1</v>
      </c>
      <c r="BH14" s="6">
        <v>1</v>
      </c>
      <c r="BI14" s="6">
        <v>1</v>
      </c>
      <c r="BJ14" s="6">
        <v>1</v>
      </c>
      <c r="BK14" s="6">
        <v>1</v>
      </c>
      <c r="BL14" s="6">
        <v>1</v>
      </c>
      <c r="BM14" s="6">
        <v>1</v>
      </c>
      <c r="BN14" s="6">
        <v>1</v>
      </c>
      <c r="BO14" s="6">
        <v>1</v>
      </c>
      <c r="BP14" s="6">
        <v>1</v>
      </c>
      <c r="BQ14" s="6">
        <v>1</v>
      </c>
      <c r="BR14" s="6">
        <v>1</v>
      </c>
      <c r="BS14" s="6">
        <v>1</v>
      </c>
      <c r="BT14" s="6">
        <v>1</v>
      </c>
      <c r="BU14" s="6">
        <v>1</v>
      </c>
      <c r="BV14" s="6">
        <v>1</v>
      </c>
      <c r="BW14" s="6">
        <v>1</v>
      </c>
      <c r="BX14" s="1"/>
    </row>
    <row r="15" spans="1:76" ht="34.200000000000003" x14ac:dyDescent="0.3">
      <c r="A15" s="40" t="str">
        <f>Programas!A15</f>
        <v>PIRH</v>
      </c>
      <c r="B15" s="40">
        <f>Programas!B15</f>
        <v>1</v>
      </c>
      <c r="C15" s="40" t="str">
        <f>Programas!C15</f>
        <v>Recursos Hídricos</v>
      </c>
      <c r="D15" s="40">
        <f>Programas!D15</f>
        <v>1</v>
      </c>
      <c r="E15" s="40" t="str">
        <f>Programas!E15</f>
        <v>Planos de Recursos Hídricos</v>
      </c>
      <c r="F15" s="40" t="str">
        <f>Programas!F15</f>
        <v>N/A</v>
      </c>
      <c r="G15" s="40" t="str">
        <f>Programas!G15</f>
        <v>N/A</v>
      </c>
      <c r="H15" s="40" t="str">
        <f>Programas!H15</f>
        <v>1.1.2</v>
      </c>
      <c r="I15" s="40" t="str">
        <f>Programas!I15</f>
        <v>Elaborar relatórios anuais de monitoramento de desempenho do PIRH e dos PDRHs/PARHS</v>
      </c>
      <c r="J15" s="30" t="str">
        <f>IF(Programas!J15="X","X","")</f>
        <v/>
      </c>
      <c r="K15" s="30" t="str">
        <f>IF(Programas!K15="X","X","")</f>
        <v>X</v>
      </c>
      <c r="L15" s="30" t="str">
        <f>IF(Programas!L15="X","X","")</f>
        <v>X</v>
      </c>
      <c r="M15" s="30" t="str">
        <f>IF(Programas!M15="X","X","")</f>
        <v>X</v>
      </c>
      <c r="N15" s="30" t="str">
        <f>IF(Programas!N15="X","X","")</f>
        <v>X</v>
      </c>
      <c r="O15" s="30" t="str">
        <f>IF(Programas!O15="X","X","")</f>
        <v>X</v>
      </c>
      <c r="P15" s="30" t="str">
        <f>IF(Programas!P15="X","X","")</f>
        <v>X</v>
      </c>
      <c r="Q15" s="30" t="str">
        <f>IF(Programas!Q15="X","X","")</f>
        <v>X</v>
      </c>
      <c r="R15" s="30" t="str">
        <f>IF(Programas!R15="X","X","")</f>
        <v>X</v>
      </c>
      <c r="S15" s="30" t="str">
        <f>IF(Programas!S15="X","X","")</f>
        <v>X</v>
      </c>
      <c r="T15" s="30" t="str">
        <f>IF(Programas!T15="X","X","")</f>
        <v>X</v>
      </c>
      <c r="U15" s="30" t="str">
        <f>IF(Programas!U15="X","X","")</f>
        <v>X</v>
      </c>
      <c r="V15" s="30" t="str">
        <f>IF(Programas!V15="X","X","")</f>
        <v>X</v>
      </c>
      <c r="W15" s="30" t="str">
        <f>IF(Programas!W15="X","X","")</f>
        <v>X</v>
      </c>
      <c r="X15" s="30" t="str">
        <f>IF(Programas!X15="X","X","")</f>
        <v>X</v>
      </c>
      <c r="Y15" s="30" t="str">
        <f>IF(Programas!Y15="X","X","")</f>
        <v>X</v>
      </c>
      <c r="Z15" s="30" t="str">
        <f>IF(Programas!Z15="X","X","")</f>
        <v>X</v>
      </c>
      <c r="AA15" s="30" t="str">
        <f>IF(Programas!AA15="X","X","")</f>
        <v>X</v>
      </c>
      <c r="AB15" s="30" t="str">
        <f>IF(Programas!AB15="X","X","")</f>
        <v>X</v>
      </c>
      <c r="AC15" s="30" t="str">
        <f>IF(Programas!AC15="X","X","")</f>
        <v>X</v>
      </c>
      <c r="AD15" s="30">
        <f>Programas!AD15</f>
        <v>0</v>
      </c>
      <c r="AE15" s="30">
        <f>Programas!AE15</f>
        <v>0</v>
      </c>
      <c r="AF15" s="30">
        <f>Programas!AF15</f>
        <v>0</v>
      </c>
      <c r="AG15" s="30">
        <f>Programas!AG15</f>
        <v>0</v>
      </c>
      <c r="AH15" s="30">
        <f>Programas!AH15</f>
        <v>0</v>
      </c>
      <c r="AI15" s="30">
        <f>Programas!AI15</f>
        <v>0</v>
      </c>
      <c r="AJ15" s="30">
        <f>Programas!AJ15</f>
        <v>0</v>
      </c>
      <c r="AK15" s="30">
        <f>Programas!AK15</f>
        <v>0</v>
      </c>
      <c r="AL15" s="30">
        <f>Programas!AL15</f>
        <v>0</v>
      </c>
      <c r="AM15" s="30">
        <f>Programas!AM15</f>
        <v>0</v>
      </c>
      <c r="AN15" s="30">
        <f>Programas!AN15</f>
        <v>0</v>
      </c>
      <c r="AO15" s="30">
        <f>Programas!AO15</f>
        <v>0</v>
      </c>
      <c r="AP15" s="30">
        <f>Programas!AP15</f>
        <v>0</v>
      </c>
      <c r="AQ15" s="30">
        <f>Programas!AQ15</f>
        <v>0</v>
      </c>
      <c r="AR15" s="30">
        <f>Programas!AR15</f>
        <v>0</v>
      </c>
      <c r="AS15" s="30">
        <f>Programas!AS15</f>
        <v>0</v>
      </c>
      <c r="AT15" s="30">
        <f>Programas!AT15</f>
        <v>0</v>
      </c>
      <c r="AU15" s="30">
        <f>Programas!AU15</f>
        <v>0</v>
      </c>
      <c r="AV15" s="30">
        <f>Programas!AV15</f>
        <v>0</v>
      </c>
      <c r="AW15" s="30">
        <f>Programas!AW15</f>
        <v>0</v>
      </c>
      <c r="AX15" s="36">
        <f t="shared" si="0"/>
        <v>0</v>
      </c>
      <c r="AY15" s="36" t="s">
        <v>205</v>
      </c>
      <c r="AZ15" s="63" t="s">
        <v>579</v>
      </c>
      <c r="BA15" s="63" t="s">
        <v>580</v>
      </c>
      <c r="BB15" s="63" t="s">
        <v>581</v>
      </c>
      <c r="BC15" s="63" t="s">
        <v>582</v>
      </c>
      <c r="BD15" s="62">
        <v>0</v>
      </c>
      <c r="BE15" s="62">
        <f>BD15</f>
        <v>0</v>
      </c>
      <c r="BF15" s="62">
        <f>BE15</f>
        <v>0</v>
      </c>
      <c r="BG15" s="62">
        <f>BF15</f>
        <v>0</v>
      </c>
      <c r="BH15" s="62">
        <v>0.25</v>
      </c>
      <c r="BI15" s="62">
        <f>BH15</f>
        <v>0.25</v>
      </c>
      <c r="BJ15" s="62">
        <f>BI15</f>
        <v>0.25</v>
      </c>
      <c r="BK15" s="62">
        <f>BJ15</f>
        <v>0.25</v>
      </c>
      <c r="BL15" s="62">
        <f>BK15</f>
        <v>0.25</v>
      </c>
      <c r="BM15" s="62">
        <v>0.5</v>
      </c>
      <c r="BN15" s="62">
        <f>BM15</f>
        <v>0.5</v>
      </c>
      <c r="BO15" s="62">
        <f>BN15</f>
        <v>0.5</v>
      </c>
      <c r="BP15" s="62">
        <f>BO15</f>
        <v>0.5</v>
      </c>
      <c r="BQ15" s="62">
        <f>BP15</f>
        <v>0.5</v>
      </c>
      <c r="BR15" s="62">
        <v>0.75</v>
      </c>
      <c r="BS15" s="62">
        <f>BR15</f>
        <v>0.75</v>
      </c>
      <c r="BT15" s="62">
        <f>BS15</f>
        <v>0.75</v>
      </c>
      <c r="BU15" s="62">
        <f>BT15</f>
        <v>0.75</v>
      </c>
      <c r="BV15" s="62">
        <f>BU15</f>
        <v>0.75</v>
      </c>
      <c r="BW15" s="62">
        <v>1</v>
      </c>
    </row>
    <row r="16" spans="1:76" ht="34.200000000000003" hidden="1" x14ac:dyDescent="0.3">
      <c r="A16" s="2" t="str">
        <f>Programas!A16</f>
        <v>Doce</v>
      </c>
      <c r="B16" s="2">
        <f>Programas!B16</f>
        <v>1</v>
      </c>
      <c r="C16" s="2" t="str">
        <f>Programas!C16</f>
        <v>Recursos Hídricos</v>
      </c>
      <c r="D16" s="2">
        <f>Programas!D16</f>
        <v>1</v>
      </c>
      <c r="E16" s="2" t="str">
        <f>Programas!E16</f>
        <v>Planos de Recursos Hídricos</v>
      </c>
      <c r="F16" s="2" t="str">
        <f>Programas!F16</f>
        <v>N/A</v>
      </c>
      <c r="G16" s="2" t="str">
        <f>Programas!G16</f>
        <v>N/A</v>
      </c>
      <c r="H16" s="2" t="str">
        <f>Programas!H16</f>
        <v>1.1.2</v>
      </c>
      <c r="I16" s="2" t="str">
        <f>Programas!I16</f>
        <v>Elaborar relatórios anuais de monitoramento de desempenho do PIRH e dos PDRHs/PARHS</v>
      </c>
      <c r="J16" s="3" t="str">
        <f>IF(Programas!J16="X","X","")</f>
        <v/>
      </c>
      <c r="K16" s="3" t="str">
        <f>IF(Programas!K16="X","X","")</f>
        <v>X</v>
      </c>
      <c r="L16" s="3" t="str">
        <f>IF(Programas!L16="X","X","")</f>
        <v>X</v>
      </c>
      <c r="M16" s="3" t="str">
        <f>IF(Programas!M16="X","X","")</f>
        <v>X</v>
      </c>
      <c r="N16" s="3" t="str">
        <f>IF(Programas!N16="X","X","")</f>
        <v>X</v>
      </c>
      <c r="O16" s="3" t="str">
        <f>IF(Programas!O16="X","X","")</f>
        <v>X</v>
      </c>
      <c r="P16" s="3" t="str">
        <f>IF(Programas!P16="X","X","")</f>
        <v>X</v>
      </c>
      <c r="Q16" s="3" t="str">
        <f>IF(Programas!Q16="X","X","")</f>
        <v>X</v>
      </c>
      <c r="R16" s="3" t="str">
        <f>IF(Programas!R16="X","X","")</f>
        <v>X</v>
      </c>
      <c r="S16" s="3" t="str">
        <f>IF(Programas!S16="X","X","")</f>
        <v>X</v>
      </c>
      <c r="T16" s="3" t="str">
        <f>IF(Programas!T16="X","X","")</f>
        <v>X</v>
      </c>
      <c r="U16" s="3" t="str">
        <f>IF(Programas!U16="X","X","")</f>
        <v>X</v>
      </c>
      <c r="V16" s="3" t="str">
        <f>IF(Programas!V16="X","X","")</f>
        <v>X</v>
      </c>
      <c r="W16" s="3" t="str">
        <f>IF(Programas!W16="X","X","")</f>
        <v>X</v>
      </c>
      <c r="X16" s="3" t="str">
        <f>IF(Programas!X16="X","X","")</f>
        <v>X</v>
      </c>
      <c r="Y16" s="3" t="str">
        <f>IF(Programas!Y16="X","X","")</f>
        <v>X</v>
      </c>
      <c r="Z16" s="3" t="str">
        <f>IF(Programas!Z16="X","X","")</f>
        <v>X</v>
      </c>
      <c r="AA16" s="3" t="str">
        <f>IF(Programas!AA16="X","X","")</f>
        <v>X</v>
      </c>
      <c r="AB16" s="3" t="str">
        <f>IF(Programas!AB16="X","X","")</f>
        <v>X</v>
      </c>
      <c r="AC16" s="3" t="str">
        <f>IF(Programas!AC16="X","X","")</f>
        <v>X</v>
      </c>
      <c r="AD16" s="3">
        <f>Programas!AD16</f>
        <v>0</v>
      </c>
      <c r="AE16" s="3">
        <f>Programas!AE16</f>
        <v>0</v>
      </c>
      <c r="AF16" s="3">
        <f>Programas!AF16</f>
        <v>0</v>
      </c>
      <c r="AG16" s="3">
        <f>Programas!AG16</f>
        <v>0</v>
      </c>
      <c r="AH16" s="3">
        <f>Programas!AH16</f>
        <v>0</v>
      </c>
      <c r="AI16" s="3">
        <f>Programas!AI16</f>
        <v>0</v>
      </c>
      <c r="AJ16" s="3">
        <f>Programas!AJ16</f>
        <v>0</v>
      </c>
      <c r="AK16" s="3">
        <f>Programas!AK16</f>
        <v>0</v>
      </c>
      <c r="AL16" s="3">
        <f>Programas!AL16</f>
        <v>0</v>
      </c>
      <c r="AM16" s="3">
        <f>Programas!AM16</f>
        <v>0</v>
      </c>
      <c r="AN16" s="3">
        <f>Programas!AN16</f>
        <v>0</v>
      </c>
      <c r="AO16" s="3">
        <f>Programas!AO16</f>
        <v>0</v>
      </c>
      <c r="AP16" s="3">
        <f>Programas!AP16</f>
        <v>0</v>
      </c>
      <c r="AQ16" s="3">
        <f>Programas!AQ16</f>
        <v>0</v>
      </c>
      <c r="AR16" s="3">
        <f>Programas!AR16</f>
        <v>0</v>
      </c>
      <c r="AS16" s="3">
        <f>Programas!AS16</f>
        <v>0</v>
      </c>
      <c r="AT16" s="3">
        <f>Programas!AT16</f>
        <v>0</v>
      </c>
      <c r="AU16" s="3">
        <f>Programas!AU16</f>
        <v>0</v>
      </c>
      <c r="AV16" s="3">
        <f>Programas!AV16</f>
        <v>0</v>
      </c>
      <c r="AW16" s="3">
        <f>Programas!AW16</f>
        <v>0</v>
      </c>
      <c r="AX16" s="4">
        <f t="shared" si="0"/>
        <v>0</v>
      </c>
      <c r="AY16" s="4" t="s">
        <v>205</v>
      </c>
      <c r="AZ16" s="5" t="s">
        <v>579</v>
      </c>
      <c r="BA16" s="5" t="s">
        <v>580</v>
      </c>
      <c r="BB16" s="5" t="s">
        <v>581</v>
      </c>
      <c r="BC16" s="5" t="s">
        <v>582</v>
      </c>
      <c r="BD16" s="6">
        <v>0</v>
      </c>
      <c r="BE16" s="6">
        <f t="shared" ref="BE16:BE25" si="1">BD16</f>
        <v>0</v>
      </c>
      <c r="BF16" s="6">
        <f t="shared" ref="BF16:BF25" si="2">BE16</f>
        <v>0</v>
      </c>
      <c r="BG16" s="6">
        <f t="shared" ref="BG16:BG25" si="3">BF16</f>
        <v>0</v>
      </c>
      <c r="BH16" s="6">
        <v>0.25</v>
      </c>
      <c r="BI16" s="6">
        <f t="shared" ref="BI16:BI25" si="4">BH16</f>
        <v>0.25</v>
      </c>
      <c r="BJ16" s="6">
        <f t="shared" ref="BJ16:BJ25" si="5">BI16</f>
        <v>0.25</v>
      </c>
      <c r="BK16" s="6">
        <f t="shared" ref="BK16:BK25" si="6">BJ16</f>
        <v>0.25</v>
      </c>
      <c r="BL16" s="6">
        <f t="shared" ref="BL16:BL25" si="7">BK16</f>
        <v>0.25</v>
      </c>
      <c r="BM16" s="6">
        <v>0.5</v>
      </c>
      <c r="BN16" s="6">
        <f t="shared" ref="BN16:BN25" si="8">BM16</f>
        <v>0.5</v>
      </c>
      <c r="BO16" s="6">
        <f t="shared" ref="BO16:BO25" si="9">BN16</f>
        <v>0.5</v>
      </c>
      <c r="BP16" s="6">
        <f t="shared" ref="BP16:BP25" si="10">BO16</f>
        <v>0.5</v>
      </c>
      <c r="BQ16" s="6">
        <f t="shared" ref="BQ16:BQ25" si="11">BP16</f>
        <v>0.5</v>
      </c>
      <c r="BR16" s="6">
        <v>0.75</v>
      </c>
      <c r="BS16" s="6">
        <f t="shared" ref="BS16:BS25" si="12">BR16</f>
        <v>0.75</v>
      </c>
      <c r="BT16" s="6">
        <f t="shared" ref="BT16:BT25" si="13">BS16</f>
        <v>0.75</v>
      </c>
      <c r="BU16" s="6">
        <f t="shared" ref="BU16:BU25" si="14">BT16</f>
        <v>0.75</v>
      </c>
      <c r="BV16" s="6">
        <f t="shared" ref="BV16:BV25" si="15">BU16</f>
        <v>0.75</v>
      </c>
      <c r="BW16" s="6">
        <v>1</v>
      </c>
      <c r="BX16" s="1"/>
    </row>
    <row r="17" spans="1:76" ht="34.200000000000003" hidden="1" x14ac:dyDescent="0.3">
      <c r="A17" s="2" t="str">
        <f>Programas!A17</f>
        <v>DO1</v>
      </c>
      <c r="B17" s="2">
        <f>Programas!B17</f>
        <v>1</v>
      </c>
      <c r="C17" s="2" t="str">
        <f>Programas!C17</f>
        <v>Recursos Hídricos</v>
      </c>
      <c r="D17" s="2">
        <f>Programas!D17</f>
        <v>1</v>
      </c>
      <c r="E17" s="2" t="str">
        <f>Programas!E17</f>
        <v>Planos de Recursos Hídricos</v>
      </c>
      <c r="F17" s="2" t="str">
        <f>Programas!F17</f>
        <v>N/A</v>
      </c>
      <c r="G17" s="2" t="str">
        <f>Programas!G17</f>
        <v>N/A</v>
      </c>
      <c r="H17" s="2" t="str">
        <f>Programas!H17</f>
        <v>1.1.2</v>
      </c>
      <c r="I17" s="2" t="str">
        <f>Programas!I17</f>
        <v>Elaborar relatórios anuais de monitoramento de desempenho do PDRH</v>
      </c>
      <c r="J17" s="3" t="str">
        <f>IF(Programas!J17="X","X","")</f>
        <v/>
      </c>
      <c r="K17" s="3" t="str">
        <f>IF(Programas!K17="X","X","")</f>
        <v>X</v>
      </c>
      <c r="L17" s="3" t="str">
        <f>IF(Programas!L17="X","X","")</f>
        <v>X</v>
      </c>
      <c r="M17" s="3" t="str">
        <f>IF(Programas!M17="X","X","")</f>
        <v>X</v>
      </c>
      <c r="N17" s="3" t="str">
        <f>IF(Programas!N17="X","X","")</f>
        <v>X</v>
      </c>
      <c r="O17" s="3" t="str">
        <f>IF(Programas!O17="X","X","")</f>
        <v>X</v>
      </c>
      <c r="P17" s="3" t="str">
        <f>IF(Programas!P17="X","X","")</f>
        <v>X</v>
      </c>
      <c r="Q17" s="3" t="str">
        <f>IF(Programas!Q17="X","X","")</f>
        <v>X</v>
      </c>
      <c r="R17" s="3" t="str">
        <f>IF(Programas!R17="X","X","")</f>
        <v>X</v>
      </c>
      <c r="S17" s="3" t="str">
        <f>IF(Programas!S17="X","X","")</f>
        <v>X</v>
      </c>
      <c r="T17" s="3" t="str">
        <f>IF(Programas!T17="X","X","")</f>
        <v>X</v>
      </c>
      <c r="U17" s="3" t="str">
        <f>IF(Programas!U17="X","X","")</f>
        <v>X</v>
      </c>
      <c r="V17" s="3" t="str">
        <f>IF(Programas!V17="X","X","")</f>
        <v>X</v>
      </c>
      <c r="W17" s="3" t="str">
        <f>IF(Programas!W17="X","X","")</f>
        <v>X</v>
      </c>
      <c r="X17" s="3" t="str">
        <f>IF(Programas!X17="X","X","")</f>
        <v>X</v>
      </c>
      <c r="Y17" s="3" t="str">
        <f>IF(Programas!Y17="X","X","")</f>
        <v>X</v>
      </c>
      <c r="Z17" s="3" t="str">
        <f>IF(Programas!Z17="X","X","")</f>
        <v>X</v>
      </c>
      <c r="AA17" s="3" t="str">
        <f>IF(Programas!AA17="X","X","")</f>
        <v>X</v>
      </c>
      <c r="AB17" s="3" t="str">
        <f>IF(Programas!AB17="X","X","")</f>
        <v>X</v>
      </c>
      <c r="AC17" s="3" t="str">
        <f>IF(Programas!AC17="X","X","")</f>
        <v>X</v>
      </c>
      <c r="AD17" s="3">
        <f>Programas!AD17</f>
        <v>0</v>
      </c>
      <c r="AE17" s="3">
        <f>Programas!AE17</f>
        <v>0</v>
      </c>
      <c r="AF17" s="3">
        <f>Programas!AF17</f>
        <v>0</v>
      </c>
      <c r="AG17" s="3">
        <f>Programas!AG17</f>
        <v>0</v>
      </c>
      <c r="AH17" s="3">
        <f>Programas!AH17</f>
        <v>0</v>
      </c>
      <c r="AI17" s="3">
        <f>Programas!AI17</f>
        <v>0</v>
      </c>
      <c r="AJ17" s="3">
        <f>Programas!AJ17</f>
        <v>0</v>
      </c>
      <c r="AK17" s="3">
        <f>Programas!AK17</f>
        <v>0</v>
      </c>
      <c r="AL17" s="3">
        <f>Programas!AL17</f>
        <v>0</v>
      </c>
      <c r="AM17" s="3">
        <f>Programas!AM17</f>
        <v>0</v>
      </c>
      <c r="AN17" s="3">
        <f>Programas!AN17</f>
        <v>0</v>
      </c>
      <c r="AO17" s="3">
        <f>Programas!AO17</f>
        <v>0</v>
      </c>
      <c r="AP17" s="3">
        <f>Programas!AP17</f>
        <v>0</v>
      </c>
      <c r="AQ17" s="3">
        <f>Programas!AQ17</f>
        <v>0</v>
      </c>
      <c r="AR17" s="3">
        <f>Programas!AR17</f>
        <v>0</v>
      </c>
      <c r="AS17" s="3">
        <f>Programas!AS17</f>
        <v>0</v>
      </c>
      <c r="AT17" s="3">
        <f>Programas!AT17</f>
        <v>0</v>
      </c>
      <c r="AU17" s="3">
        <f>Programas!AU17</f>
        <v>0</v>
      </c>
      <c r="AV17" s="3">
        <f>Programas!AV17</f>
        <v>0</v>
      </c>
      <c r="AW17" s="3">
        <f>Programas!AW17</f>
        <v>0</v>
      </c>
      <c r="AX17" s="4">
        <f t="shared" si="0"/>
        <v>0</v>
      </c>
      <c r="AY17" s="4" t="s">
        <v>205</v>
      </c>
      <c r="AZ17" s="5" t="s">
        <v>579</v>
      </c>
      <c r="BA17" s="5" t="s">
        <v>580</v>
      </c>
      <c r="BB17" s="5" t="s">
        <v>581</v>
      </c>
      <c r="BC17" s="5" t="s">
        <v>582</v>
      </c>
      <c r="BD17" s="6">
        <v>0</v>
      </c>
      <c r="BE17" s="6">
        <f t="shared" si="1"/>
        <v>0</v>
      </c>
      <c r="BF17" s="6">
        <f t="shared" si="2"/>
        <v>0</v>
      </c>
      <c r="BG17" s="6">
        <f t="shared" si="3"/>
        <v>0</v>
      </c>
      <c r="BH17" s="6">
        <v>0.25</v>
      </c>
      <c r="BI17" s="6">
        <f t="shared" si="4"/>
        <v>0.25</v>
      </c>
      <c r="BJ17" s="6">
        <f t="shared" si="5"/>
        <v>0.25</v>
      </c>
      <c r="BK17" s="6">
        <f t="shared" si="6"/>
        <v>0.25</v>
      </c>
      <c r="BL17" s="6">
        <f t="shared" si="7"/>
        <v>0.25</v>
      </c>
      <c r="BM17" s="6">
        <v>0.5</v>
      </c>
      <c r="BN17" s="6">
        <f t="shared" si="8"/>
        <v>0.5</v>
      </c>
      <c r="BO17" s="6">
        <f t="shared" si="9"/>
        <v>0.5</v>
      </c>
      <c r="BP17" s="6">
        <f t="shared" si="10"/>
        <v>0.5</v>
      </c>
      <c r="BQ17" s="6">
        <f t="shared" si="11"/>
        <v>0.5</v>
      </c>
      <c r="BR17" s="6">
        <v>0.75</v>
      </c>
      <c r="BS17" s="6">
        <f t="shared" si="12"/>
        <v>0.75</v>
      </c>
      <c r="BT17" s="6">
        <f t="shared" si="13"/>
        <v>0.75</v>
      </c>
      <c r="BU17" s="6">
        <f t="shared" si="14"/>
        <v>0.75</v>
      </c>
      <c r="BV17" s="6">
        <f t="shared" si="15"/>
        <v>0.75</v>
      </c>
      <c r="BW17" s="6">
        <v>1</v>
      </c>
      <c r="BX17" s="1"/>
    </row>
    <row r="18" spans="1:76" ht="34.200000000000003" hidden="1" x14ac:dyDescent="0.3">
      <c r="A18" s="2" t="str">
        <f>Programas!A18</f>
        <v>DO2</v>
      </c>
      <c r="B18" s="2">
        <f>Programas!B18</f>
        <v>1</v>
      </c>
      <c r="C18" s="2" t="str">
        <f>Programas!C18</f>
        <v>Recursos Hídricos</v>
      </c>
      <c r="D18" s="2">
        <f>Programas!D18</f>
        <v>1</v>
      </c>
      <c r="E18" s="2" t="str">
        <f>Programas!E18</f>
        <v>Planos de Recursos Hídricos</v>
      </c>
      <c r="F18" s="2" t="str">
        <f>Programas!F18</f>
        <v>N/A</v>
      </c>
      <c r="G18" s="2" t="str">
        <f>Programas!G18</f>
        <v>N/A</v>
      </c>
      <c r="H18" s="2" t="str">
        <f>Programas!H18</f>
        <v>1.1.2</v>
      </c>
      <c r="I18" s="2" t="str">
        <f>Programas!I18</f>
        <v>Elaborar relatórios anuais de monitoramento de desempenho do PDRH</v>
      </c>
      <c r="J18" s="3" t="str">
        <f>IF(Programas!J18="X","X","")</f>
        <v/>
      </c>
      <c r="K18" s="3" t="str">
        <f>IF(Programas!K18="X","X","")</f>
        <v>X</v>
      </c>
      <c r="L18" s="3" t="str">
        <f>IF(Programas!L18="X","X","")</f>
        <v>X</v>
      </c>
      <c r="M18" s="3" t="str">
        <f>IF(Programas!M18="X","X","")</f>
        <v>X</v>
      </c>
      <c r="N18" s="3" t="str">
        <f>IF(Programas!N18="X","X","")</f>
        <v>X</v>
      </c>
      <c r="O18" s="3" t="str">
        <f>IF(Programas!O18="X","X","")</f>
        <v>X</v>
      </c>
      <c r="P18" s="3" t="str">
        <f>IF(Programas!P18="X","X","")</f>
        <v>X</v>
      </c>
      <c r="Q18" s="3" t="str">
        <f>IF(Programas!Q18="X","X","")</f>
        <v>X</v>
      </c>
      <c r="R18" s="3" t="str">
        <f>IF(Programas!R18="X","X","")</f>
        <v>X</v>
      </c>
      <c r="S18" s="3" t="str">
        <f>IF(Programas!S18="X","X","")</f>
        <v>X</v>
      </c>
      <c r="T18" s="3" t="str">
        <f>IF(Programas!T18="X","X","")</f>
        <v>X</v>
      </c>
      <c r="U18" s="3" t="str">
        <f>IF(Programas!U18="X","X","")</f>
        <v>X</v>
      </c>
      <c r="V18" s="3" t="str">
        <f>IF(Programas!V18="X","X","")</f>
        <v>X</v>
      </c>
      <c r="W18" s="3" t="str">
        <f>IF(Programas!W18="X","X","")</f>
        <v>X</v>
      </c>
      <c r="X18" s="3" t="str">
        <f>IF(Programas!X18="X","X","")</f>
        <v>X</v>
      </c>
      <c r="Y18" s="3" t="str">
        <f>IF(Programas!Y18="X","X","")</f>
        <v>X</v>
      </c>
      <c r="Z18" s="3" t="str">
        <f>IF(Programas!Z18="X","X","")</f>
        <v>X</v>
      </c>
      <c r="AA18" s="3" t="str">
        <f>IF(Programas!AA18="X","X","")</f>
        <v>X</v>
      </c>
      <c r="AB18" s="3" t="str">
        <f>IF(Programas!AB18="X","X","")</f>
        <v>X</v>
      </c>
      <c r="AC18" s="3" t="str">
        <f>IF(Programas!AC18="X","X","")</f>
        <v>X</v>
      </c>
      <c r="AD18" s="3">
        <f>Programas!AD18</f>
        <v>0</v>
      </c>
      <c r="AE18" s="3">
        <f>Programas!AE18</f>
        <v>0</v>
      </c>
      <c r="AF18" s="3">
        <f>Programas!AF18</f>
        <v>0</v>
      </c>
      <c r="AG18" s="3">
        <f>Programas!AG18</f>
        <v>0</v>
      </c>
      <c r="AH18" s="3">
        <f>Programas!AH18</f>
        <v>0</v>
      </c>
      <c r="AI18" s="3">
        <f>Programas!AI18</f>
        <v>0</v>
      </c>
      <c r="AJ18" s="3">
        <f>Programas!AJ18</f>
        <v>0</v>
      </c>
      <c r="AK18" s="3">
        <f>Programas!AK18</f>
        <v>0</v>
      </c>
      <c r="AL18" s="3">
        <f>Programas!AL18</f>
        <v>0</v>
      </c>
      <c r="AM18" s="3">
        <f>Programas!AM18</f>
        <v>0</v>
      </c>
      <c r="AN18" s="3">
        <f>Programas!AN18</f>
        <v>0</v>
      </c>
      <c r="AO18" s="3">
        <f>Programas!AO18</f>
        <v>0</v>
      </c>
      <c r="AP18" s="3">
        <f>Programas!AP18</f>
        <v>0</v>
      </c>
      <c r="AQ18" s="3">
        <f>Programas!AQ18</f>
        <v>0</v>
      </c>
      <c r="AR18" s="3">
        <f>Programas!AR18</f>
        <v>0</v>
      </c>
      <c r="AS18" s="3">
        <f>Programas!AS18</f>
        <v>0</v>
      </c>
      <c r="AT18" s="3">
        <f>Programas!AT18</f>
        <v>0</v>
      </c>
      <c r="AU18" s="3">
        <f>Programas!AU18</f>
        <v>0</v>
      </c>
      <c r="AV18" s="3">
        <f>Programas!AV18</f>
        <v>0</v>
      </c>
      <c r="AW18" s="3">
        <f>Programas!AW18</f>
        <v>0</v>
      </c>
      <c r="AX18" s="4">
        <f t="shared" si="0"/>
        <v>0</v>
      </c>
      <c r="AY18" s="4" t="s">
        <v>205</v>
      </c>
      <c r="AZ18" s="5" t="s">
        <v>579</v>
      </c>
      <c r="BA18" s="5" t="s">
        <v>580</v>
      </c>
      <c r="BB18" s="5" t="s">
        <v>581</v>
      </c>
      <c r="BC18" s="5" t="s">
        <v>582</v>
      </c>
      <c r="BD18" s="6">
        <v>0</v>
      </c>
      <c r="BE18" s="6">
        <f t="shared" si="1"/>
        <v>0</v>
      </c>
      <c r="BF18" s="6">
        <f t="shared" si="2"/>
        <v>0</v>
      </c>
      <c r="BG18" s="6">
        <f t="shared" si="3"/>
        <v>0</v>
      </c>
      <c r="BH18" s="6">
        <v>0.25</v>
      </c>
      <c r="BI18" s="6">
        <f t="shared" si="4"/>
        <v>0.25</v>
      </c>
      <c r="BJ18" s="6">
        <f t="shared" si="5"/>
        <v>0.25</v>
      </c>
      <c r="BK18" s="6">
        <f t="shared" si="6"/>
        <v>0.25</v>
      </c>
      <c r="BL18" s="6">
        <f t="shared" si="7"/>
        <v>0.25</v>
      </c>
      <c r="BM18" s="6">
        <v>0.5</v>
      </c>
      <c r="BN18" s="6">
        <f t="shared" si="8"/>
        <v>0.5</v>
      </c>
      <c r="BO18" s="6">
        <f t="shared" si="9"/>
        <v>0.5</v>
      </c>
      <c r="BP18" s="6">
        <f t="shared" si="10"/>
        <v>0.5</v>
      </c>
      <c r="BQ18" s="6">
        <f t="shared" si="11"/>
        <v>0.5</v>
      </c>
      <c r="BR18" s="6">
        <v>0.75</v>
      </c>
      <c r="BS18" s="6">
        <f t="shared" si="12"/>
        <v>0.75</v>
      </c>
      <c r="BT18" s="6">
        <f t="shared" si="13"/>
        <v>0.75</v>
      </c>
      <c r="BU18" s="6">
        <f t="shared" si="14"/>
        <v>0.75</v>
      </c>
      <c r="BV18" s="6">
        <f t="shared" si="15"/>
        <v>0.75</v>
      </c>
      <c r="BW18" s="6">
        <v>1</v>
      </c>
      <c r="BX18" s="1"/>
    </row>
    <row r="19" spans="1:76" ht="34.200000000000003" hidden="1" x14ac:dyDescent="0.3">
      <c r="A19" s="2" t="str">
        <f>Programas!A19</f>
        <v>DO3</v>
      </c>
      <c r="B19" s="2">
        <f>Programas!B19</f>
        <v>1</v>
      </c>
      <c r="C19" s="2" t="str">
        <f>Programas!C19</f>
        <v>Recursos Hídricos</v>
      </c>
      <c r="D19" s="2">
        <f>Programas!D19</f>
        <v>1</v>
      </c>
      <c r="E19" s="2" t="str">
        <f>Programas!E19</f>
        <v>Planos de Recursos Hídricos</v>
      </c>
      <c r="F19" s="2" t="str">
        <f>Programas!F19</f>
        <v>N/A</v>
      </c>
      <c r="G19" s="2" t="str">
        <f>Programas!G19</f>
        <v>N/A</v>
      </c>
      <c r="H19" s="2" t="str">
        <f>Programas!H19</f>
        <v>1.1.2</v>
      </c>
      <c r="I19" s="2" t="str">
        <f>Programas!I19</f>
        <v>Elaborar relatórios anuais de monitoramento de desempenho do PDRH</v>
      </c>
      <c r="J19" s="3" t="str">
        <f>IF(Programas!J19="X","X","")</f>
        <v/>
      </c>
      <c r="K19" s="3" t="str">
        <f>IF(Programas!K19="X","X","")</f>
        <v>X</v>
      </c>
      <c r="L19" s="3" t="str">
        <f>IF(Programas!L19="X","X","")</f>
        <v>X</v>
      </c>
      <c r="M19" s="3" t="str">
        <f>IF(Programas!M19="X","X","")</f>
        <v>X</v>
      </c>
      <c r="N19" s="3" t="str">
        <f>IF(Programas!N19="X","X","")</f>
        <v>X</v>
      </c>
      <c r="O19" s="3" t="str">
        <f>IF(Programas!O19="X","X","")</f>
        <v>X</v>
      </c>
      <c r="P19" s="3" t="str">
        <f>IF(Programas!P19="X","X","")</f>
        <v>X</v>
      </c>
      <c r="Q19" s="3" t="str">
        <f>IF(Programas!Q19="X","X","")</f>
        <v>X</v>
      </c>
      <c r="R19" s="3" t="str">
        <f>IF(Programas!R19="X","X","")</f>
        <v>X</v>
      </c>
      <c r="S19" s="3" t="str">
        <f>IF(Programas!S19="X","X","")</f>
        <v>X</v>
      </c>
      <c r="T19" s="3" t="str">
        <f>IF(Programas!T19="X","X","")</f>
        <v>X</v>
      </c>
      <c r="U19" s="3" t="str">
        <f>IF(Programas!U19="X","X","")</f>
        <v>X</v>
      </c>
      <c r="V19" s="3" t="str">
        <f>IF(Programas!V19="X","X","")</f>
        <v>X</v>
      </c>
      <c r="W19" s="3" t="str">
        <f>IF(Programas!W19="X","X","")</f>
        <v>X</v>
      </c>
      <c r="X19" s="3" t="str">
        <f>IF(Programas!X19="X","X","")</f>
        <v>X</v>
      </c>
      <c r="Y19" s="3" t="str">
        <f>IF(Programas!Y19="X","X","")</f>
        <v>X</v>
      </c>
      <c r="Z19" s="3" t="str">
        <f>IF(Programas!Z19="X","X","")</f>
        <v>X</v>
      </c>
      <c r="AA19" s="3" t="str">
        <f>IF(Programas!AA19="X","X","")</f>
        <v>X</v>
      </c>
      <c r="AB19" s="3" t="str">
        <f>IF(Programas!AB19="X","X","")</f>
        <v>X</v>
      </c>
      <c r="AC19" s="3" t="str">
        <f>IF(Programas!AC19="X","X","")</f>
        <v>X</v>
      </c>
      <c r="AD19" s="3">
        <f>Programas!AD19</f>
        <v>0</v>
      </c>
      <c r="AE19" s="3">
        <f>Programas!AE19</f>
        <v>0</v>
      </c>
      <c r="AF19" s="3">
        <f>Programas!AF19</f>
        <v>0</v>
      </c>
      <c r="AG19" s="3">
        <f>Programas!AG19</f>
        <v>0</v>
      </c>
      <c r="AH19" s="3">
        <f>Programas!AH19</f>
        <v>0</v>
      </c>
      <c r="AI19" s="3">
        <f>Programas!AI19</f>
        <v>0</v>
      </c>
      <c r="AJ19" s="3">
        <f>Programas!AJ19</f>
        <v>0</v>
      </c>
      <c r="AK19" s="3">
        <f>Programas!AK19</f>
        <v>0</v>
      </c>
      <c r="AL19" s="3">
        <f>Programas!AL19</f>
        <v>0</v>
      </c>
      <c r="AM19" s="3">
        <f>Programas!AM19</f>
        <v>0</v>
      </c>
      <c r="AN19" s="3">
        <f>Programas!AN19</f>
        <v>0</v>
      </c>
      <c r="AO19" s="3">
        <f>Programas!AO19</f>
        <v>0</v>
      </c>
      <c r="AP19" s="3">
        <f>Programas!AP19</f>
        <v>0</v>
      </c>
      <c r="AQ19" s="3">
        <f>Programas!AQ19</f>
        <v>0</v>
      </c>
      <c r="AR19" s="3">
        <f>Programas!AR19</f>
        <v>0</v>
      </c>
      <c r="AS19" s="3">
        <f>Programas!AS19</f>
        <v>0</v>
      </c>
      <c r="AT19" s="3">
        <f>Programas!AT19</f>
        <v>0</v>
      </c>
      <c r="AU19" s="3">
        <f>Programas!AU19</f>
        <v>0</v>
      </c>
      <c r="AV19" s="3">
        <f>Programas!AV19</f>
        <v>0</v>
      </c>
      <c r="AW19" s="3">
        <f>Programas!AW19</f>
        <v>0</v>
      </c>
      <c r="AX19" s="4">
        <f t="shared" si="0"/>
        <v>0</v>
      </c>
      <c r="AY19" s="4" t="s">
        <v>205</v>
      </c>
      <c r="AZ19" s="5" t="s">
        <v>579</v>
      </c>
      <c r="BA19" s="5" t="s">
        <v>580</v>
      </c>
      <c r="BB19" s="5" t="s">
        <v>581</v>
      </c>
      <c r="BC19" s="5" t="s">
        <v>582</v>
      </c>
      <c r="BD19" s="6">
        <v>0</v>
      </c>
      <c r="BE19" s="6">
        <f t="shared" si="1"/>
        <v>0</v>
      </c>
      <c r="BF19" s="6">
        <f t="shared" si="2"/>
        <v>0</v>
      </c>
      <c r="BG19" s="6">
        <f t="shared" si="3"/>
        <v>0</v>
      </c>
      <c r="BH19" s="6">
        <v>0.25</v>
      </c>
      <c r="BI19" s="6">
        <f t="shared" si="4"/>
        <v>0.25</v>
      </c>
      <c r="BJ19" s="6">
        <f t="shared" si="5"/>
        <v>0.25</v>
      </c>
      <c r="BK19" s="6">
        <f t="shared" si="6"/>
        <v>0.25</v>
      </c>
      <c r="BL19" s="6">
        <f t="shared" si="7"/>
        <v>0.25</v>
      </c>
      <c r="BM19" s="6">
        <v>0.5</v>
      </c>
      <c r="BN19" s="6">
        <f t="shared" si="8"/>
        <v>0.5</v>
      </c>
      <c r="BO19" s="6">
        <f t="shared" si="9"/>
        <v>0.5</v>
      </c>
      <c r="BP19" s="6">
        <f t="shared" si="10"/>
        <v>0.5</v>
      </c>
      <c r="BQ19" s="6">
        <f t="shared" si="11"/>
        <v>0.5</v>
      </c>
      <c r="BR19" s="6">
        <v>0.75</v>
      </c>
      <c r="BS19" s="6">
        <f t="shared" si="12"/>
        <v>0.75</v>
      </c>
      <c r="BT19" s="6">
        <f t="shared" si="13"/>
        <v>0.75</v>
      </c>
      <c r="BU19" s="6">
        <f t="shared" si="14"/>
        <v>0.75</v>
      </c>
      <c r="BV19" s="6">
        <f t="shared" si="15"/>
        <v>0.75</v>
      </c>
      <c r="BW19" s="6">
        <v>1</v>
      </c>
      <c r="BX19" s="1"/>
    </row>
    <row r="20" spans="1:76" ht="34.200000000000003" hidden="1" x14ac:dyDescent="0.3">
      <c r="A20" s="2" t="str">
        <f>Programas!A20</f>
        <v>DO4</v>
      </c>
      <c r="B20" s="2">
        <f>Programas!B20</f>
        <v>1</v>
      </c>
      <c r="C20" s="2" t="str">
        <f>Programas!C20</f>
        <v>Recursos Hídricos</v>
      </c>
      <c r="D20" s="2">
        <f>Programas!D20</f>
        <v>1</v>
      </c>
      <c r="E20" s="2" t="str">
        <f>Programas!E20</f>
        <v>Planos de Recursos Hídricos</v>
      </c>
      <c r="F20" s="2" t="str">
        <f>Programas!F20</f>
        <v>N/A</v>
      </c>
      <c r="G20" s="2" t="str">
        <f>Programas!G20</f>
        <v>N/A</v>
      </c>
      <c r="H20" s="2" t="str">
        <f>Programas!H20</f>
        <v>1.1.2</v>
      </c>
      <c r="I20" s="2" t="str">
        <f>Programas!I20</f>
        <v>Elaborar relatórios anuais de monitoramento de desempenho do PDRH</v>
      </c>
      <c r="J20" s="3" t="str">
        <f>IF(Programas!J20="X","X","")</f>
        <v/>
      </c>
      <c r="K20" s="3" t="str">
        <f>IF(Programas!K20="X","X","")</f>
        <v>X</v>
      </c>
      <c r="L20" s="3" t="str">
        <f>IF(Programas!L20="X","X","")</f>
        <v>X</v>
      </c>
      <c r="M20" s="3" t="str">
        <f>IF(Programas!M20="X","X","")</f>
        <v>X</v>
      </c>
      <c r="N20" s="3" t="str">
        <f>IF(Programas!N20="X","X","")</f>
        <v>X</v>
      </c>
      <c r="O20" s="3" t="str">
        <f>IF(Programas!O20="X","X","")</f>
        <v>X</v>
      </c>
      <c r="P20" s="3" t="str">
        <f>IF(Programas!P20="X","X","")</f>
        <v>X</v>
      </c>
      <c r="Q20" s="3" t="str">
        <f>IF(Programas!Q20="X","X","")</f>
        <v>X</v>
      </c>
      <c r="R20" s="3" t="str">
        <f>IF(Programas!R20="X","X","")</f>
        <v>X</v>
      </c>
      <c r="S20" s="3" t="str">
        <f>IF(Programas!S20="X","X","")</f>
        <v>X</v>
      </c>
      <c r="T20" s="3" t="str">
        <f>IF(Programas!T20="X","X","")</f>
        <v>X</v>
      </c>
      <c r="U20" s="3" t="str">
        <f>IF(Programas!U20="X","X","")</f>
        <v>X</v>
      </c>
      <c r="V20" s="3" t="str">
        <f>IF(Programas!V20="X","X","")</f>
        <v>X</v>
      </c>
      <c r="W20" s="3" t="str">
        <f>IF(Programas!W20="X","X","")</f>
        <v>X</v>
      </c>
      <c r="X20" s="3" t="str">
        <f>IF(Programas!X20="X","X","")</f>
        <v>X</v>
      </c>
      <c r="Y20" s="3" t="str">
        <f>IF(Programas!Y20="X","X","")</f>
        <v>X</v>
      </c>
      <c r="Z20" s="3" t="str">
        <f>IF(Programas!Z20="X","X","")</f>
        <v>X</v>
      </c>
      <c r="AA20" s="3" t="str">
        <f>IF(Programas!AA20="X","X","")</f>
        <v>X</v>
      </c>
      <c r="AB20" s="3" t="str">
        <f>IF(Programas!AB20="X","X","")</f>
        <v>X</v>
      </c>
      <c r="AC20" s="3" t="str">
        <f>IF(Programas!AC20="X","X","")</f>
        <v>X</v>
      </c>
      <c r="AD20" s="3">
        <f>Programas!AD20</f>
        <v>0</v>
      </c>
      <c r="AE20" s="3">
        <f>Programas!AE20</f>
        <v>0</v>
      </c>
      <c r="AF20" s="3">
        <f>Programas!AF20</f>
        <v>0</v>
      </c>
      <c r="AG20" s="3">
        <f>Programas!AG20</f>
        <v>0</v>
      </c>
      <c r="AH20" s="3">
        <f>Programas!AH20</f>
        <v>0</v>
      </c>
      <c r="AI20" s="3">
        <f>Programas!AI20</f>
        <v>0</v>
      </c>
      <c r="AJ20" s="3">
        <f>Programas!AJ20</f>
        <v>0</v>
      </c>
      <c r="AK20" s="3">
        <f>Programas!AK20</f>
        <v>0</v>
      </c>
      <c r="AL20" s="3">
        <f>Programas!AL20</f>
        <v>0</v>
      </c>
      <c r="AM20" s="3">
        <f>Programas!AM20</f>
        <v>0</v>
      </c>
      <c r="AN20" s="3">
        <f>Programas!AN20</f>
        <v>0</v>
      </c>
      <c r="AO20" s="3">
        <f>Programas!AO20</f>
        <v>0</v>
      </c>
      <c r="AP20" s="3">
        <f>Programas!AP20</f>
        <v>0</v>
      </c>
      <c r="AQ20" s="3">
        <f>Programas!AQ20</f>
        <v>0</v>
      </c>
      <c r="AR20" s="3">
        <f>Programas!AR20</f>
        <v>0</v>
      </c>
      <c r="AS20" s="3">
        <f>Programas!AS20</f>
        <v>0</v>
      </c>
      <c r="AT20" s="3">
        <f>Programas!AT20</f>
        <v>0</v>
      </c>
      <c r="AU20" s="3">
        <f>Programas!AU20</f>
        <v>0</v>
      </c>
      <c r="AV20" s="3">
        <f>Programas!AV20</f>
        <v>0</v>
      </c>
      <c r="AW20" s="3">
        <f>Programas!AW20</f>
        <v>0</v>
      </c>
      <c r="AX20" s="4">
        <f t="shared" si="0"/>
        <v>0</v>
      </c>
      <c r="AY20" s="4" t="s">
        <v>205</v>
      </c>
      <c r="AZ20" s="5" t="s">
        <v>579</v>
      </c>
      <c r="BA20" s="5" t="s">
        <v>580</v>
      </c>
      <c r="BB20" s="5" t="s">
        <v>581</v>
      </c>
      <c r="BC20" s="5" t="s">
        <v>582</v>
      </c>
      <c r="BD20" s="6">
        <v>0</v>
      </c>
      <c r="BE20" s="6">
        <f t="shared" si="1"/>
        <v>0</v>
      </c>
      <c r="BF20" s="6">
        <f t="shared" si="2"/>
        <v>0</v>
      </c>
      <c r="BG20" s="6">
        <f t="shared" si="3"/>
        <v>0</v>
      </c>
      <c r="BH20" s="6">
        <v>0.25</v>
      </c>
      <c r="BI20" s="6">
        <f t="shared" si="4"/>
        <v>0.25</v>
      </c>
      <c r="BJ20" s="6">
        <f t="shared" si="5"/>
        <v>0.25</v>
      </c>
      <c r="BK20" s="6">
        <f t="shared" si="6"/>
        <v>0.25</v>
      </c>
      <c r="BL20" s="6">
        <f t="shared" si="7"/>
        <v>0.25</v>
      </c>
      <c r="BM20" s="6">
        <v>0.5</v>
      </c>
      <c r="BN20" s="6">
        <f t="shared" si="8"/>
        <v>0.5</v>
      </c>
      <c r="BO20" s="6">
        <f t="shared" si="9"/>
        <v>0.5</v>
      </c>
      <c r="BP20" s="6">
        <f t="shared" si="10"/>
        <v>0.5</v>
      </c>
      <c r="BQ20" s="6">
        <f t="shared" si="11"/>
        <v>0.5</v>
      </c>
      <c r="BR20" s="6">
        <v>0.75</v>
      </c>
      <c r="BS20" s="6">
        <f t="shared" si="12"/>
        <v>0.75</v>
      </c>
      <c r="BT20" s="6">
        <f t="shared" si="13"/>
        <v>0.75</v>
      </c>
      <c r="BU20" s="6">
        <f t="shared" si="14"/>
        <v>0.75</v>
      </c>
      <c r="BV20" s="6">
        <f t="shared" si="15"/>
        <v>0.75</v>
      </c>
      <c r="BW20" s="6">
        <v>1</v>
      </c>
      <c r="BX20" s="1"/>
    </row>
    <row r="21" spans="1:76" ht="34.200000000000003" hidden="1" x14ac:dyDescent="0.3">
      <c r="A21" s="2" t="str">
        <f>Programas!A21</f>
        <v>DO5</v>
      </c>
      <c r="B21" s="2">
        <f>Programas!B21</f>
        <v>1</v>
      </c>
      <c r="C21" s="2" t="str">
        <f>Programas!C21</f>
        <v>Recursos Hídricos</v>
      </c>
      <c r="D21" s="2">
        <f>Programas!D21</f>
        <v>1</v>
      </c>
      <c r="E21" s="2" t="str">
        <f>Programas!E21</f>
        <v>Planos de Recursos Hídricos</v>
      </c>
      <c r="F21" s="2" t="str">
        <f>Programas!F21</f>
        <v>N/A</v>
      </c>
      <c r="G21" s="2" t="str">
        <f>Programas!G21</f>
        <v>N/A</v>
      </c>
      <c r="H21" s="2" t="str">
        <f>Programas!H21</f>
        <v>1.1.2</v>
      </c>
      <c r="I21" s="2" t="str">
        <f>Programas!I21</f>
        <v>Elaborar relatórios anuais de monitoramento de desempenho do PDRH</v>
      </c>
      <c r="J21" s="3" t="str">
        <f>IF(Programas!J21="X","X","")</f>
        <v/>
      </c>
      <c r="K21" s="3" t="str">
        <f>IF(Programas!K21="X","X","")</f>
        <v>X</v>
      </c>
      <c r="L21" s="3" t="str">
        <f>IF(Programas!L21="X","X","")</f>
        <v>X</v>
      </c>
      <c r="M21" s="3" t="str">
        <f>IF(Programas!M21="X","X","")</f>
        <v>X</v>
      </c>
      <c r="N21" s="3" t="str">
        <f>IF(Programas!N21="X","X","")</f>
        <v>X</v>
      </c>
      <c r="O21" s="3" t="str">
        <f>IF(Programas!O21="X","X","")</f>
        <v>X</v>
      </c>
      <c r="P21" s="3" t="str">
        <f>IF(Programas!P21="X","X","")</f>
        <v>X</v>
      </c>
      <c r="Q21" s="3" t="str">
        <f>IF(Programas!Q21="X","X","")</f>
        <v>X</v>
      </c>
      <c r="R21" s="3" t="str">
        <f>IF(Programas!R21="X","X","")</f>
        <v>X</v>
      </c>
      <c r="S21" s="3" t="str">
        <f>IF(Programas!S21="X","X","")</f>
        <v>X</v>
      </c>
      <c r="T21" s="3" t="str">
        <f>IF(Programas!T21="X","X","")</f>
        <v>X</v>
      </c>
      <c r="U21" s="3" t="str">
        <f>IF(Programas!U21="X","X","")</f>
        <v>X</v>
      </c>
      <c r="V21" s="3" t="str">
        <f>IF(Programas!V21="X","X","")</f>
        <v>X</v>
      </c>
      <c r="W21" s="3" t="str">
        <f>IF(Programas!W21="X","X","")</f>
        <v>X</v>
      </c>
      <c r="X21" s="3" t="str">
        <f>IF(Programas!X21="X","X","")</f>
        <v>X</v>
      </c>
      <c r="Y21" s="3" t="str">
        <f>IF(Programas!Y21="X","X","")</f>
        <v>X</v>
      </c>
      <c r="Z21" s="3" t="str">
        <f>IF(Programas!Z21="X","X","")</f>
        <v>X</v>
      </c>
      <c r="AA21" s="3" t="str">
        <f>IF(Programas!AA21="X","X","")</f>
        <v>X</v>
      </c>
      <c r="AB21" s="3" t="str">
        <f>IF(Programas!AB21="X","X","")</f>
        <v>X</v>
      </c>
      <c r="AC21" s="3" t="str">
        <f>IF(Programas!AC21="X","X","")</f>
        <v>X</v>
      </c>
      <c r="AD21" s="3">
        <f>Programas!AD21</f>
        <v>0</v>
      </c>
      <c r="AE21" s="3">
        <f>Programas!AE21</f>
        <v>0</v>
      </c>
      <c r="AF21" s="3">
        <f>Programas!AF21</f>
        <v>0</v>
      </c>
      <c r="AG21" s="3">
        <f>Programas!AG21</f>
        <v>0</v>
      </c>
      <c r="AH21" s="3">
        <f>Programas!AH21</f>
        <v>0</v>
      </c>
      <c r="AI21" s="3">
        <f>Programas!AI21</f>
        <v>0</v>
      </c>
      <c r="AJ21" s="3">
        <f>Programas!AJ21</f>
        <v>0</v>
      </c>
      <c r="AK21" s="3">
        <f>Programas!AK21</f>
        <v>0</v>
      </c>
      <c r="AL21" s="3">
        <f>Programas!AL21</f>
        <v>0</v>
      </c>
      <c r="AM21" s="3">
        <f>Programas!AM21</f>
        <v>0</v>
      </c>
      <c r="AN21" s="3">
        <f>Programas!AN21</f>
        <v>0</v>
      </c>
      <c r="AO21" s="3">
        <f>Programas!AO21</f>
        <v>0</v>
      </c>
      <c r="AP21" s="3">
        <f>Programas!AP21</f>
        <v>0</v>
      </c>
      <c r="AQ21" s="3">
        <f>Programas!AQ21</f>
        <v>0</v>
      </c>
      <c r="AR21" s="3">
        <f>Programas!AR21</f>
        <v>0</v>
      </c>
      <c r="AS21" s="3">
        <f>Programas!AS21</f>
        <v>0</v>
      </c>
      <c r="AT21" s="3">
        <f>Programas!AT21</f>
        <v>0</v>
      </c>
      <c r="AU21" s="3">
        <f>Programas!AU21</f>
        <v>0</v>
      </c>
      <c r="AV21" s="3">
        <f>Programas!AV21</f>
        <v>0</v>
      </c>
      <c r="AW21" s="3">
        <f>Programas!AW21</f>
        <v>0</v>
      </c>
      <c r="AX21" s="4">
        <f t="shared" si="0"/>
        <v>0</v>
      </c>
      <c r="AY21" s="4" t="s">
        <v>205</v>
      </c>
      <c r="AZ21" s="5" t="s">
        <v>579</v>
      </c>
      <c r="BA21" s="5" t="s">
        <v>580</v>
      </c>
      <c r="BB21" s="5" t="s">
        <v>581</v>
      </c>
      <c r="BC21" s="5" t="s">
        <v>582</v>
      </c>
      <c r="BD21" s="6">
        <v>0</v>
      </c>
      <c r="BE21" s="6">
        <f t="shared" si="1"/>
        <v>0</v>
      </c>
      <c r="BF21" s="6">
        <f t="shared" si="2"/>
        <v>0</v>
      </c>
      <c r="BG21" s="6">
        <f t="shared" si="3"/>
        <v>0</v>
      </c>
      <c r="BH21" s="6">
        <v>0.25</v>
      </c>
      <c r="BI21" s="6">
        <f t="shared" si="4"/>
        <v>0.25</v>
      </c>
      <c r="BJ21" s="6">
        <f t="shared" si="5"/>
        <v>0.25</v>
      </c>
      <c r="BK21" s="6">
        <f t="shared" si="6"/>
        <v>0.25</v>
      </c>
      <c r="BL21" s="6">
        <f t="shared" si="7"/>
        <v>0.25</v>
      </c>
      <c r="BM21" s="6">
        <v>0.5</v>
      </c>
      <c r="BN21" s="6">
        <f t="shared" si="8"/>
        <v>0.5</v>
      </c>
      <c r="BO21" s="6">
        <f t="shared" si="9"/>
        <v>0.5</v>
      </c>
      <c r="BP21" s="6">
        <f t="shared" si="10"/>
        <v>0.5</v>
      </c>
      <c r="BQ21" s="6">
        <f t="shared" si="11"/>
        <v>0.5</v>
      </c>
      <c r="BR21" s="6">
        <v>0.75</v>
      </c>
      <c r="BS21" s="6">
        <f t="shared" si="12"/>
        <v>0.75</v>
      </c>
      <c r="BT21" s="6">
        <f t="shared" si="13"/>
        <v>0.75</v>
      </c>
      <c r="BU21" s="6">
        <f t="shared" si="14"/>
        <v>0.75</v>
      </c>
      <c r="BV21" s="6">
        <f t="shared" si="15"/>
        <v>0.75</v>
      </c>
      <c r="BW21" s="6">
        <v>1</v>
      </c>
      <c r="BX21" s="1"/>
    </row>
    <row r="22" spans="1:76" ht="34.200000000000003" hidden="1" x14ac:dyDescent="0.3">
      <c r="A22" s="2" t="str">
        <f>Programas!A22</f>
        <v>DO6</v>
      </c>
      <c r="B22" s="2">
        <f>Programas!B22</f>
        <v>1</v>
      </c>
      <c r="C22" s="2" t="str">
        <f>Programas!C22</f>
        <v>Recursos Hídricos</v>
      </c>
      <c r="D22" s="2">
        <f>Programas!D22</f>
        <v>1</v>
      </c>
      <c r="E22" s="2" t="str">
        <f>Programas!E22</f>
        <v>Planos de Recursos Hídricos</v>
      </c>
      <c r="F22" s="2" t="str">
        <f>Programas!F22</f>
        <v>N/A</v>
      </c>
      <c r="G22" s="2" t="str">
        <f>Programas!G22</f>
        <v>N/A</v>
      </c>
      <c r="H22" s="2" t="str">
        <f>Programas!H22</f>
        <v>1.1.2</v>
      </c>
      <c r="I22" s="2" t="str">
        <f>Programas!I22</f>
        <v>Elaborar relatórios anuais de monitoramento de desempenho do PDRH</v>
      </c>
      <c r="J22" s="3" t="str">
        <f>IF(Programas!J22="X","X","")</f>
        <v/>
      </c>
      <c r="K22" s="3" t="str">
        <f>IF(Programas!K22="X","X","")</f>
        <v>X</v>
      </c>
      <c r="L22" s="3" t="str">
        <f>IF(Programas!L22="X","X","")</f>
        <v>X</v>
      </c>
      <c r="M22" s="3" t="str">
        <f>IF(Programas!M22="X","X","")</f>
        <v>X</v>
      </c>
      <c r="N22" s="3" t="str">
        <f>IF(Programas!N22="X","X","")</f>
        <v>X</v>
      </c>
      <c r="O22" s="3" t="str">
        <f>IF(Programas!O22="X","X","")</f>
        <v>X</v>
      </c>
      <c r="P22" s="3" t="str">
        <f>IF(Programas!P22="X","X","")</f>
        <v>X</v>
      </c>
      <c r="Q22" s="3" t="str">
        <f>IF(Programas!Q22="X","X","")</f>
        <v>X</v>
      </c>
      <c r="R22" s="3" t="str">
        <f>IF(Programas!R22="X","X","")</f>
        <v>X</v>
      </c>
      <c r="S22" s="3" t="str">
        <f>IF(Programas!S22="X","X","")</f>
        <v>X</v>
      </c>
      <c r="T22" s="3" t="str">
        <f>IF(Programas!T22="X","X","")</f>
        <v>X</v>
      </c>
      <c r="U22" s="3" t="str">
        <f>IF(Programas!U22="X","X","")</f>
        <v>X</v>
      </c>
      <c r="V22" s="3" t="str">
        <f>IF(Programas!V22="X","X","")</f>
        <v>X</v>
      </c>
      <c r="W22" s="3" t="str">
        <f>IF(Programas!W22="X","X","")</f>
        <v>X</v>
      </c>
      <c r="X22" s="3" t="str">
        <f>IF(Programas!X22="X","X","")</f>
        <v>X</v>
      </c>
      <c r="Y22" s="3" t="str">
        <f>IF(Programas!Y22="X","X","")</f>
        <v>X</v>
      </c>
      <c r="Z22" s="3" t="str">
        <f>IF(Programas!Z22="X","X","")</f>
        <v>X</v>
      </c>
      <c r="AA22" s="3" t="str">
        <f>IF(Programas!AA22="X","X","")</f>
        <v>X</v>
      </c>
      <c r="AB22" s="3" t="str">
        <f>IF(Programas!AB22="X","X","")</f>
        <v>X</v>
      </c>
      <c r="AC22" s="3" t="str">
        <f>IF(Programas!AC22="X","X","")</f>
        <v>X</v>
      </c>
      <c r="AD22" s="3">
        <f>Programas!AD22</f>
        <v>0</v>
      </c>
      <c r="AE22" s="3">
        <f>Programas!AE22</f>
        <v>0</v>
      </c>
      <c r="AF22" s="3">
        <f>Programas!AF22</f>
        <v>0</v>
      </c>
      <c r="AG22" s="3">
        <f>Programas!AG22</f>
        <v>0</v>
      </c>
      <c r="AH22" s="3">
        <f>Programas!AH22</f>
        <v>0</v>
      </c>
      <c r="AI22" s="3">
        <f>Programas!AI22</f>
        <v>0</v>
      </c>
      <c r="AJ22" s="3">
        <f>Programas!AJ22</f>
        <v>0</v>
      </c>
      <c r="AK22" s="3">
        <f>Programas!AK22</f>
        <v>0</v>
      </c>
      <c r="AL22" s="3">
        <f>Programas!AL22</f>
        <v>0</v>
      </c>
      <c r="AM22" s="3">
        <f>Programas!AM22</f>
        <v>0</v>
      </c>
      <c r="AN22" s="3">
        <f>Programas!AN22</f>
        <v>0</v>
      </c>
      <c r="AO22" s="3">
        <f>Programas!AO22</f>
        <v>0</v>
      </c>
      <c r="AP22" s="3">
        <f>Programas!AP22</f>
        <v>0</v>
      </c>
      <c r="AQ22" s="3">
        <f>Programas!AQ22</f>
        <v>0</v>
      </c>
      <c r="AR22" s="3">
        <f>Programas!AR22</f>
        <v>0</v>
      </c>
      <c r="AS22" s="3">
        <f>Programas!AS22</f>
        <v>0</v>
      </c>
      <c r="AT22" s="3">
        <f>Programas!AT22</f>
        <v>0</v>
      </c>
      <c r="AU22" s="3">
        <f>Programas!AU22</f>
        <v>0</v>
      </c>
      <c r="AV22" s="3">
        <f>Programas!AV22</f>
        <v>0</v>
      </c>
      <c r="AW22" s="3">
        <f>Programas!AW22</f>
        <v>0</v>
      </c>
      <c r="AX22" s="4">
        <f t="shared" si="0"/>
        <v>0</v>
      </c>
      <c r="AY22" s="4" t="s">
        <v>205</v>
      </c>
      <c r="AZ22" s="5" t="s">
        <v>579</v>
      </c>
      <c r="BA22" s="5" t="s">
        <v>580</v>
      </c>
      <c r="BB22" s="5" t="s">
        <v>581</v>
      </c>
      <c r="BC22" s="5" t="s">
        <v>582</v>
      </c>
      <c r="BD22" s="6">
        <v>0</v>
      </c>
      <c r="BE22" s="6">
        <f t="shared" si="1"/>
        <v>0</v>
      </c>
      <c r="BF22" s="6">
        <f t="shared" si="2"/>
        <v>0</v>
      </c>
      <c r="BG22" s="6">
        <f t="shared" si="3"/>
        <v>0</v>
      </c>
      <c r="BH22" s="6">
        <v>0.25</v>
      </c>
      <c r="BI22" s="6">
        <f t="shared" si="4"/>
        <v>0.25</v>
      </c>
      <c r="BJ22" s="6">
        <f t="shared" si="5"/>
        <v>0.25</v>
      </c>
      <c r="BK22" s="6">
        <f t="shared" si="6"/>
        <v>0.25</v>
      </c>
      <c r="BL22" s="6">
        <f t="shared" si="7"/>
        <v>0.25</v>
      </c>
      <c r="BM22" s="6">
        <v>0.5</v>
      </c>
      <c r="BN22" s="6">
        <f t="shared" si="8"/>
        <v>0.5</v>
      </c>
      <c r="BO22" s="6">
        <f t="shared" si="9"/>
        <v>0.5</v>
      </c>
      <c r="BP22" s="6">
        <f t="shared" si="10"/>
        <v>0.5</v>
      </c>
      <c r="BQ22" s="6">
        <f t="shared" si="11"/>
        <v>0.5</v>
      </c>
      <c r="BR22" s="6">
        <v>0.75</v>
      </c>
      <c r="BS22" s="6">
        <f t="shared" si="12"/>
        <v>0.75</v>
      </c>
      <c r="BT22" s="6">
        <f t="shared" si="13"/>
        <v>0.75</v>
      </c>
      <c r="BU22" s="6">
        <f t="shared" si="14"/>
        <v>0.75</v>
      </c>
      <c r="BV22" s="6">
        <f t="shared" si="15"/>
        <v>0.75</v>
      </c>
      <c r="BW22" s="6">
        <v>1</v>
      </c>
      <c r="BX22" s="1"/>
    </row>
    <row r="23" spans="1:76" ht="34.200000000000003" hidden="1" x14ac:dyDescent="0.3">
      <c r="A23" s="2" t="str">
        <f>Programas!A23</f>
        <v>UA7</v>
      </c>
      <c r="B23" s="2">
        <f>Programas!B23</f>
        <v>1</v>
      </c>
      <c r="C23" s="2" t="str">
        <f>Programas!C23</f>
        <v>Recursos Hídricos</v>
      </c>
      <c r="D23" s="2">
        <f>Programas!D23</f>
        <v>1</v>
      </c>
      <c r="E23" s="2" t="str">
        <f>Programas!E23</f>
        <v>Planos de Recursos Hídricos</v>
      </c>
      <c r="F23" s="2" t="str">
        <f>Programas!F23</f>
        <v>N/A</v>
      </c>
      <c r="G23" s="2" t="str">
        <f>Programas!G23</f>
        <v>N/A</v>
      </c>
      <c r="H23" s="2" t="str">
        <f>Programas!H23</f>
        <v>1.1.2</v>
      </c>
      <c r="I23" s="2" t="str">
        <f>Programas!I23</f>
        <v>Elaborar relatórios anuais de monitoramento de desempenho do PARH</v>
      </c>
      <c r="J23" s="3" t="str">
        <f>IF(Programas!J23="X","X","")</f>
        <v/>
      </c>
      <c r="K23" s="3" t="str">
        <f>IF(Programas!K23="X","X","")</f>
        <v>X</v>
      </c>
      <c r="L23" s="3" t="str">
        <f>IF(Programas!L23="X","X","")</f>
        <v>X</v>
      </c>
      <c r="M23" s="3" t="str">
        <f>IF(Programas!M23="X","X","")</f>
        <v>X</v>
      </c>
      <c r="N23" s="3" t="str">
        <f>IF(Programas!N23="X","X","")</f>
        <v>X</v>
      </c>
      <c r="O23" s="3" t="str">
        <f>IF(Programas!O23="X","X","")</f>
        <v>X</v>
      </c>
      <c r="P23" s="3" t="str">
        <f>IF(Programas!P23="X","X","")</f>
        <v>X</v>
      </c>
      <c r="Q23" s="3" t="str">
        <f>IF(Programas!Q23="X","X","")</f>
        <v>X</v>
      </c>
      <c r="R23" s="3" t="str">
        <f>IF(Programas!R23="X","X","")</f>
        <v>X</v>
      </c>
      <c r="S23" s="3" t="str">
        <f>IF(Programas!S23="X","X","")</f>
        <v>X</v>
      </c>
      <c r="T23" s="3" t="str">
        <f>IF(Programas!T23="X","X","")</f>
        <v>X</v>
      </c>
      <c r="U23" s="3" t="str">
        <f>IF(Programas!U23="X","X","")</f>
        <v>X</v>
      </c>
      <c r="V23" s="3" t="str">
        <f>IF(Programas!V23="X","X","")</f>
        <v>X</v>
      </c>
      <c r="W23" s="3" t="str">
        <f>IF(Programas!W23="X","X","")</f>
        <v>X</v>
      </c>
      <c r="X23" s="3" t="str">
        <f>IF(Programas!X23="X","X","")</f>
        <v>X</v>
      </c>
      <c r="Y23" s="3" t="str">
        <f>IF(Programas!Y23="X","X","")</f>
        <v>X</v>
      </c>
      <c r="Z23" s="3" t="str">
        <f>IF(Programas!Z23="X","X","")</f>
        <v>X</v>
      </c>
      <c r="AA23" s="3" t="str">
        <f>IF(Programas!AA23="X","X","")</f>
        <v>X</v>
      </c>
      <c r="AB23" s="3" t="str">
        <f>IF(Programas!AB23="X","X","")</f>
        <v>X</v>
      </c>
      <c r="AC23" s="3" t="str">
        <f>IF(Programas!AC23="X","X","")</f>
        <v>X</v>
      </c>
      <c r="AD23" s="3">
        <f>Programas!AD23</f>
        <v>0</v>
      </c>
      <c r="AE23" s="3">
        <f>Programas!AE23</f>
        <v>0</v>
      </c>
      <c r="AF23" s="3">
        <f>Programas!AF23</f>
        <v>0</v>
      </c>
      <c r="AG23" s="3">
        <f>Programas!AG23</f>
        <v>0</v>
      </c>
      <c r="AH23" s="3">
        <f>Programas!AH23</f>
        <v>0</v>
      </c>
      <c r="AI23" s="3">
        <f>Programas!AI23</f>
        <v>0</v>
      </c>
      <c r="AJ23" s="3">
        <f>Programas!AJ23</f>
        <v>0</v>
      </c>
      <c r="AK23" s="3">
        <f>Programas!AK23</f>
        <v>0</v>
      </c>
      <c r="AL23" s="3">
        <f>Programas!AL23</f>
        <v>0</v>
      </c>
      <c r="AM23" s="3">
        <f>Programas!AM23</f>
        <v>0</v>
      </c>
      <c r="AN23" s="3">
        <f>Programas!AN23</f>
        <v>0</v>
      </c>
      <c r="AO23" s="3">
        <f>Programas!AO23</f>
        <v>0</v>
      </c>
      <c r="AP23" s="3">
        <f>Programas!AP23</f>
        <v>0</v>
      </c>
      <c r="AQ23" s="3">
        <f>Programas!AQ23</f>
        <v>0</v>
      </c>
      <c r="AR23" s="3">
        <f>Programas!AR23</f>
        <v>0</v>
      </c>
      <c r="AS23" s="3">
        <f>Programas!AS23</f>
        <v>0</v>
      </c>
      <c r="AT23" s="3">
        <f>Programas!AT23</f>
        <v>0</v>
      </c>
      <c r="AU23" s="3">
        <f>Programas!AU23</f>
        <v>0</v>
      </c>
      <c r="AV23" s="3">
        <f>Programas!AV23</f>
        <v>0</v>
      </c>
      <c r="AW23" s="3">
        <f>Programas!AW23</f>
        <v>0</v>
      </c>
      <c r="AX23" s="4">
        <f t="shared" si="0"/>
        <v>0</v>
      </c>
      <c r="AY23" s="4" t="s">
        <v>205</v>
      </c>
      <c r="AZ23" s="5" t="s">
        <v>579</v>
      </c>
      <c r="BA23" s="5" t="s">
        <v>580</v>
      </c>
      <c r="BB23" s="5" t="s">
        <v>581</v>
      </c>
      <c r="BC23" s="5" t="s">
        <v>582</v>
      </c>
      <c r="BD23" s="6">
        <v>0</v>
      </c>
      <c r="BE23" s="6">
        <f t="shared" si="1"/>
        <v>0</v>
      </c>
      <c r="BF23" s="6">
        <f t="shared" si="2"/>
        <v>0</v>
      </c>
      <c r="BG23" s="6">
        <f t="shared" si="3"/>
        <v>0</v>
      </c>
      <c r="BH23" s="6">
        <v>0.25</v>
      </c>
      <c r="BI23" s="6">
        <f t="shared" si="4"/>
        <v>0.25</v>
      </c>
      <c r="BJ23" s="6">
        <f t="shared" si="5"/>
        <v>0.25</v>
      </c>
      <c r="BK23" s="6">
        <f t="shared" si="6"/>
        <v>0.25</v>
      </c>
      <c r="BL23" s="6">
        <f t="shared" si="7"/>
        <v>0.25</v>
      </c>
      <c r="BM23" s="6">
        <v>0.5</v>
      </c>
      <c r="BN23" s="6">
        <f t="shared" si="8"/>
        <v>0.5</v>
      </c>
      <c r="BO23" s="6">
        <f t="shared" si="9"/>
        <v>0.5</v>
      </c>
      <c r="BP23" s="6">
        <f t="shared" si="10"/>
        <v>0.5</v>
      </c>
      <c r="BQ23" s="6">
        <f t="shared" si="11"/>
        <v>0.5</v>
      </c>
      <c r="BR23" s="6">
        <v>0.75</v>
      </c>
      <c r="BS23" s="6">
        <f t="shared" si="12"/>
        <v>0.75</v>
      </c>
      <c r="BT23" s="6">
        <f t="shared" si="13"/>
        <v>0.75</v>
      </c>
      <c r="BU23" s="6">
        <f t="shared" si="14"/>
        <v>0.75</v>
      </c>
      <c r="BV23" s="6">
        <f t="shared" si="15"/>
        <v>0.75</v>
      </c>
      <c r="BW23" s="6">
        <v>1</v>
      </c>
      <c r="BX23" s="1"/>
    </row>
    <row r="24" spans="1:76" ht="34.200000000000003" hidden="1" x14ac:dyDescent="0.3">
      <c r="A24" s="2" t="str">
        <f>Programas!A24</f>
        <v>UA8</v>
      </c>
      <c r="B24" s="2">
        <f>Programas!B24</f>
        <v>1</v>
      </c>
      <c r="C24" s="2" t="str">
        <f>Programas!C24</f>
        <v>Recursos Hídricos</v>
      </c>
      <c r="D24" s="2">
        <f>Programas!D24</f>
        <v>1</v>
      </c>
      <c r="E24" s="2" t="str">
        <f>Programas!E24</f>
        <v>Planos de Recursos Hídricos</v>
      </c>
      <c r="F24" s="2" t="str">
        <f>Programas!F24</f>
        <v>N/A</v>
      </c>
      <c r="G24" s="2" t="str">
        <f>Programas!G24</f>
        <v>N/A</v>
      </c>
      <c r="H24" s="2" t="str">
        <f>Programas!H24</f>
        <v>1.1.2</v>
      </c>
      <c r="I24" s="2" t="str">
        <f>Programas!I24</f>
        <v>Elaborar relatórios anuais de monitoramento de desempenho do PARH</v>
      </c>
      <c r="J24" s="3" t="str">
        <f>IF(Programas!J24="X","X","")</f>
        <v/>
      </c>
      <c r="K24" s="3" t="str">
        <f>IF(Programas!K24="X","X","")</f>
        <v>X</v>
      </c>
      <c r="L24" s="3" t="str">
        <f>IF(Programas!L24="X","X","")</f>
        <v>X</v>
      </c>
      <c r="M24" s="3" t="str">
        <f>IF(Programas!M24="X","X","")</f>
        <v>X</v>
      </c>
      <c r="N24" s="3" t="str">
        <f>IF(Programas!N24="X","X","")</f>
        <v>X</v>
      </c>
      <c r="O24" s="3" t="str">
        <f>IF(Programas!O24="X","X","")</f>
        <v>X</v>
      </c>
      <c r="P24" s="3" t="str">
        <f>IF(Programas!P24="X","X","")</f>
        <v>X</v>
      </c>
      <c r="Q24" s="3" t="str">
        <f>IF(Programas!Q24="X","X","")</f>
        <v>X</v>
      </c>
      <c r="R24" s="3" t="str">
        <f>IF(Programas!R24="X","X","")</f>
        <v>X</v>
      </c>
      <c r="S24" s="3" t="str">
        <f>IF(Programas!S24="X","X","")</f>
        <v>X</v>
      </c>
      <c r="T24" s="3" t="str">
        <f>IF(Programas!T24="X","X","")</f>
        <v>X</v>
      </c>
      <c r="U24" s="3" t="str">
        <f>IF(Programas!U24="X","X","")</f>
        <v>X</v>
      </c>
      <c r="V24" s="3" t="str">
        <f>IF(Programas!V24="X","X","")</f>
        <v>X</v>
      </c>
      <c r="W24" s="3" t="str">
        <f>IF(Programas!W24="X","X","")</f>
        <v>X</v>
      </c>
      <c r="X24" s="3" t="str">
        <f>IF(Programas!X24="X","X","")</f>
        <v>X</v>
      </c>
      <c r="Y24" s="3" t="str">
        <f>IF(Programas!Y24="X","X","")</f>
        <v>X</v>
      </c>
      <c r="Z24" s="3" t="str">
        <f>IF(Programas!Z24="X","X","")</f>
        <v>X</v>
      </c>
      <c r="AA24" s="3" t="str">
        <f>IF(Programas!AA24="X","X","")</f>
        <v>X</v>
      </c>
      <c r="AB24" s="3" t="str">
        <f>IF(Programas!AB24="X","X","")</f>
        <v>X</v>
      </c>
      <c r="AC24" s="3" t="str">
        <f>IF(Programas!AC24="X","X","")</f>
        <v>X</v>
      </c>
      <c r="AD24" s="3">
        <f>Programas!AD24</f>
        <v>0</v>
      </c>
      <c r="AE24" s="3">
        <f>Programas!AE24</f>
        <v>0</v>
      </c>
      <c r="AF24" s="3">
        <f>Programas!AF24</f>
        <v>0</v>
      </c>
      <c r="AG24" s="3">
        <f>Programas!AG24</f>
        <v>0</v>
      </c>
      <c r="AH24" s="3">
        <f>Programas!AH24</f>
        <v>0</v>
      </c>
      <c r="AI24" s="3">
        <f>Programas!AI24</f>
        <v>0</v>
      </c>
      <c r="AJ24" s="3">
        <f>Programas!AJ24</f>
        <v>0</v>
      </c>
      <c r="AK24" s="3">
        <f>Programas!AK24</f>
        <v>0</v>
      </c>
      <c r="AL24" s="3">
        <f>Programas!AL24</f>
        <v>0</v>
      </c>
      <c r="AM24" s="3">
        <f>Programas!AM24</f>
        <v>0</v>
      </c>
      <c r="AN24" s="3">
        <f>Programas!AN24</f>
        <v>0</v>
      </c>
      <c r="AO24" s="3">
        <f>Programas!AO24</f>
        <v>0</v>
      </c>
      <c r="AP24" s="3">
        <f>Programas!AP24</f>
        <v>0</v>
      </c>
      <c r="AQ24" s="3">
        <f>Programas!AQ24</f>
        <v>0</v>
      </c>
      <c r="AR24" s="3">
        <f>Programas!AR24</f>
        <v>0</v>
      </c>
      <c r="AS24" s="3">
        <f>Programas!AS24</f>
        <v>0</v>
      </c>
      <c r="AT24" s="3">
        <f>Programas!AT24</f>
        <v>0</v>
      </c>
      <c r="AU24" s="3">
        <f>Programas!AU24</f>
        <v>0</v>
      </c>
      <c r="AV24" s="3">
        <f>Programas!AV24</f>
        <v>0</v>
      </c>
      <c r="AW24" s="3">
        <f>Programas!AW24</f>
        <v>0</v>
      </c>
      <c r="AX24" s="4">
        <f t="shared" si="0"/>
        <v>0</v>
      </c>
      <c r="AY24" s="4" t="s">
        <v>205</v>
      </c>
      <c r="AZ24" s="5" t="s">
        <v>579</v>
      </c>
      <c r="BA24" s="5" t="s">
        <v>580</v>
      </c>
      <c r="BB24" s="5" t="s">
        <v>581</v>
      </c>
      <c r="BC24" s="5" t="s">
        <v>582</v>
      </c>
      <c r="BD24" s="6">
        <v>0</v>
      </c>
      <c r="BE24" s="6">
        <f t="shared" si="1"/>
        <v>0</v>
      </c>
      <c r="BF24" s="6">
        <f t="shared" si="2"/>
        <v>0</v>
      </c>
      <c r="BG24" s="6">
        <f t="shared" si="3"/>
        <v>0</v>
      </c>
      <c r="BH24" s="6">
        <v>0.25</v>
      </c>
      <c r="BI24" s="6">
        <f t="shared" si="4"/>
        <v>0.25</v>
      </c>
      <c r="BJ24" s="6">
        <f t="shared" si="5"/>
        <v>0.25</v>
      </c>
      <c r="BK24" s="6">
        <f t="shared" si="6"/>
        <v>0.25</v>
      </c>
      <c r="BL24" s="6">
        <f t="shared" si="7"/>
        <v>0.25</v>
      </c>
      <c r="BM24" s="6">
        <v>0.5</v>
      </c>
      <c r="BN24" s="6">
        <f t="shared" si="8"/>
        <v>0.5</v>
      </c>
      <c r="BO24" s="6">
        <f t="shared" si="9"/>
        <v>0.5</v>
      </c>
      <c r="BP24" s="6">
        <f t="shared" si="10"/>
        <v>0.5</v>
      </c>
      <c r="BQ24" s="6">
        <f t="shared" si="11"/>
        <v>0.5</v>
      </c>
      <c r="BR24" s="6">
        <v>0.75</v>
      </c>
      <c r="BS24" s="6">
        <f t="shared" si="12"/>
        <v>0.75</v>
      </c>
      <c r="BT24" s="6">
        <f t="shared" si="13"/>
        <v>0.75</v>
      </c>
      <c r="BU24" s="6">
        <f t="shared" si="14"/>
        <v>0.75</v>
      </c>
      <c r="BV24" s="6">
        <f t="shared" si="15"/>
        <v>0.75</v>
      </c>
      <c r="BW24" s="6">
        <v>1</v>
      </c>
      <c r="BX24" s="1"/>
    </row>
    <row r="25" spans="1:76" ht="34.200000000000003" hidden="1" x14ac:dyDescent="0.3">
      <c r="A25" s="2" t="str">
        <f>Programas!A25</f>
        <v>UA9</v>
      </c>
      <c r="B25" s="2">
        <f>Programas!B25</f>
        <v>1</v>
      </c>
      <c r="C25" s="2" t="str">
        <f>Programas!C25</f>
        <v>Recursos Hídricos</v>
      </c>
      <c r="D25" s="2">
        <f>Programas!D25</f>
        <v>1</v>
      </c>
      <c r="E25" s="2" t="str">
        <f>Programas!E25</f>
        <v>Planos de Recursos Hídricos</v>
      </c>
      <c r="F25" s="2" t="str">
        <f>Programas!F25</f>
        <v>N/A</v>
      </c>
      <c r="G25" s="2" t="str">
        <f>Programas!G25</f>
        <v>N/A</v>
      </c>
      <c r="H25" s="2" t="str">
        <f>Programas!H25</f>
        <v>1.1.2</v>
      </c>
      <c r="I25" s="2" t="str">
        <f>Programas!I25</f>
        <v>Elaborar relatórios anuais de monitoramento de desempenho do PARH</v>
      </c>
      <c r="J25" s="3" t="str">
        <f>IF(Programas!J25="X","X","")</f>
        <v/>
      </c>
      <c r="K25" s="3" t="str">
        <f>IF(Programas!K25="X","X","")</f>
        <v>X</v>
      </c>
      <c r="L25" s="3" t="str">
        <f>IF(Programas!L25="X","X","")</f>
        <v>X</v>
      </c>
      <c r="M25" s="3" t="str">
        <f>IF(Programas!M25="X","X","")</f>
        <v>X</v>
      </c>
      <c r="N25" s="3" t="str">
        <f>IF(Programas!N25="X","X","")</f>
        <v>X</v>
      </c>
      <c r="O25" s="3" t="str">
        <f>IF(Programas!O25="X","X","")</f>
        <v>X</v>
      </c>
      <c r="P25" s="3" t="str">
        <f>IF(Programas!P25="X","X","")</f>
        <v>X</v>
      </c>
      <c r="Q25" s="3" t="str">
        <f>IF(Programas!Q25="X","X","")</f>
        <v>X</v>
      </c>
      <c r="R25" s="3" t="str">
        <f>IF(Programas!R25="X","X","")</f>
        <v>X</v>
      </c>
      <c r="S25" s="3" t="str">
        <f>IF(Programas!S25="X","X","")</f>
        <v>X</v>
      </c>
      <c r="T25" s="3" t="str">
        <f>IF(Programas!T25="X","X","")</f>
        <v>X</v>
      </c>
      <c r="U25" s="3" t="str">
        <f>IF(Programas!U25="X","X","")</f>
        <v>X</v>
      </c>
      <c r="V25" s="3" t="str">
        <f>IF(Programas!V25="X","X","")</f>
        <v>X</v>
      </c>
      <c r="W25" s="3" t="str">
        <f>IF(Programas!W25="X","X","")</f>
        <v>X</v>
      </c>
      <c r="X25" s="3" t="str">
        <f>IF(Programas!X25="X","X","")</f>
        <v>X</v>
      </c>
      <c r="Y25" s="3" t="str">
        <f>IF(Programas!Y25="X","X","")</f>
        <v>X</v>
      </c>
      <c r="Z25" s="3" t="str">
        <f>IF(Programas!Z25="X","X","")</f>
        <v>X</v>
      </c>
      <c r="AA25" s="3" t="str">
        <f>IF(Programas!AA25="X","X","")</f>
        <v>X</v>
      </c>
      <c r="AB25" s="3" t="str">
        <f>IF(Programas!AB25="X","X","")</f>
        <v>X</v>
      </c>
      <c r="AC25" s="3" t="str">
        <f>IF(Programas!AC25="X","X","")</f>
        <v>X</v>
      </c>
      <c r="AD25" s="3">
        <f>Programas!AD25</f>
        <v>0</v>
      </c>
      <c r="AE25" s="3">
        <f>Programas!AE25</f>
        <v>0</v>
      </c>
      <c r="AF25" s="3">
        <f>Programas!AF25</f>
        <v>0</v>
      </c>
      <c r="AG25" s="3">
        <f>Programas!AG25</f>
        <v>0</v>
      </c>
      <c r="AH25" s="3">
        <f>Programas!AH25</f>
        <v>0</v>
      </c>
      <c r="AI25" s="3">
        <f>Programas!AI25</f>
        <v>0</v>
      </c>
      <c r="AJ25" s="3">
        <f>Programas!AJ25</f>
        <v>0</v>
      </c>
      <c r="AK25" s="3">
        <f>Programas!AK25</f>
        <v>0</v>
      </c>
      <c r="AL25" s="3">
        <f>Programas!AL25</f>
        <v>0</v>
      </c>
      <c r="AM25" s="3">
        <f>Programas!AM25</f>
        <v>0</v>
      </c>
      <c r="AN25" s="3">
        <f>Programas!AN25</f>
        <v>0</v>
      </c>
      <c r="AO25" s="3">
        <f>Programas!AO25</f>
        <v>0</v>
      </c>
      <c r="AP25" s="3">
        <f>Programas!AP25</f>
        <v>0</v>
      </c>
      <c r="AQ25" s="3">
        <f>Programas!AQ25</f>
        <v>0</v>
      </c>
      <c r="AR25" s="3">
        <f>Programas!AR25</f>
        <v>0</v>
      </c>
      <c r="AS25" s="3">
        <f>Programas!AS25</f>
        <v>0</v>
      </c>
      <c r="AT25" s="3">
        <f>Programas!AT25</f>
        <v>0</v>
      </c>
      <c r="AU25" s="3">
        <f>Programas!AU25</f>
        <v>0</v>
      </c>
      <c r="AV25" s="3">
        <f>Programas!AV25</f>
        <v>0</v>
      </c>
      <c r="AW25" s="3">
        <f>Programas!AW25</f>
        <v>0</v>
      </c>
      <c r="AX25" s="4">
        <f t="shared" si="0"/>
        <v>0</v>
      </c>
      <c r="AY25" s="4" t="s">
        <v>205</v>
      </c>
      <c r="AZ25" s="5" t="s">
        <v>579</v>
      </c>
      <c r="BA25" s="5" t="s">
        <v>580</v>
      </c>
      <c r="BB25" s="5" t="s">
        <v>581</v>
      </c>
      <c r="BC25" s="5" t="s">
        <v>582</v>
      </c>
      <c r="BD25" s="6">
        <v>0</v>
      </c>
      <c r="BE25" s="6">
        <f t="shared" si="1"/>
        <v>0</v>
      </c>
      <c r="BF25" s="6">
        <f t="shared" si="2"/>
        <v>0</v>
      </c>
      <c r="BG25" s="6">
        <f t="shared" si="3"/>
        <v>0</v>
      </c>
      <c r="BH25" s="6">
        <v>0.25</v>
      </c>
      <c r="BI25" s="6">
        <f t="shared" si="4"/>
        <v>0.25</v>
      </c>
      <c r="BJ25" s="6">
        <f t="shared" si="5"/>
        <v>0.25</v>
      </c>
      <c r="BK25" s="6">
        <f t="shared" si="6"/>
        <v>0.25</v>
      </c>
      <c r="BL25" s="6">
        <f t="shared" si="7"/>
        <v>0.25</v>
      </c>
      <c r="BM25" s="6">
        <v>0.5</v>
      </c>
      <c r="BN25" s="6">
        <f t="shared" si="8"/>
        <v>0.5</v>
      </c>
      <c r="BO25" s="6">
        <f t="shared" si="9"/>
        <v>0.5</v>
      </c>
      <c r="BP25" s="6">
        <f t="shared" si="10"/>
        <v>0.5</v>
      </c>
      <c r="BQ25" s="6">
        <f t="shared" si="11"/>
        <v>0.5</v>
      </c>
      <c r="BR25" s="6">
        <v>0.75</v>
      </c>
      <c r="BS25" s="6">
        <f t="shared" si="12"/>
        <v>0.75</v>
      </c>
      <c r="BT25" s="6">
        <f t="shared" si="13"/>
        <v>0.75</v>
      </c>
      <c r="BU25" s="6">
        <f t="shared" si="14"/>
        <v>0.75</v>
      </c>
      <c r="BV25" s="6">
        <f t="shared" si="15"/>
        <v>0.75</v>
      </c>
      <c r="BW25" s="6">
        <v>1</v>
      </c>
      <c r="BX25" s="1"/>
    </row>
    <row r="26" spans="1:76" ht="34.200000000000003" x14ac:dyDescent="0.3">
      <c r="A26" s="40" t="str">
        <f>Programas!A26</f>
        <v>PIRH</v>
      </c>
      <c r="B26" s="40">
        <f>Programas!B26</f>
        <v>1</v>
      </c>
      <c r="C26" s="40" t="str">
        <f>Programas!C26</f>
        <v>Recursos Hídricos</v>
      </c>
      <c r="D26" s="40">
        <f>Programas!D26</f>
        <v>1</v>
      </c>
      <c r="E26" s="40" t="str">
        <f>Programas!E26</f>
        <v>Planos de Recursos Hídricos</v>
      </c>
      <c r="F26" s="40" t="str">
        <f>Programas!F26</f>
        <v>N/A</v>
      </c>
      <c r="G26" s="40" t="str">
        <f>Programas!G26</f>
        <v>N/A</v>
      </c>
      <c r="H26" s="40" t="str">
        <f>Programas!H26</f>
        <v>1.1.3</v>
      </c>
      <c r="I26" s="40" t="str">
        <f>Programas!I26</f>
        <v>Elaborar relatórios quinquenais de monitoramento de resultados do PIRH e dos PDRHs/PARHS</v>
      </c>
      <c r="J26" s="30" t="str">
        <f>IF(Programas!J26="X","X","")</f>
        <v/>
      </c>
      <c r="K26" s="30" t="str">
        <f>IF(Programas!K26="X","X","")</f>
        <v/>
      </c>
      <c r="L26" s="30" t="str">
        <f>IF(Programas!L26="X","X","")</f>
        <v/>
      </c>
      <c r="M26" s="30" t="str">
        <f>IF(Programas!M26="X","X","")</f>
        <v/>
      </c>
      <c r="N26" s="30" t="str">
        <f>IF(Programas!N26="X","X","")</f>
        <v>X</v>
      </c>
      <c r="O26" s="30" t="str">
        <f>IF(Programas!O26="X","X","")</f>
        <v/>
      </c>
      <c r="P26" s="30" t="str">
        <f>IF(Programas!P26="X","X","")</f>
        <v/>
      </c>
      <c r="Q26" s="30" t="str">
        <f>IF(Programas!Q26="X","X","")</f>
        <v/>
      </c>
      <c r="R26" s="30" t="str">
        <f>IF(Programas!R26="X","X","")</f>
        <v/>
      </c>
      <c r="S26" s="30" t="str">
        <f>IF(Programas!S26="X","X","")</f>
        <v>X</v>
      </c>
      <c r="T26" s="30" t="str">
        <f>IF(Programas!T26="X","X","")</f>
        <v/>
      </c>
      <c r="U26" s="30" t="str">
        <f>IF(Programas!U26="X","X","")</f>
        <v/>
      </c>
      <c r="V26" s="30" t="str">
        <f>IF(Programas!V26="X","X","")</f>
        <v/>
      </c>
      <c r="W26" s="30" t="str">
        <f>IF(Programas!W26="X","X","")</f>
        <v/>
      </c>
      <c r="X26" s="30" t="str">
        <f>IF(Programas!X26="X","X","")</f>
        <v>X</v>
      </c>
      <c r="Y26" s="30" t="str">
        <f>IF(Programas!Y26="X","X","")</f>
        <v/>
      </c>
      <c r="Z26" s="30" t="str">
        <f>IF(Programas!Z26="X","X","")</f>
        <v/>
      </c>
      <c r="AA26" s="30" t="str">
        <f>IF(Programas!AA26="X","X","")</f>
        <v/>
      </c>
      <c r="AB26" s="30" t="str">
        <f>IF(Programas!AB26="X","X","")</f>
        <v/>
      </c>
      <c r="AC26" s="30" t="str">
        <f>IF(Programas!AC26="X","X","")</f>
        <v>X</v>
      </c>
      <c r="AD26" s="30">
        <f>Programas!AD26</f>
        <v>0</v>
      </c>
      <c r="AE26" s="30">
        <f>Programas!AE26</f>
        <v>0</v>
      </c>
      <c r="AF26" s="30">
        <f>Programas!AF26</f>
        <v>0</v>
      </c>
      <c r="AG26" s="30">
        <f>Programas!AG26</f>
        <v>0</v>
      </c>
      <c r="AH26" s="30">
        <f>Programas!AH26</f>
        <v>0</v>
      </c>
      <c r="AI26" s="30">
        <f>Programas!AI26</f>
        <v>0</v>
      </c>
      <c r="AJ26" s="30">
        <f>Programas!AJ26</f>
        <v>0</v>
      </c>
      <c r="AK26" s="30">
        <f>Programas!AK26</f>
        <v>0</v>
      </c>
      <c r="AL26" s="30">
        <f>Programas!AL26</f>
        <v>0</v>
      </c>
      <c r="AM26" s="30">
        <f>Programas!AM26</f>
        <v>0</v>
      </c>
      <c r="AN26" s="30">
        <f>Programas!AN26</f>
        <v>0</v>
      </c>
      <c r="AO26" s="30">
        <f>Programas!AO26</f>
        <v>0</v>
      </c>
      <c r="AP26" s="30">
        <f>Programas!AP26</f>
        <v>0</v>
      </c>
      <c r="AQ26" s="30">
        <f>Programas!AQ26</f>
        <v>0</v>
      </c>
      <c r="AR26" s="30">
        <f>Programas!AR26</f>
        <v>0</v>
      </c>
      <c r="AS26" s="30">
        <f>Programas!AS26</f>
        <v>0</v>
      </c>
      <c r="AT26" s="30">
        <f>Programas!AT26</f>
        <v>0</v>
      </c>
      <c r="AU26" s="30">
        <f>Programas!AU26</f>
        <v>0</v>
      </c>
      <c r="AV26" s="30">
        <f>Programas!AV26</f>
        <v>0</v>
      </c>
      <c r="AW26" s="30">
        <f>Programas!AW26</f>
        <v>0</v>
      </c>
      <c r="AX26" s="36">
        <f t="shared" si="0"/>
        <v>0</v>
      </c>
      <c r="AY26" s="36" t="s">
        <v>205</v>
      </c>
      <c r="AZ26" s="40" t="s">
        <v>208</v>
      </c>
      <c r="BA26" s="40" t="s">
        <v>209</v>
      </c>
      <c r="BB26" s="40" t="s">
        <v>210</v>
      </c>
      <c r="BC26" s="40" t="s">
        <v>211</v>
      </c>
      <c r="BD26" s="62">
        <v>0</v>
      </c>
      <c r="BE26" s="62">
        <f>BD26</f>
        <v>0</v>
      </c>
      <c r="BF26" s="62">
        <f>BE26</f>
        <v>0</v>
      </c>
      <c r="BG26" s="62">
        <f>BF26</f>
        <v>0</v>
      </c>
      <c r="BH26" s="62">
        <v>0.25</v>
      </c>
      <c r="BI26" s="62">
        <f>BH26</f>
        <v>0.25</v>
      </c>
      <c r="BJ26" s="62">
        <f>BI26</f>
        <v>0.25</v>
      </c>
      <c r="BK26" s="62">
        <f>BJ26</f>
        <v>0.25</v>
      </c>
      <c r="BL26" s="62">
        <f>BK26</f>
        <v>0.25</v>
      </c>
      <c r="BM26" s="62">
        <v>0.5</v>
      </c>
      <c r="BN26" s="62">
        <f>BM26</f>
        <v>0.5</v>
      </c>
      <c r="BO26" s="62">
        <f>BN26</f>
        <v>0.5</v>
      </c>
      <c r="BP26" s="62">
        <f>BO26</f>
        <v>0.5</v>
      </c>
      <c r="BQ26" s="62">
        <f>BP26</f>
        <v>0.5</v>
      </c>
      <c r="BR26" s="62">
        <v>0.75</v>
      </c>
      <c r="BS26" s="62">
        <f>BR26</f>
        <v>0.75</v>
      </c>
      <c r="BT26" s="62">
        <f>BS26</f>
        <v>0.75</v>
      </c>
      <c r="BU26" s="62">
        <f>BT26</f>
        <v>0.75</v>
      </c>
      <c r="BV26" s="62">
        <f>BU26</f>
        <v>0.75</v>
      </c>
      <c r="BW26" s="62">
        <v>1</v>
      </c>
    </row>
    <row r="27" spans="1:76" ht="34.200000000000003" hidden="1" x14ac:dyDescent="0.3">
      <c r="A27" s="2" t="str">
        <f>Programas!A27</f>
        <v>Doce</v>
      </c>
      <c r="B27" s="2">
        <f>Programas!B27</f>
        <v>1</v>
      </c>
      <c r="C27" s="2" t="str">
        <f>Programas!C27</f>
        <v>Recursos Hídricos</v>
      </c>
      <c r="D27" s="2">
        <f>Programas!D27</f>
        <v>1</v>
      </c>
      <c r="E27" s="2" t="str">
        <f>Programas!E27</f>
        <v>Planos de Recursos Hídricos</v>
      </c>
      <c r="F27" s="2" t="str">
        <f>Programas!F27</f>
        <v>N/A</v>
      </c>
      <c r="G27" s="2" t="str">
        <f>Programas!G27</f>
        <v>N/A</v>
      </c>
      <c r="H27" s="2" t="str">
        <f>Programas!H27</f>
        <v>1.1.3</v>
      </c>
      <c r="I27" s="2" t="str">
        <f>Programas!I27</f>
        <v>Elaborar relatórios quinquenais de monitoramento de resultados do PIRH e dos PDRHs/PARHS</v>
      </c>
      <c r="J27" s="3" t="str">
        <f>IF(Programas!J27="X","X","")</f>
        <v/>
      </c>
      <c r="K27" s="3" t="str">
        <f>IF(Programas!K27="X","X","")</f>
        <v/>
      </c>
      <c r="L27" s="3" t="str">
        <f>IF(Programas!L27="X","X","")</f>
        <v/>
      </c>
      <c r="M27" s="3" t="str">
        <f>IF(Programas!M27="X","X","")</f>
        <v/>
      </c>
      <c r="N27" s="3" t="str">
        <f>IF(Programas!N27="X","X","")</f>
        <v>X</v>
      </c>
      <c r="O27" s="3" t="str">
        <f>IF(Programas!O27="X","X","")</f>
        <v/>
      </c>
      <c r="P27" s="3" t="str">
        <f>IF(Programas!P27="X","X","")</f>
        <v/>
      </c>
      <c r="Q27" s="3" t="str">
        <f>IF(Programas!Q27="X","X","")</f>
        <v/>
      </c>
      <c r="R27" s="3" t="str">
        <f>IF(Programas!R27="X","X","")</f>
        <v/>
      </c>
      <c r="S27" s="3" t="str">
        <f>IF(Programas!S27="X","X","")</f>
        <v>X</v>
      </c>
      <c r="T27" s="3" t="str">
        <f>IF(Programas!T27="X","X","")</f>
        <v/>
      </c>
      <c r="U27" s="3" t="str">
        <f>IF(Programas!U27="X","X","")</f>
        <v/>
      </c>
      <c r="V27" s="3" t="str">
        <f>IF(Programas!V27="X","X","")</f>
        <v/>
      </c>
      <c r="W27" s="3" t="str">
        <f>IF(Programas!W27="X","X","")</f>
        <v/>
      </c>
      <c r="X27" s="3" t="str">
        <f>IF(Programas!X27="X","X","")</f>
        <v>X</v>
      </c>
      <c r="Y27" s="3" t="str">
        <f>IF(Programas!Y27="X","X","")</f>
        <v/>
      </c>
      <c r="Z27" s="3" t="str">
        <f>IF(Programas!Z27="X","X","")</f>
        <v/>
      </c>
      <c r="AA27" s="3" t="str">
        <f>IF(Programas!AA27="X","X","")</f>
        <v/>
      </c>
      <c r="AB27" s="3" t="str">
        <f>IF(Programas!AB27="X","X","")</f>
        <v/>
      </c>
      <c r="AC27" s="3" t="str">
        <f>IF(Programas!AC27="X","X","")</f>
        <v>X</v>
      </c>
      <c r="AD27" s="3">
        <f>Programas!AD27</f>
        <v>0</v>
      </c>
      <c r="AE27" s="3">
        <f>Programas!AE27</f>
        <v>0</v>
      </c>
      <c r="AF27" s="3">
        <f>Programas!AF27</f>
        <v>0</v>
      </c>
      <c r="AG27" s="3">
        <f>Programas!AG27</f>
        <v>0</v>
      </c>
      <c r="AH27" s="3">
        <f>Programas!AH27</f>
        <v>0</v>
      </c>
      <c r="AI27" s="3">
        <f>Programas!AI27</f>
        <v>0</v>
      </c>
      <c r="AJ27" s="3">
        <f>Programas!AJ27</f>
        <v>0</v>
      </c>
      <c r="AK27" s="3">
        <f>Programas!AK27</f>
        <v>0</v>
      </c>
      <c r="AL27" s="3">
        <f>Programas!AL27</f>
        <v>0</v>
      </c>
      <c r="AM27" s="3">
        <f>Programas!AM27</f>
        <v>0</v>
      </c>
      <c r="AN27" s="3">
        <f>Programas!AN27</f>
        <v>0</v>
      </c>
      <c r="AO27" s="3">
        <f>Programas!AO27</f>
        <v>0</v>
      </c>
      <c r="AP27" s="3">
        <f>Programas!AP27</f>
        <v>0</v>
      </c>
      <c r="AQ27" s="3">
        <f>Programas!AQ27</f>
        <v>0</v>
      </c>
      <c r="AR27" s="3">
        <f>Programas!AR27</f>
        <v>0</v>
      </c>
      <c r="AS27" s="3">
        <f>Programas!AS27</f>
        <v>0</v>
      </c>
      <c r="AT27" s="3">
        <f>Programas!AT27</f>
        <v>0</v>
      </c>
      <c r="AU27" s="3">
        <f>Programas!AU27</f>
        <v>0</v>
      </c>
      <c r="AV27" s="3">
        <f>Programas!AV27</f>
        <v>0</v>
      </c>
      <c r="AW27" s="3">
        <f>Programas!AW27</f>
        <v>0</v>
      </c>
      <c r="AX27" s="4">
        <f t="shared" si="0"/>
        <v>0</v>
      </c>
      <c r="AY27" s="4" t="s">
        <v>205</v>
      </c>
      <c r="AZ27" s="2" t="s">
        <v>208</v>
      </c>
      <c r="BA27" s="2" t="s">
        <v>209</v>
      </c>
      <c r="BB27" s="2" t="s">
        <v>210</v>
      </c>
      <c r="BC27" s="2" t="s">
        <v>211</v>
      </c>
      <c r="BD27" s="6">
        <v>0</v>
      </c>
      <c r="BE27" s="6">
        <f t="shared" ref="BE27:BE36" si="16">BD27</f>
        <v>0</v>
      </c>
      <c r="BF27" s="6">
        <f t="shared" ref="BF27:BF36" si="17">BE27</f>
        <v>0</v>
      </c>
      <c r="BG27" s="6">
        <f t="shared" ref="BG27:BG36" si="18">BF27</f>
        <v>0</v>
      </c>
      <c r="BH27" s="6">
        <v>0.25</v>
      </c>
      <c r="BI27" s="6">
        <f t="shared" ref="BI27:BI36" si="19">BH27</f>
        <v>0.25</v>
      </c>
      <c r="BJ27" s="6">
        <f t="shared" ref="BJ27:BJ36" si="20">BI27</f>
        <v>0.25</v>
      </c>
      <c r="BK27" s="6">
        <f t="shared" ref="BK27:BK36" si="21">BJ27</f>
        <v>0.25</v>
      </c>
      <c r="BL27" s="6">
        <f t="shared" ref="BL27:BL36" si="22">BK27</f>
        <v>0.25</v>
      </c>
      <c r="BM27" s="6">
        <v>0.5</v>
      </c>
      <c r="BN27" s="6">
        <f t="shared" ref="BN27:BN36" si="23">BM27</f>
        <v>0.5</v>
      </c>
      <c r="BO27" s="6">
        <f t="shared" ref="BO27:BO36" si="24">BN27</f>
        <v>0.5</v>
      </c>
      <c r="BP27" s="6">
        <f t="shared" ref="BP27:BP36" si="25">BO27</f>
        <v>0.5</v>
      </c>
      <c r="BQ27" s="6">
        <f t="shared" ref="BQ27:BQ36" si="26">BP27</f>
        <v>0.5</v>
      </c>
      <c r="BR27" s="6">
        <v>0.75</v>
      </c>
      <c r="BS27" s="6">
        <f t="shared" ref="BS27:BS36" si="27">BR27</f>
        <v>0.75</v>
      </c>
      <c r="BT27" s="6">
        <f t="shared" ref="BT27:BT36" si="28">BS27</f>
        <v>0.75</v>
      </c>
      <c r="BU27" s="6">
        <f t="shared" ref="BU27:BU36" si="29">BT27</f>
        <v>0.75</v>
      </c>
      <c r="BV27" s="6">
        <f t="shared" ref="BV27:BV36" si="30">BU27</f>
        <v>0.75</v>
      </c>
      <c r="BW27" s="6">
        <v>1</v>
      </c>
      <c r="BX27" s="1"/>
    </row>
    <row r="28" spans="1:76" ht="34.200000000000003" hidden="1" x14ac:dyDescent="0.3">
      <c r="A28" s="2" t="str">
        <f>Programas!A28</f>
        <v>DO1</v>
      </c>
      <c r="B28" s="2">
        <f>Programas!B28</f>
        <v>1</v>
      </c>
      <c r="C28" s="2" t="str">
        <f>Programas!C28</f>
        <v>Recursos Hídricos</v>
      </c>
      <c r="D28" s="2">
        <f>Programas!D28</f>
        <v>1</v>
      </c>
      <c r="E28" s="2" t="str">
        <f>Programas!E28</f>
        <v>Planos de Recursos Hídricos</v>
      </c>
      <c r="F28" s="2" t="str">
        <f>Programas!F28</f>
        <v>N/A</v>
      </c>
      <c r="G28" s="2" t="str">
        <f>Programas!G28</f>
        <v>N/A</v>
      </c>
      <c r="H28" s="2" t="str">
        <f>Programas!H28</f>
        <v>1.1.3</v>
      </c>
      <c r="I28" s="2" t="str">
        <f>Programas!I28</f>
        <v>Elaborar relatórios quinquenais de monitoramento de resultados do PDRH</v>
      </c>
      <c r="J28" s="3" t="str">
        <f>IF(Programas!J28="X","X","")</f>
        <v/>
      </c>
      <c r="K28" s="3" t="str">
        <f>IF(Programas!K28="X","X","")</f>
        <v/>
      </c>
      <c r="L28" s="3" t="str">
        <f>IF(Programas!L28="X","X","")</f>
        <v/>
      </c>
      <c r="M28" s="3" t="str">
        <f>IF(Programas!M28="X","X","")</f>
        <v/>
      </c>
      <c r="N28" s="3" t="str">
        <f>IF(Programas!N28="X","X","")</f>
        <v>X</v>
      </c>
      <c r="O28" s="3" t="str">
        <f>IF(Programas!O28="X","X","")</f>
        <v/>
      </c>
      <c r="P28" s="3" t="str">
        <f>IF(Programas!P28="X","X","")</f>
        <v/>
      </c>
      <c r="Q28" s="3" t="str">
        <f>IF(Programas!Q28="X","X","")</f>
        <v/>
      </c>
      <c r="R28" s="3" t="str">
        <f>IF(Programas!R28="X","X","")</f>
        <v/>
      </c>
      <c r="S28" s="3" t="str">
        <f>IF(Programas!S28="X","X","")</f>
        <v>X</v>
      </c>
      <c r="T28" s="3" t="str">
        <f>IF(Programas!T28="X","X","")</f>
        <v/>
      </c>
      <c r="U28" s="3" t="str">
        <f>IF(Programas!U28="X","X","")</f>
        <v/>
      </c>
      <c r="V28" s="3" t="str">
        <f>IF(Programas!V28="X","X","")</f>
        <v/>
      </c>
      <c r="W28" s="3" t="str">
        <f>IF(Programas!W28="X","X","")</f>
        <v/>
      </c>
      <c r="X28" s="3" t="str">
        <f>IF(Programas!X28="X","X","")</f>
        <v>X</v>
      </c>
      <c r="Y28" s="3" t="str">
        <f>IF(Programas!Y28="X","X","")</f>
        <v/>
      </c>
      <c r="Z28" s="3" t="str">
        <f>IF(Programas!Z28="X","X","")</f>
        <v/>
      </c>
      <c r="AA28" s="3" t="str">
        <f>IF(Programas!AA28="X","X","")</f>
        <v/>
      </c>
      <c r="AB28" s="3" t="str">
        <f>IF(Programas!AB28="X","X","")</f>
        <v/>
      </c>
      <c r="AC28" s="3" t="str">
        <f>IF(Programas!AC28="X","X","")</f>
        <v>X</v>
      </c>
      <c r="AD28" s="3">
        <f>Programas!AD28</f>
        <v>0</v>
      </c>
      <c r="AE28" s="3">
        <f>Programas!AE28</f>
        <v>0</v>
      </c>
      <c r="AF28" s="3">
        <f>Programas!AF28</f>
        <v>0</v>
      </c>
      <c r="AG28" s="3">
        <f>Programas!AG28</f>
        <v>0</v>
      </c>
      <c r="AH28" s="3">
        <f>Programas!AH28</f>
        <v>0</v>
      </c>
      <c r="AI28" s="3">
        <f>Programas!AI28</f>
        <v>0</v>
      </c>
      <c r="AJ28" s="3">
        <f>Programas!AJ28</f>
        <v>0</v>
      </c>
      <c r="AK28" s="3">
        <f>Programas!AK28</f>
        <v>0</v>
      </c>
      <c r="AL28" s="3">
        <f>Programas!AL28</f>
        <v>0</v>
      </c>
      <c r="AM28" s="3">
        <f>Programas!AM28</f>
        <v>0</v>
      </c>
      <c r="AN28" s="3">
        <f>Programas!AN28</f>
        <v>0</v>
      </c>
      <c r="AO28" s="3">
        <f>Programas!AO28</f>
        <v>0</v>
      </c>
      <c r="AP28" s="3">
        <f>Programas!AP28</f>
        <v>0</v>
      </c>
      <c r="AQ28" s="3">
        <f>Programas!AQ28</f>
        <v>0</v>
      </c>
      <c r="AR28" s="3">
        <f>Programas!AR28</f>
        <v>0</v>
      </c>
      <c r="AS28" s="3">
        <f>Programas!AS28</f>
        <v>0</v>
      </c>
      <c r="AT28" s="3">
        <f>Programas!AT28</f>
        <v>0</v>
      </c>
      <c r="AU28" s="3">
        <f>Programas!AU28</f>
        <v>0</v>
      </c>
      <c r="AV28" s="3">
        <f>Programas!AV28</f>
        <v>0</v>
      </c>
      <c r="AW28" s="3">
        <f>Programas!AW28</f>
        <v>0</v>
      </c>
      <c r="AX28" s="4">
        <f t="shared" si="0"/>
        <v>0</v>
      </c>
      <c r="AY28" s="4" t="s">
        <v>205</v>
      </c>
      <c r="AZ28" s="2" t="s">
        <v>208</v>
      </c>
      <c r="BA28" s="2" t="s">
        <v>209</v>
      </c>
      <c r="BB28" s="2" t="s">
        <v>210</v>
      </c>
      <c r="BC28" s="2" t="s">
        <v>211</v>
      </c>
      <c r="BD28" s="6">
        <v>0</v>
      </c>
      <c r="BE28" s="6">
        <f t="shared" si="16"/>
        <v>0</v>
      </c>
      <c r="BF28" s="6">
        <f t="shared" si="17"/>
        <v>0</v>
      </c>
      <c r="BG28" s="6">
        <f t="shared" si="18"/>
        <v>0</v>
      </c>
      <c r="BH28" s="6">
        <v>0.25</v>
      </c>
      <c r="BI28" s="6">
        <f t="shared" si="19"/>
        <v>0.25</v>
      </c>
      <c r="BJ28" s="6">
        <f t="shared" si="20"/>
        <v>0.25</v>
      </c>
      <c r="BK28" s="6">
        <f t="shared" si="21"/>
        <v>0.25</v>
      </c>
      <c r="BL28" s="6">
        <f t="shared" si="22"/>
        <v>0.25</v>
      </c>
      <c r="BM28" s="6">
        <v>0.5</v>
      </c>
      <c r="BN28" s="6">
        <f t="shared" si="23"/>
        <v>0.5</v>
      </c>
      <c r="BO28" s="6">
        <f t="shared" si="24"/>
        <v>0.5</v>
      </c>
      <c r="BP28" s="6">
        <f t="shared" si="25"/>
        <v>0.5</v>
      </c>
      <c r="BQ28" s="6">
        <f t="shared" si="26"/>
        <v>0.5</v>
      </c>
      <c r="BR28" s="6">
        <v>0.75</v>
      </c>
      <c r="BS28" s="6">
        <f t="shared" si="27"/>
        <v>0.75</v>
      </c>
      <c r="BT28" s="6">
        <f t="shared" si="28"/>
        <v>0.75</v>
      </c>
      <c r="BU28" s="6">
        <f t="shared" si="29"/>
        <v>0.75</v>
      </c>
      <c r="BV28" s="6">
        <f t="shared" si="30"/>
        <v>0.75</v>
      </c>
      <c r="BW28" s="6">
        <v>1</v>
      </c>
      <c r="BX28" s="1"/>
    </row>
    <row r="29" spans="1:76" ht="34.200000000000003" hidden="1" x14ac:dyDescent="0.3">
      <c r="A29" s="2" t="str">
        <f>Programas!A29</f>
        <v>DO2</v>
      </c>
      <c r="B29" s="2">
        <f>Programas!B29</f>
        <v>1</v>
      </c>
      <c r="C29" s="2" t="str">
        <f>Programas!C29</f>
        <v>Recursos Hídricos</v>
      </c>
      <c r="D29" s="2">
        <f>Programas!D29</f>
        <v>1</v>
      </c>
      <c r="E29" s="2" t="str">
        <f>Programas!E29</f>
        <v>Planos de Recursos Hídricos</v>
      </c>
      <c r="F29" s="2" t="str">
        <f>Programas!F29</f>
        <v>N/A</v>
      </c>
      <c r="G29" s="2" t="str">
        <f>Programas!G29</f>
        <v>N/A</v>
      </c>
      <c r="H29" s="2" t="str">
        <f>Programas!H29</f>
        <v>1.1.3</v>
      </c>
      <c r="I29" s="2" t="str">
        <f>Programas!I29</f>
        <v>Elaborar relatórios quinquenais de monitoramento de resultados do PDRH</v>
      </c>
      <c r="J29" s="3" t="str">
        <f>IF(Programas!J29="X","X","")</f>
        <v/>
      </c>
      <c r="K29" s="3" t="str">
        <f>IF(Programas!K29="X","X","")</f>
        <v/>
      </c>
      <c r="L29" s="3" t="str">
        <f>IF(Programas!L29="X","X","")</f>
        <v/>
      </c>
      <c r="M29" s="3" t="str">
        <f>IF(Programas!M29="X","X","")</f>
        <v/>
      </c>
      <c r="N29" s="3" t="str">
        <f>IF(Programas!N29="X","X","")</f>
        <v>X</v>
      </c>
      <c r="O29" s="3" t="str">
        <f>IF(Programas!O29="X","X","")</f>
        <v/>
      </c>
      <c r="P29" s="3" t="str">
        <f>IF(Programas!P29="X","X","")</f>
        <v/>
      </c>
      <c r="Q29" s="3" t="str">
        <f>IF(Programas!Q29="X","X","")</f>
        <v/>
      </c>
      <c r="R29" s="3" t="str">
        <f>IF(Programas!R29="X","X","")</f>
        <v/>
      </c>
      <c r="S29" s="3" t="str">
        <f>IF(Programas!S29="X","X","")</f>
        <v>X</v>
      </c>
      <c r="T29" s="3" t="str">
        <f>IF(Programas!T29="X","X","")</f>
        <v/>
      </c>
      <c r="U29" s="3" t="str">
        <f>IF(Programas!U29="X","X","")</f>
        <v/>
      </c>
      <c r="V29" s="3" t="str">
        <f>IF(Programas!V29="X","X","")</f>
        <v/>
      </c>
      <c r="W29" s="3" t="str">
        <f>IF(Programas!W29="X","X","")</f>
        <v/>
      </c>
      <c r="X29" s="3" t="str">
        <f>IF(Programas!X29="X","X","")</f>
        <v>X</v>
      </c>
      <c r="Y29" s="3" t="str">
        <f>IF(Programas!Y29="X","X","")</f>
        <v/>
      </c>
      <c r="Z29" s="3" t="str">
        <f>IF(Programas!Z29="X","X","")</f>
        <v/>
      </c>
      <c r="AA29" s="3" t="str">
        <f>IF(Programas!AA29="X","X","")</f>
        <v/>
      </c>
      <c r="AB29" s="3" t="str">
        <f>IF(Programas!AB29="X","X","")</f>
        <v/>
      </c>
      <c r="AC29" s="3" t="str">
        <f>IF(Programas!AC29="X","X","")</f>
        <v>X</v>
      </c>
      <c r="AD29" s="3">
        <f>Programas!AD29</f>
        <v>0</v>
      </c>
      <c r="AE29" s="3">
        <f>Programas!AE29</f>
        <v>0</v>
      </c>
      <c r="AF29" s="3">
        <f>Programas!AF29</f>
        <v>0</v>
      </c>
      <c r="AG29" s="3">
        <f>Programas!AG29</f>
        <v>0</v>
      </c>
      <c r="AH29" s="3">
        <f>Programas!AH29</f>
        <v>0</v>
      </c>
      <c r="AI29" s="3">
        <f>Programas!AI29</f>
        <v>0</v>
      </c>
      <c r="AJ29" s="3">
        <f>Programas!AJ29</f>
        <v>0</v>
      </c>
      <c r="AK29" s="3">
        <f>Programas!AK29</f>
        <v>0</v>
      </c>
      <c r="AL29" s="3">
        <f>Programas!AL29</f>
        <v>0</v>
      </c>
      <c r="AM29" s="3">
        <f>Programas!AM29</f>
        <v>0</v>
      </c>
      <c r="AN29" s="3">
        <f>Programas!AN29</f>
        <v>0</v>
      </c>
      <c r="AO29" s="3">
        <f>Programas!AO29</f>
        <v>0</v>
      </c>
      <c r="AP29" s="3">
        <f>Programas!AP29</f>
        <v>0</v>
      </c>
      <c r="AQ29" s="3">
        <f>Programas!AQ29</f>
        <v>0</v>
      </c>
      <c r="AR29" s="3">
        <f>Programas!AR29</f>
        <v>0</v>
      </c>
      <c r="AS29" s="3">
        <f>Programas!AS29</f>
        <v>0</v>
      </c>
      <c r="AT29" s="3">
        <f>Programas!AT29</f>
        <v>0</v>
      </c>
      <c r="AU29" s="3">
        <f>Programas!AU29</f>
        <v>0</v>
      </c>
      <c r="AV29" s="3">
        <f>Programas!AV29</f>
        <v>0</v>
      </c>
      <c r="AW29" s="3">
        <f>Programas!AW29</f>
        <v>0</v>
      </c>
      <c r="AX29" s="4">
        <f t="shared" si="0"/>
        <v>0</v>
      </c>
      <c r="AY29" s="4" t="s">
        <v>205</v>
      </c>
      <c r="AZ29" s="2" t="s">
        <v>208</v>
      </c>
      <c r="BA29" s="2" t="s">
        <v>209</v>
      </c>
      <c r="BB29" s="2" t="s">
        <v>210</v>
      </c>
      <c r="BC29" s="2" t="s">
        <v>211</v>
      </c>
      <c r="BD29" s="6">
        <v>0</v>
      </c>
      <c r="BE29" s="6">
        <f t="shared" si="16"/>
        <v>0</v>
      </c>
      <c r="BF29" s="6">
        <f t="shared" si="17"/>
        <v>0</v>
      </c>
      <c r="BG29" s="6">
        <f t="shared" si="18"/>
        <v>0</v>
      </c>
      <c r="BH29" s="6">
        <v>0.25</v>
      </c>
      <c r="BI29" s="6">
        <f t="shared" si="19"/>
        <v>0.25</v>
      </c>
      <c r="BJ29" s="6">
        <f t="shared" si="20"/>
        <v>0.25</v>
      </c>
      <c r="BK29" s="6">
        <f t="shared" si="21"/>
        <v>0.25</v>
      </c>
      <c r="BL29" s="6">
        <f t="shared" si="22"/>
        <v>0.25</v>
      </c>
      <c r="BM29" s="6">
        <v>0.5</v>
      </c>
      <c r="BN29" s="6">
        <f t="shared" si="23"/>
        <v>0.5</v>
      </c>
      <c r="BO29" s="6">
        <f t="shared" si="24"/>
        <v>0.5</v>
      </c>
      <c r="BP29" s="6">
        <f t="shared" si="25"/>
        <v>0.5</v>
      </c>
      <c r="BQ29" s="6">
        <f t="shared" si="26"/>
        <v>0.5</v>
      </c>
      <c r="BR29" s="6">
        <v>0.75</v>
      </c>
      <c r="BS29" s="6">
        <f t="shared" si="27"/>
        <v>0.75</v>
      </c>
      <c r="BT29" s="6">
        <f t="shared" si="28"/>
        <v>0.75</v>
      </c>
      <c r="BU29" s="6">
        <f t="shared" si="29"/>
        <v>0.75</v>
      </c>
      <c r="BV29" s="6">
        <f t="shared" si="30"/>
        <v>0.75</v>
      </c>
      <c r="BW29" s="6">
        <v>1</v>
      </c>
      <c r="BX29" s="1"/>
    </row>
    <row r="30" spans="1:76" ht="34.200000000000003" hidden="1" x14ac:dyDescent="0.3">
      <c r="A30" s="2" t="str">
        <f>Programas!A30</f>
        <v>DO3</v>
      </c>
      <c r="B30" s="2">
        <f>Programas!B30</f>
        <v>1</v>
      </c>
      <c r="C30" s="2" t="str">
        <f>Programas!C30</f>
        <v>Recursos Hídricos</v>
      </c>
      <c r="D30" s="2">
        <f>Programas!D30</f>
        <v>1</v>
      </c>
      <c r="E30" s="2" t="str">
        <f>Programas!E30</f>
        <v>Planos de Recursos Hídricos</v>
      </c>
      <c r="F30" s="2" t="str">
        <f>Programas!F30</f>
        <v>N/A</v>
      </c>
      <c r="G30" s="2" t="str">
        <f>Programas!G30</f>
        <v>N/A</v>
      </c>
      <c r="H30" s="2" t="str">
        <f>Programas!H30</f>
        <v>1.1.3</v>
      </c>
      <c r="I30" s="2" t="str">
        <f>Programas!I30</f>
        <v>Elaborar relatórios quinquenais de monitoramento de resultados do PDRH</v>
      </c>
      <c r="J30" s="3" t="str">
        <f>IF(Programas!J30="X","X","")</f>
        <v/>
      </c>
      <c r="K30" s="3" t="str">
        <f>IF(Programas!K30="X","X","")</f>
        <v/>
      </c>
      <c r="L30" s="3" t="str">
        <f>IF(Programas!L30="X","X","")</f>
        <v/>
      </c>
      <c r="M30" s="3" t="str">
        <f>IF(Programas!M30="X","X","")</f>
        <v/>
      </c>
      <c r="N30" s="3" t="str">
        <f>IF(Programas!N30="X","X","")</f>
        <v>X</v>
      </c>
      <c r="O30" s="3" t="str">
        <f>IF(Programas!O30="X","X","")</f>
        <v/>
      </c>
      <c r="P30" s="3" t="str">
        <f>IF(Programas!P30="X","X","")</f>
        <v/>
      </c>
      <c r="Q30" s="3" t="str">
        <f>IF(Programas!Q30="X","X","")</f>
        <v/>
      </c>
      <c r="R30" s="3" t="str">
        <f>IF(Programas!R30="X","X","")</f>
        <v/>
      </c>
      <c r="S30" s="3" t="str">
        <f>IF(Programas!S30="X","X","")</f>
        <v>X</v>
      </c>
      <c r="T30" s="3" t="str">
        <f>IF(Programas!T30="X","X","")</f>
        <v/>
      </c>
      <c r="U30" s="3" t="str">
        <f>IF(Programas!U30="X","X","")</f>
        <v/>
      </c>
      <c r="V30" s="3" t="str">
        <f>IF(Programas!V30="X","X","")</f>
        <v/>
      </c>
      <c r="W30" s="3" t="str">
        <f>IF(Programas!W30="X","X","")</f>
        <v/>
      </c>
      <c r="X30" s="3" t="str">
        <f>IF(Programas!X30="X","X","")</f>
        <v>X</v>
      </c>
      <c r="Y30" s="3" t="str">
        <f>IF(Programas!Y30="X","X","")</f>
        <v/>
      </c>
      <c r="Z30" s="3" t="str">
        <f>IF(Programas!Z30="X","X","")</f>
        <v/>
      </c>
      <c r="AA30" s="3" t="str">
        <f>IF(Programas!AA30="X","X","")</f>
        <v/>
      </c>
      <c r="AB30" s="3" t="str">
        <f>IF(Programas!AB30="X","X","")</f>
        <v/>
      </c>
      <c r="AC30" s="3" t="str">
        <f>IF(Programas!AC30="X","X","")</f>
        <v>X</v>
      </c>
      <c r="AD30" s="3">
        <f>Programas!AD30</f>
        <v>0</v>
      </c>
      <c r="AE30" s="3">
        <f>Programas!AE30</f>
        <v>0</v>
      </c>
      <c r="AF30" s="3">
        <f>Programas!AF30</f>
        <v>0</v>
      </c>
      <c r="AG30" s="3">
        <f>Programas!AG30</f>
        <v>0</v>
      </c>
      <c r="AH30" s="3">
        <f>Programas!AH30</f>
        <v>0</v>
      </c>
      <c r="AI30" s="3">
        <f>Programas!AI30</f>
        <v>0</v>
      </c>
      <c r="AJ30" s="3">
        <f>Programas!AJ30</f>
        <v>0</v>
      </c>
      <c r="AK30" s="3">
        <f>Programas!AK30</f>
        <v>0</v>
      </c>
      <c r="AL30" s="3">
        <f>Programas!AL30</f>
        <v>0</v>
      </c>
      <c r="AM30" s="3">
        <f>Programas!AM30</f>
        <v>0</v>
      </c>
      <c r="AN30" s="3">
        <f>Programas!AN30</f>
        <v>0</v>
      </c>
      <c r="AO30" s="3">
        <f>Programas!AO30</f>
        <v>0</v>
      </c>
      <c r="AP30" s="3">
        <f>Programas!AP30</f>
        <v>0</v>
      </c>
      <c r="AQ30" s="3">
        <f>Programas!AQ30</f>
        <v>0</v>
      </c>
      <c r="AR30" s="3">
        <f>Programas!AR30</f>
        <v>0</v>
      </c>
      <c r="AS30" s="3">
        <f>Programas!AS30</f>
        <v>0</v>
      </c>
      <c r="AT30" s="3">
        <f>Programas!AT30</f>
        <v>0</v>
      </c>
      <c r="AU30" s="3">
        <f>Programas!AU30</f>
        <v>0</v>
      </c>
      <c r="AV30" s="3">
        <f>Programas!AV30</f>
        <v>0</v>
      </c>
      <c r="AW30" s="3">
        <f>Programas!AW30</f>
        <v>0</v>
      </c>
      <c r="AX30" s="4">
        <f t="shared" si="0"/>
        <v>0</v>
      </c>
      <c r="AY30" s="4" t="s">
        <v>205</v>
      </c>
      <c r="AZ30" s="2" t="s">
        <v>208</v>
      </c>
      <c r="BA30" s="2" t="s">
        <v>209</v>
      </c>
      <c r="BB30" s="2" t="s">
        <v>210</v>
      </c>
      <c r="BC30" s="2" t="s">
        <v>211</v>
      </c>
      <c r="BD30" s="6">
        <v>0</v>
      </c>
      <c r="BE30" s="6">
        <f t="shared" si="16"/>
        <v>0</v>
      </c>
      <c r="BF30" s="6">
        <f t="shared" si="17"/>
        <v>0</v>
      </c>
      <c r="BG30" s="6">
        <f t="shared" si="18"/>
        <v>0</v>
      </c>
      <c r="BH30" s="6">
        <v>0.25</v>
      </c>
      <c r="BI30" s="6">
        <f t="shared" si="19"/>
        <v>0.25</v>
      </c>
      <c r="BJ30" s="6">
        <f t="shared" si="20"/>
        <v>0.25</v>
      </c>
      <c r="BK30" s="6">
        <f t="shared" si="21"/>
        <v>0.25</v>
      </c>
      <c r="BL30" s="6">
        <f t="shared" si="22"/>
        <v>0.25</v>
      </c>
      <c r="BM30" s="6">
        <v>0.5</v>
      </c>
      <c r="BN30" s="6">
        <f t="shared" si="23"/>
        <v>0.5</v>
      </c>
      <c r="BO30" s="6">
        <f t="shared" si="24"/>
        <v>0.5</v>
      </c>
      <c r="BP30" s="6">
        <f t="shared" si="25"/>
        <v>0.5</v>
      </c>
      <c r="BQ30" s="6">
        <f t="shared" si="26"/>
        <v>0.5</v>
      </c>
      <c r="BR30" s="6">
        <v>0.75</v>
      </c>
      <c r="BS30" s="6">
        <f t="shared" si="27"/>
        <v>0.75</v>
      </c>
      <c r="BT30" s="6">
        <f t="shared" si="28"/>
        <v>0.75</v>
      </c>
      <c r="BU30" s="6">
        <f t="shared" si="29"/>
        <v>0.75</v>
      </c>
      <c r="BV30" s="6">
        <f t="shared" si="30"/>
        <v>0.75</v>
      </c>
      <c r="BW30" s="6">
        <v>1</v>
      </c>
      <c r="BX30" s="1"/>
    </row>
    <row r="31" spans="1:76" ht="34.200000000000003" hidden="1" x14ac:dyDescent="0.3">
      <c r="A31" s="2" t="str">
        <f>Programas!A31</f>
        <v>DO4</v>
      </c>
      <c r="B31" s="2">
        <f>Programas!B31</f>
        <v>1</v>
      </c>
      <c r="C31" s="2" t="str">
        <f>Programas!C31</f>
        <v>Recursos Hídricos</v>
      </c>
      <c r="D31" s="2">
        <f>Programas!D31</f>
        <v>1</v>
      </c>
      <c r="E31" s="2" t="str">
        <f>Programas!E31</f>
        <v>Planos de Recursos Hídricos</v>
      </c>
      <c r="F31" s="2" t="str">
        <f>Programas!F31</f>
        <v>N/A</v>
      </c>
      <c r="G31" s="2" t="str">
        <f>Programas!G31</f>
        <v>N/A</v>
      </c>
      <c r="H31" s="2" t="str">
        <f>Programas!H31</f>
        <v>1.1.3</v>
      </c>
      <c r="I31" s="2" t="str">
        <f>Programas!I31</f>
        <v>Elaborar relatórios quinquenais de monitoramento de resultados do PDRH</v>
      </c>
      <c r="J31" s="3" t="str">
        <f>IF(Programas!J31="X","X","")</f>
        <v/>
      </c>
      <c r="K31" s="3" t="str">
        <f>IF(Programas!K31="X","X","")</f>
        <v/>
      </c>
      <c r="L31" s="3" t="str">
        <f>IF(Programas!L31="X","X","")</f>
        <v/>
      </c>
      <c r="M31" s="3" t="str">
        <f>IF(Programas!M31="X","X","")</f>
        <v/>
      </c>
      <c r="N31" s="3" t="str">
        <f>IF(Programas!N31="X","X","")</f>
        <v>X</v>
      </c>
      <c r="O31" s="3" t="str">
        <f>IF(Programas!O31="X","X","")</f>
        <v/>
      </c>
      <c r="P31" s="3" t="str">
        <f>IF(Programas!P31="X","X","")</f>
        <v/>
      </c>
      <c r="Q31" s="3" t="str">
        <f>IF(Programas!Q31="X","X","")</f>
        <v/>
      </c>
      <c r="R31" s="3" t="str">
        <f>IF(Programas!R31="X","X","")</f>
        <v/>
      </c>
      <c r="S31" s="3" t="str">
        <f>IF(Programas!S31="X","X","")</f>
        <v>X</v>
      </c>
      <c r="T31" s="3" t="str">
        <f>IF(Programas!T31="X","X","")</f>
        <v/>
      </c>
      <c r="U31" s="3" t="str">
        <f>IF(Programas!U31="X","X","")</f>
        <v/>
      </c>
      <c r="V31" s="3" t="str">
        <f>IF(Programas!V31="X","X","")</f>
        <v/>
      </c>
      <c r="W31" s="3" t="str">
        <f>IF(Programas!W31="X","X","")</f>
        <v/>
      </c>
      <c r="X31" s="3" t="str">
        <f>IF(Programas!X31="X","X","")</f>
        <v>X</v>
      </c>
      <c r="Y31" s="3" t="str">
        <f>IF(Programas!Y31="X","X","")</f>
        <v/>
      </c>
      <c r="Z31" s="3" t="str">
        <f>IF(Programas!Z31="X","X","")</f>
        <v/>
      </c>
      <c r="AA31" s="3" t="str">
        <f>IF(Programas!AA31="X","X","")</f>
        <v/>
      </c>
      <c r="AB31" s="3" t="str">
        <f>IF(Programas!AB31="X","X","")</f>
        <v/>
      </c>
      <c r="AC31" s="3" t="str">
        <f>IF(Programas!AC31="X","X","")</f>
        <v>X</v>
      </c>
      <c r="AD31" s="3">
        <f>Programas!AD31</f>
        <v>0</v>
      </c>
      <c r="AE31" s="3">
        <f>Programas!AE31</f>
        <v>0</v>
      </c>
      <c r="AF31" s="3">
        <f>Programas!AF31</f>
        <v>0</v>
      </c>
      <c r="AG31" s="3">
        <f>Programas!AG31</f>
        <v>0</v>
      </c>
      <c r="AH31" s="3">
        <f>Programas!AH31</f>
        <v>0</v>
      </c>
      <c r="AI31" s="3">
        <f>Programas!AI31</f>
        <v>0</v>
      </c>
      <c r="AJ31" s="3">
        <f>Programas!AJ31</f>
        <v>0</v>
      </c>
      <c r="AK31" s="3">
        <f>Programas!AK31</f>
        <v>0</v>
      </c>
      <c r="AL31" s="3">
        <f>Programas!AL31</f>
        <v>0</v>
      </c>
      <c r="AM31" s="3">
        <f>Programas!AM31</f>
        <v>0</v>
      </c>
      <c r="AN31" s="3">
        <f>Programas!AN31</f>
        <v>0</v>
      </c>
      <c r="AO31" s="3">
        <f>Programas!AO31</f>
        <v>0</v>
      </c>
      <c r="AP31" s="3">
        <f>Programas!AP31</f>
        <v>0</v>
      </c>
      <c r="AQ31" s="3">
        <f>Programas!AQ31</f>
        <v>0</v>
      </c>
      <c r="AR31" s="3">
        <f>Programas!AR31</f>
        <v>0</v>
      </c>
      <c r="AS31" s="3">
        <f>Programas!AS31</f>
        <v>0</v>
      </c>
      <c r="AT31" s="3">
        <f>Programas!AT31</f>
        <v>0</v>
      </c>
      <c r="AU31" s="3">
        <f>Programas!AU31</f>
        <v>0</v>
      </c>
      <c r="AV31" s="3">
        <f>Programas!AV31</f>
        <v>0</v>
      </c>
      <c r="AW31" s="3">
        <f>Programas!AW31</f>
        <v>0</v>
      </c>
      <c r="AX31" s="4">
        <f t="shared" si="0"/>
        <v>0</v>
      </c>
      <c r="AY31" s="4" t="s">
        <v>205</v>
      </c>
      <c r="AZ31" s="2" t="s">
        <v>208</v>
      </c>
      <c r="BA31" s="2" t="s">
        <v>209</v>
      </c>
      <c r="BB31" s="2" t="s">
        <v>210</v>
      </c>
      <c r="BC31" s="2" t="s">
        <v>211</v>
      </c>
      <c r="BD31" s="6">
        <v>0</v>
      </c>
      <c r="BE31" s="6">
        <f t="shared" si="16"/>
        <v>0</v>
      </c>
      <c r="BF31" s="6">
        <f t="shared" si="17"/>
        <v>0</v>
      </c>
      <c r="BG31" s="6">
        <f t="shared" si="18"/>
        <v>0</v>
      </c>
      <c r="BH31" s="6">
        <v>0.25</v>
      </c>
      <c r="BI31" s="6">
        <f t="shared" si="19"/>
        <v>0.25</v>
      </c>
      <c r="BJ31" s="6">
        <f t="shared" si="20"/>
        <v>0.25</v>
      </c>
      <c r="BK31" s="6">
        <f t="shared" si="21"/>
        <v>0.25</v>
      </c>
      <c r="BL31" s="6">
        <f t="shared" si="22"/>
        <v>0.25</v>
      </c>
      <c r="BM31" s="6">
        <v>0.5</v>
      </c>
      <c r="BN31" s="6">
        <f t="shared" si="23"/>
        <v>0.5</v>
      </c>
      <c r="BO31" s="6">
        <f t="shared" si="24"/>
        <v>0.5</v>
      </c>
      <c r="BP31" s="6">
        <f t="shared" si="25"/>
        <v>0.5</v>
      </c>
      <c r="BQ31" s="6">
        <f t="shared" si="26"/>
        <v>0.5</v>
      </c>
      <c r="BR31" s="6">
        <v>0.75</v>
      </c>
      <c r="BS31" s="6">
        <f t="shared" si="27"/>
        <v>0.75</v>
      </c>
      <c r="BT31" s="6">
        <f t="shared" si="28"/>
        <v>0.75</v>
      </c>
      <c r="BU31" s="6">
        <f t="shared" si="29"/>
        <v>0.75</v>
      </c>
      <c r="BV31" s="6">
        <f t="shared" si="30"/>
        <v>0.75</v>
      </c>
      <c r="BW31" s="6">
        <v>1</v>
      </c>
      <c r="BX31" s="1"/>
    </row>
    <row r="32" spans="1:76" ht="34.200000000000003" hidden="1" x14ac:dyDescent="0.3">
      <c r="A32" s="2" t="str">
        <f>Programas!A32</f>
        <v>DO5</v>
      </c>
      <c r="B32" s="2">
        <f>Programas!B32</f>
        <v>1</v>
      </c>
      <c r="C32" s="2" t="str">
        <f>Programas!C32</f>
        <v>Recursos Hídricos</v>
      </c>
      <c r="D32" s="2">
        <f>Programas!D32</f>
        <v>1</v>
      </c>
      <c r="E32" s="2" t="str">
        <f>Programas!E32</f>
        <v>Planos de Recursos Hídricos</v>
      </c>
      <c r="F32" s="2" t="str">
        <f>Programas!F32</f>
        <v>N/A</v>
      </c>
      <c r="G32" s="2" t="str">
        <f>Programas!G32</f>
        <v>N/A</v>
      </c>
      <c r="H32" s="2" t="str">
        <f>Programas!H32</f>
        <v>1.1.3</v>
      </c>
      <c r="I32" s="2" t="str">
        <f>Programas!I32</f>
        <v>Elaborar relatórios quinquenais de monitoramento de resultados do PDRH</v>
      </c>
      <c r="J32" s="3" t="str">
        <f>IF(Programas!J32="X","X","")</f>
        <v/>
      </c>
      <c r="K32" s="3" t="str">
        <f>IF(Programas!K32="X","X","")</f>
        <v/>
      </c>
      <c r="L32" s="3" t="str">
        <f>IF(Programas!L32="X","X","")</f>
        <v/>
      </c>
      <c r="M32" s="3" t="str">
        <f>IF(Programas!M32="X","X","")</f>
        <v/>
      </c>
      <c r="N32" s="3" t="str">
        <f>IF(Programas!N32="X","X","")</f>
        <v>X</v>
      </c>
      <c r="O32" s="3" t="str">
        <f>IF(Programas!O32="X","X","")</f>
        <v/>
      </c>
      <c r="P32" s="3" t="str">
        <f>IF(Programas!P32="X","X","")</f>
        <v/>
      </c>
      <c r="Q32" s="3" t="str">
        <f>IF(Programas!Q32="X","X","")</f>
        <v/>
      </c>
      <c r="R32" s="3" t="str">
        <f>IF(Programas!R32="X","X","")</f>
        <v/>
      </c>
      <c r="S32" s="3" t="str">
        <f>IF(Programas!S32="X","X","")</f>
        <v>X</v>
      </c>
      <c r="T32" s="3" t="str">
        <f>IF(Programas!T32="X","X","")</f>
        <v/>
      </c>
      <c r="U32" s="3" t="str">
        <f>IF(Programas!U32="X","X","")</f>
        <v/>
      </c>
      <c r="V32" s="3" t="str">
        <f>IF(Programas!V32="X","X","")</f>
        <v/>
      </c>
      <c r="W32" s="3" t="str">
        <f>IF(Programas!W32="X","X","")</f>
        <v/>
      </c>
      <c r="X32" s="3" t="str">
        <f>IF(Programas!X32="X","X","")</f>
        <v>X</v>
      </c>
      <c r="Y32" s="3" t="str">
        <f>IF(Programas!Y32="X","X","")</f>
        <v/>
      </c>
      <c r="Z32" s="3" t="str">
        <f>IF(Programas!Z32="X","X","")</f>
        <v/>
      </c>
      <c r="AA32" s="3" t="str">
        <f>IF(Programas!AA32="X","X","")</f>
        <v/>
      </c>
      <c r="AB32" s="3" t="str">
        <f>IF(Programas!AB32="X","X","")</f>
        <v/>
      </c>
      <c r="AC32" s="3" t="str">
        <f>IF(Programas!AC32="X","X","")</f>
        <v>X</v>
      </c>
      <c r="AD32" s="3">
        <f>Programas!AD32</f>
        <v>0</v>
      </c>
      <c r="AE32" s="3">
        <f>Programas!AE32</f>
        <v>0</v>
      </c>
      <c r="AF32" s="3">
        <f>Programas!AF32</f>
        <v>0</v>
      </c>
      <c r="AG32" s="3">
        <f>Programas!AG32</f>
        <v>0</v>
      </c>
      <c r="AH32" s="3">
        <f>Programas!AH32</f>
        <v>0</v>
      </c>
      <c r="AI32" s="3">
        <f>Programas!AI32</f>
        <v>0</v>
      </c>
      <c r="AJ32" s="3">
        <f>Programas!AJ32</f>
        <v>0</v>
      </c>
      <c r="AK32" s="3">
        <f>Programas!AK32</f>
        <v>0</v>
      </c>
      <c r="AL32" s="3">
        <f>Programas!AL32</f>
        <v>0</v>
      </c>
      <c r="AM32" s="3">
        <f>Programas!AM32</f>
        <v>0</v>
      </c>
      <c r="AN32" s="3">
        <f>Programas!AN32</f>
        <v>0</v>
      </c>
      <c r="AO32" s="3">
        <f>Programas!AO32</f>
        <v>0</v>
      </c>
      <c r="AP32" s="3">
        <f>Programas!AP32</f>
        <v>0</v>
      </c>
      <c r="AQ32" s="3">
        <f>Programas!AQ32</f>
        <v>0</v>
      </c>
      <c r="AR32" s="3">
        <f>Programas!AR32</f>
        <v>0</v>
      </c>
      <c r="AS32" s="3">
        <f>Programas!AS32</f>
        <v>0</v>
      </c>
      <c r="AT32" s="3">
        <f>Programas!AT32</f>
        <v>0</v>
      </c>
      <c r="AU32" s="3">
        <f>Programas!AU32</f>
        <v>0</v>
      </c>
      <c r="AV32" s="3">
        <f>Programas!AV32</f>
        <v>0</v>
      </c>
      <c r="AW32" s="3">
        <f>Programas!AW32</f>
        <v>0</v>
      </c>
      <c r="AX32" s="4">
        <f t="shared" si="0"/>
        <v>0</v>
      </c>
      <c r="AY32" s="4" t="s">
        <v>205</v>
      </c>
      <c r="AZ32" s="2" t="s">
        <v>208</v>
      </c>
      <c r="BA32" s="2" t="s">
        <v>209</v>
      </c>
      <c r="BB32" s="2" t="s">
        <v>210</v>
      </c>
      <c r="BC32" s="2" t="s">
        <v>211</v>
      </c>
      <c r="BD32" s="6">
        <v>0</v>
      </c>
      <c r="BE32" s="6">
        <f t="shared" si="16"/>
        <v>0</v>
      </c>
      <c r="BF32" s="6">
        <f t="shared" si="17"/>
        <v>0</v>
      </c>
      <c r="BG32" s="6">
        <f t="shared" si="18"/>
        <v>0</v>
      </c>
      <c r="BH32" s="6">
        <v>0.25</v>
      </c>
      <c r="BI32" s="6">
        <f t="shared" si="19"/>
        <v>0.25</v>
      </c>
      <c r="BJ32" s="6">
        <f t="shared" si="20"/>
        <v>0.25</v>
      </c>
      <c r="BK32" s="6">
        <f t="shared" si="21"/>
        <v>0.25</v>
      </c>
      <c r="BL32" s="6">
        <f t="shared" si="22"/>
        <v>0.25</v>
      </c>
      <c r="BM32" s="6">
        <v>0.5</v>
      </c>
      <c r="BN32" s="6">
        <f t="shared" si="23"/>
        <v>0.5</v>
      </c>
      <c r="BO32" s="6">
        <f t="shared" si="24"/>
        <v>0.5</v>
      </c>
      <c r="BP32" s="6">
        <f t="shared" si="25"/>
        <v>0.5</v>
      </c>
      <c r="BQ32" s="6">
        <f t="shared" si="26"/>
        <v>0.5</v>
      </c>
      <c r="BR32" s="6">
        <v>0.75</v>
      </c>
      <c r="BS32" s="6">
        <f t="shared" si="27"/>
        <v>0.75</v>
      </c>
      <c r="BT32" s="6">
        <f t="shared" si="28"/>
        <v>0.75</v>
      </c>
      <c r="BU32" s="6">
        <f t="shared" si="29"/>
        <v>0.75</v>
      </c>
      <c r="BV32" s="6">
        <f t="shared" si="30"/>
        <v>0.75</v>
      </c>
      <c r="BW32" s="6">
        <v>1</v>
      </c>
      <c r="BX32" s="1"/>
    </row>
    <row r="33" spans="1:76" ht="34.200000000000003" hidden="1" x14ac:dyDescent="0.3">
      <c r="A33" s="2" t="str">
        <f>Programas!A33</f>
        <v>DO6</v>
      </c>
      <c r="B33" s="2">
        <f>Programas!B33</f>
        <v>1</v>
      </c>
      <c r="C33" s="2" t="str">
        <f>Programas!C33</f>
        <v>Recursos Hídricos</v>
      </c>
      <c r="D33" s="2">
        <f>Programas!D33</f>
        <v>1</v>
      </c>
      <c r="E33" s="2" t="str">
        <f>Programas!E33</f>
        <v>Planos de Recursos Hídricos</v>
      </c>
      <c r="F33" s="2" t="str">
        <f>Programas!F33</f>
        <v>N/A</v>
      </c>
      <c r="G33" s="2" t="str">
        <f>Programas!G33</f>
        <v>N/A</v>
      </c>
      <c r="H33" s="2" t="str">
        <f>Programas!H33</f>
        <v>1.1.3</v>
      </c>
      <c r="I33" s="2" t="str">
        <f>Programas!I33</f>
        <v>Elaborar relatórios quinquenais de monitoramento de resultados do PDRH</v>
      </c>
      <c r="J33" s="3" t="str">
        <f>IF(Programas!J33="X","X","")</f>
        <v/>
      </c>
      <c r="K33" s="3" t="str">
        <f>IF(Programas!K33="X","X","")</f>
        <v/>
      </c>
      <c r="L33" s="3" t="str">
        <f>IF(Programas!L33="X","X","")</f>
        <v/>
      </c>
      <c r="M33" s="3" t="str">
        <f>IF(Programas!M33="X","X","")</f>
        <v/>
      </c>
      <c r="N33" s="3" t="str">
        <f>IF(Programas!N33="X","X","")</f>
        <v>X</v>
      </c>
      <c r="O33" s="3" t="str">
        <f>IF(Programas!O33="X","X","")</f>
        <v/>
      </c>
      <c r="P33" s="3" t="str">
        <f>IF(Programas!P33="X","X","")</f>
        <v/>
      </c>
      <c r="Q33" s="3" t="str">
        <f>IF(Programas!Q33="X","X","")</f>
        <v/>
      </c>
      <c r="R33" s="3" t="str">
        <f>IF(Programas!R33="X","X","")</f>
        <v/>
      </c>
      <c r="S33" s="3" t="str">
        <f>IF(Programas!S33="X","X","")</f>
        <v>X</v>
      </c>
      <c r="T33" s="3" t="str">
        <f>IF(Programas!T33="X","X","")</f>
        <v/>
      </c>
      <c r="U33" s="3" t="str">
        <f>IF(Programas!U33="X","X","")</f>
        <v/>
      </c>
      <c r="V33" s="3" t="str">
        <f>IF(Programas!V33="X","X","")</f>
        <v/>
      </c>
      <c r="W33" s="3" t="str">
        <f>IF(Programas!W33="X","X","")</f>
        <v/>
      </c>
      <c r="X33" s="3" t="str">
        <f>IF(Programas!X33="X","X","")</f>
        <v>X</v>
      </c>
      <c r="Y33" s="3" t="str">
        <f>IF(Programas!Y33="X","X","")</f>
        <v/>
      </c>
      <c r="Z33" s="3" t="str">
        <f>IF(Programas!Z33="X","X","")</f>
        <v/>
      </c>
      <c r="AA33" s="3" t="str">
        <f>IF(Programas!AA33="X","X","")</f>
        <v/>
      </c>
      <c r="AB33" s="3" t="str">
        <f>IF(Programas!AB33="X","X","")</f>
        <v/>
      </c>
      <c r="AC33" s="3" t="str">
        <f>IF(Programas!AC33="X","X","")</f>
        <v>X</v>
      </c>
      <c r="AD33" s="3">
        <f>Programas!AD33</f>
        <v>0</v>
      </c>
      <c r="AE33" s="3">
        <f>Programas!AE33</f>
        <v>0</v>
      </c>
      <c r="AF33" s="3">
        <f>Programas!AF33</f>
        <v>0</v>
      </c>
      <c r="AG33" s="3">
        <f>Programas!AG33</f>
        <v>0</v>
      </c>
      <c r="AH33" s="3">
        <f>Programas!AH33</f>
        <v>0</v>
      </c>
      <c r="AI33" s="3">
        <f>Programas!AI33</f>
        <v>0</v>
      </c>
      <c r="AJ33" s="3">
        <f>Programas!AJ33</f>
        <v>0</v>
      </c>
      <c r="AK33" s="3">
        <f>Programas!AK33</f>
        <v>0</v>
      </c>
      <c r="AL33" s="3">
        <f>Programas!AL33</f>
        <v>0</v>
      </c>
      <c r="AM33" s="3">
        <f>Programas!AM33</f>
        <v>0</v>
      </c>
      <c r="AN33" s="3">
        <f>Programas!AN33</f>
        <v>0</v>
      </c>
      <c r="AO33" s="3">
        <f>Programas!AO33</f>
        <v>0</v>
      </c>
      <c r="AP33" s="3">
        <f>Programas!AP33</f>
        <v>0</v>
      </c>
      <c r="AQ33" s="3">
        <f>Programas!AQ33</f>
        <v>0</v>
      </c>
      <c r="AR33" s="3">
        <f>Programas!AR33</f>
        <v>0</v>
      </c>
      <c r="AS33" s="3">
        <f>Programas!AS33</f>
        <v>0</v>
      </c>
      <c r="AT33" s="3">
        <f>Programas!AT33</f>
        <v>0</v>
      </c>
      <c r="AU33" s="3">
        <f>Programas!AU33</f>
        <v>0</v>
      </c>
      <c r="AV33" s="3">
        <f>Programas!AV33</f>
        <v>0</v>
      </c>
      <c r="AW33" s="3">
        <f>Programas!AW33</f>
        <v>0</v>
      </c>
      <c r="AX33" s="4">
        <f t="shared" si="0"/>
        <v>0</v>
      </c>
      <c r="AY33" s="4" t="s">
        <v>205</v>
      </c>
      <c r="AZ33" s="2" t="s">
        <v>208</v>
      </c>
      <c r="BA33" s="2" t="s">
        <v>209</v>
      </c>
      <c r="BB33" s="2" t="s">
        <v>210</v>
      </c>
      <c r="BC33" s="2" t="s">
        <v>211</v>
      </c>
      <c r="BD33" s="6">
        <v>0</v>
      </c>
      <c r="BE33" s="6">
        <f t="shared" si="16"/>
        <v>0</v>
      </c>
      <c r="BF33" s="6">
        <f t="shared" si="17"/>
        <v>0</v>
      </c>
      <c r="BG33" s="6">
        <f t="shared" si="18"/>
        <v>0</v>
      </c>
      <c r="BH33" s="6">
        <v>0.25</v>
      </c>
      <c r="BI33" s="6">
        <f t="shared" si="19"/>
        <v>0.25</v>
      </c>
      <c r="BJ33" s="6">
        <f t="shared" si="20"/>
        <v>0.25</v>
      </c>
      <c r="BK33" s="6">
        <f t="shared" si="21"/>
        <v>0.25</v>
      </c>
      <c r="BL33" s="6">
        <f t="shared" si="22"/>
        <v>0.25</v>
      </c>
      <c r="BM33" s="6">
        <v>0.5</v>
      </c>
      <c r="BN33" s="6">
        <f t="shared" si="23"/>
        <v>0.5</v>
      </c>
      <c r="BO33" s="6">
        <f t="shared" si="24"/>
        <v>0.5</v>
      </c>
      <c r="BP33" s="6">
        <f t="shared" si="25"/>
        <v>0.5</v>
      </c>
      <c r="BQ33" s="6">
        <f t="shared" si="26"/>
        <v>0.5</v>
      </c>
      <c r="BR33" s="6">
        <v>0.75</v>
      </c>
      <c r="BS33" s="6">
        <f t="shared" si="27"/>
        <v>0.75</v>
      </c>
      <c r="BT33" s="6">
        <f t="shared" si="28"/>
        <v>0.75</v>
      </c>
      <c r="BU33" s="6">
        <f t="shared" si="29"/>
        <v>0.75</v>
      </c>
      <c r="BV33" s="6">
        <f t="shared" si="30"/>
        <v>0.75</v>
      </c>
      <c r="BW33" s="6">
        <v>1</v>
      </c>
      <c r="BX33" s="1"/>
    </row>
    <row r="34" spans="1:76" ht="34.200000000000003" hidden="1" x14ac:dyDescent="0.3">
      <c r="A34" s="2" t="str">
        <f>Programas!A34</f>
        <v>UA7</v>
      </c>
      <c r="B34" s="2">
        <f>Programas!B34</f>
        <v>1</v>
      </c>
      <c r="C34" s="2" t="str">
        <f>Programas!C34</f>
        <v>Recursos Hídricos</v>
      </c>
      <c r="D34" s="2">
        <f>Programas!D34</f>
        <v>1</v>
      </c>
      <c r="E34" s="2" t="str">
        <f>Programas!E34</f>
        <v>Planos de Recursos Hídricos</v>
      </c>
      <c r="F34" s="2" t="str">
        <f>Programas!F34</f>
        <v>N/A</v>
      </c>
      <c r="G34" s="2" t="str">
        <f>Programas!G34</f>
        <v>N/A</v>
      </c>
      <c r="H34" s="2" t="str">
        <f>Programas!H34</f>
        <v>1.1.3</v>
      </c>
      <c r="I34" s="2" t="str">
        <f>Programas!I34</f>
        <v>Elaborar relatórios quinquenais de monitoramento de resultados do PARH</v>
      </c>
      <c r="J34" s="3" t="str">
        <f>IF(Programas!J34="X","X","")</f>
        <v/>
      </c>
      <c r="K34" s="3" t="str">
        <f>IF(Programas!K34="X","X","")</f>
        <v/>
      </c>
      <c r="L34" s="3" t="str">
        <f>IF(Programas!L34="X","X","")</f>
        <v/>
      </c>
      <c r="M34" s="3" t="str">
        <f>IF(Programas!M34="X","X","")</f>
        <v/>
      </c>
      <c r="N34" s="3" t="str">
        <f>IF(Programas!N34="X","X","")</f>
        <v>X</v>
      </c>
      <c r="O34" s="3" t="str">
        <f>IF(Programas!O34="X","X","")</f>
        <v/>
      </c>
      <c r="P34" s="3" t="str">
        <f>IF(Programas!P34="X","X","")</f>
        <v/>
      </c>
      <c r="Q34" s="3" t="str">
        <f>IF(Programas!Q34="X","X","")</f>
        <v/>
      </c>
      <c r="R34" s="3" t="str">
        <f>IF(Programas!R34="X","X","")</f>
        <v/>
      </c>
      <c r="S34" s="3" t="str">
        <f>IF(Programas!S34="X","X","")</f>
        <v>X</v>
      </c>
      <c r="T34" s="3" t="str">
        <f>IF(Programas!T34="X","X","")</f>
        <v/>
      </c>
      <c r="U34" s="3" t="str">
        <f>IF(Programas!U34="X","X","")</f>
        <v/>
      </c>
      <c r="V34" s="3" t="str">
        <f>IF(Programas!V34="X","X","")</f>
        <v/>
      </c>
      <c r="W34" s="3" t="str">
        <f>IF(Programas!W34="X","X","")</f>
        <v/>
      </c>
      <c r="X34" s="3" t="str">
        <f>IF(Programas!X34="X","X","")</f>
        <v>X</v>
      </c>
      <c r="Y34" s="3" t="str">
        <f>IF(Programas!Y34="X","X","")</f>
        <v/>
      </c>
      <c r="Z34" s="3" t="str">
        <f>IF(Programas!Z34="X","X","")</f>
        <v/>
      </c>
      <c r="AA34" s="3" t="str">
        <f>IF(Programas!AA34="X","X","")</f>
        <v/>
      </c>
      <c r="AB34" s="3" t="str">
        <f>IF(Programas!AB34="X","X","")</f>
        <v/>
      </c>
      <c r="AC34" s="3" t="str">
        <f>IF(Programas!AC34="X","X","")</f>
        <v>X</v>
      </c>
      <c r="AD34" s="3">
        <f>Programas!AD34</f>
        <v>0</v>
      </c>
      <c r="AE34" s="3">
        <f>Programas!AE34</f>
        <v>0</v>
      </c>
      <c r="AF34" s="3">
        <f>Programas!AF34</f>
        <v>0</v>
      </c>
      <c r="AG34" s="3">
        <f>Programas!AG34</f>
        <v>0</v>
      </c>
      <c r="AH34" s="3">
        <f>Programas!AH34</f>
        <v>0</v>
      </c>
      <c r="AI34" s="3">
        <f>Programas!AI34</f>
        <v>0</v>
      </c>
      <c r="AJ34" s="3">
        <f>Programas!AJ34</f>
        <v>0</v>
      </c>
      <c r="AK34" s="3">
        <f>Programas!AK34</f>
        <v>0</v>
      </c>
      <c r="AL34" s="3">
        <f>Programas!AL34</f>
        <v>0</v>
      </c>
      <c r="AM34" s="3">
        <f>Programas!AM34</f>
        <v>0</v>
      </c>
      <c r="AN34" s="3">
        <f>Programas!AN34</f>
        <v>0</v>
      </c>
      <c r="AO34" s="3">
        <f>Programas!AO34</f>
        <v>0</v>
      </c>
      <c r="AP34" s="3">
        <f>Programas!AP34</f>
        <v>0</v>
      </c>
      <c r="AQ34" s="3">
        <f>Programas!AQ34</f>
        <v>0</v>
      </c>
      <c r="AR34" s="3">
        <f>Programas!AR34</f>
        <v>0</v>
      </c>
      <c r="AS34" s="3">
        <f>Programas!AS34</f>
        <v>0</v>
      </c>
      <c r="AT34" s="3">
        <f>Programas!AT34</f>
        <v>0</v>
      </c>
      <c r="AU34" s="3">
        <f>Programas!AU34</f>
        <v>0</v>
      </c>
      <c r="AV34" s="3">
        <f>Programas!AV34</f>
        <v>0</v>
      </c>
      <c r="AW34" s="3">
        <f>Programas!AW34</f>
        <v>0</v>
      </c>
      <c r="AX34" s="4">
        <f t="shared" si="0"/>
        <v>0</v>
      </c>
      <c r="AY34" s="4" t="s">
        <v>205</v>
      </c>
      <c r="AZ34" s="2" t="s">
        <v>208</v>
      </c>
      <c r="BA34" s="2" t="s">
        <v>209</v>
      </c>
      <c r="BB34" s="2" t="s">
        <v>210</v>
      </c>
      <c r="BC34" s="2" t="s">
        <v>211</v>
      </c>
      <c r="BD34" s="6">
        <v>0</v>
      </c>
      <c r="BE34" s="6">
        <f t="shared" si="16"/>
        <v>0</v>
      </c>
      <c r="BF34" s="6">
        <f t="shared" si="17"/>
        <v>0</v>
      </c>
      <c r="BG34" s="6">
        <f t="shared" si="18"/>
        <v>0</v>
      </c>
      <c r="BH34" s="6">
        <v>0.25</v>
      </c>
      <c r="BI34" s="6">
        <f t="shared" si="19"/>
        <v>0.25</v>
      </c>
      <c r="BJ34" s="6">
        <f t="shared" si="20"/>
        <v>0.25</v>
      </c>
      <c r="BK34" s="6">
        <f t="shared" si="21"/>
        <v>0.25</v>
      </c>
      <c r="BL34" s="6">
        <f t="shared" si="22"/>
        <v>0.25</v>
      </c>
      <c r="BM34" s="6">
        <v>0.5</v>
      </c>
      <c r="BN34" s="6">
        <f t="shared" si="23"/>
        <v>0.5</v>
      </c>
      <c r="BO34" s="6">
        <f t="shared" si="24"/>
        <v>0.5</v>
      </c>
      <c r="BP34" s="6">
        <f t="shared" si="25"/>
        <v>0.5</v>
      </c>
      <c r="BQ34" s="6">
        <f t="shared" si="26"/>
        <v>0.5</v>
      </c>
      <c r="BR34" s="6">
        <v>0.75</v>
      </c>
      <c r="BS34" s="6">
        <f t="shared" si="27"/>
        <v>0.75</v>
      </c>
      <c r="BT34" s="6">
        <f t="shared" si="28"/>
        <v>0.75</v>
      </c>
      <c r="BU34" s="6">
        <f t="shared" si="29"/>
        <v>0.75</v>
      </c>
      <c r="BV34" s="6">
        <f t="shared" si="30"/>
        <v>0.75</v>
      </c>
      <c r="BW34" s="6">
        <v>1</v>
      </c>
      <c r="BX34" s="1"/>
    </row>
    <row r="35" spans="1:76" ht="34.200000000000003" hidden="1" x14ac:dyDescent="0.3">
      <c r="A35" s="2" t="str">
        <f>Programas!A35</f>
        <v>UA8</v>
      </c>
      <c r="B35" s="2">
        <f>Programas!B35</f>
        <v>1</v>
      </c>
      <c r="C35" s="2" t="str">
        <f>Programas!C35</f>
        <v>Recursos Hídricos</v>
      </c>
      <c r="D35" s="2">
        <f>Programas!D35</f>
        <v>1</v>
      </c>
      <c r="E35" s="2" t="str">
        <f>Programas!E35</f>
        <v>Planos de Recursos Hídricos</v>
      </c>
      <c r="F35" s="2" t="str">
        <f>Programas!F35</f>
        <v>N/A</v>
      </c>
      <c r="G35" s="2" t="str">
        <f>Programas!G35</f>
        <v>N/A</v>
      </c>
      <c r="H35" s="2" t="str">
        <f>Programas!H35</f>
        <v>1.1.3</v>
      </c>
      <c r="I35" s="2" t="str">
        <f>Programas!I35</f>
        <v>Elaborar relatórios quinquenais de monitoramento de resultados do PARH</v>
      </c>
      <c r="J35" s="3" t="str">
        <f>IF(Programas!J35="X","X","")</f>
        <v/>
      </c>
      <c r="K35" s="3" t="str">
        <f>IF(Programas!K35="X","X","")</f>
        <v/>
      </c>
      <c r="L35" s="3" t="str">
        <f>IF(Programas!L35="X","X","")</f>
        <v/>
      </c>
      <c r="M35" s="3" t="str">
        <f>IF(Programas!M35="X","X","")</f>
        <v/>
      </c>
      <c r="N35" s="3" t="str">
        <f>IF(Programas!N35="X","X","")</f>
        <v>X</v>
      </c>
      <c r="O35" s="3" t="str">
        <f>IF(Programas!O35="X","X","")</f>
        <v/>
      </c>
      <c r="P35" s="3" t="str">
        <f>IF(Programas!P35="X","X","")</f>
        <v/>
      </c>
      <c r="Q35" s="3" t="str">
        <f>IF(Programas!Q35="X","X","")</f>
        <v/>
      </c>
      <c r="R35" s="3" t="str">
        <f>IF(Programas!R35="X","X","")</f>
        <v/>
      </c>
      <c r="S35" s="3" t="str">
        <f>IF(Programas!S35="X","X","")</f>
        <v>X</v>
      </c>
      <c r="T35" s="3" t="str">
        <f>IF(Programas!T35="X","X","")</f>
        <v/>
      </c>
      <c r="U35" s="3" t="str">
        <f>IF(Programas!U35="X","X","")</f>
        <v/>
      </c>
      <c r="V35" s="3" t="str">
        <f>IF(Programas!V35="X","X","")</f>
        <v/>
      </c>
      <c r="W35" s="3" t="str">
        <f>IF(Programas!W35="X","X","")</f>
        <v/>
      </c>
      <c r="X35" s="3" t="str">
        <f>IF(Programas!X35="X","X","")</f>
        <v>X</v>
      </c>
      <c r="Y35" s="3" t="str">
        <f>IF(Programas!Y35="X","X","")</f>
        <v/>
      </c>
      <c r="Z35" s="3" t="str">
        <f>IF(Programas!Z35="X","X","")</f>
        <v/>
      </c>
      <c r="AA35" s="3" t="str">
        <f>IF(Programas!AA35="X","X","")</f>
        <v/>
      </c>
      <c r="AB35" s="3" t="str">
        <f>IF(Programas!AB35="X","X","")</f>
        <v/>
      </c>
      <c r="AC35" s="3" t="str">
        <f>IF(Programas!AC35="X","X","")</f>
        <v>X</v>
      </c>
      <c r="AD35" s="3">
        <f>Programas!AD35</f>
        <v>0</v>
      </c>
      <c r="AE35" s="3">
        <f>Programas!AE35</f>
        <v>0</v>
      </c>
      <c r="AF35" s="3">
        <f>Programas!AF35</f>
        <v>0</v>
      </c>
      <c r="AG35" s="3">
        <f>Programas!AG35</f>
        <v>0</v>
      </c>
      <c r="AH35" s="3">
        <f>Programas!AH35</f>
        <v>0</v>
      </c>
      <c r="AI35" s="3">
        <f>Programas!AI35</f>
        <v>0</v>
      </c>
      <c r="AJ35" s="3">
        <f>Programas!AJ35</f>
        <v>0</v>
      </c>
      <c r="AK35" s="3">
        <f>Programas!AK35</f>
        <v>0</v>
      </c>
      <c r="AL35" s="3">
        <f>Programas!AL35</f>
        <v>0</v>
      </c>
      <c r="AM35" s="3">
        <f>Programas!AM35</f>
        <v>0</v>
      </c>
      <c r="AN35" s="3">
        <f>Programas!AN35</f>
        <v>0</v>
      </c>
      <c r="AO35" s="3">
        <f>Programas!AO35</f>
        <v>0</v>
      </c>
      <c r="AP35" s="3">
        <f>Programas!AP35</f>
        <v>0</v>
      </c>
      <c r="AQ35" s="3">
        <f>Programas!AQ35</f>
        <v>0</v>
      </c>
      <c r="AR35" s="3">
        <f>Programas!AR35</f>
        <v>0</v>
      </c>
      <c r="AS35" s="3">
        <f>Programas!AS35</f>
        <v>0</v>
      </c>
      <c r="AT35" s="3">
        <f>Programas!AT35</f>
        <v>0</v>
      </c>
      <c r="AU35" s="3">
        <f>Programas!AU35</f>
        <v>0</v>
      </c>
      <c r="AV35" s="3">
        <f>Programas!AV35</f>
        <v>0</v>
      </c>
      <c r="AW35" s="3">
        <f>Programas!AW35</f>
        <v>0</v>
      </c>
      <c r="AX35" s="4">
        <f t="shared" si="0"/>
        <v>0</v>
      </c>
      <c r="AY35" s="4" t="s">
        <v>205</v>
      </c>
      <c r="AZ35" s="2" t="s">
        <v>208</v>
      </c>
      <c r="BA35" s="2" t="s">
        <v>209</v>
      </c>
      <c r="BB35" s="2" t="s">
        <v>210</v>
      </c>
      <c r="BC35" s="2" t="s">
        <v>211</v>
      </c>
      <c r="BD35" s="6">
        <v>0</v>
      </c>
      <c r="BE35" s="6">
        <f t="shared" si="16"/>
        <v>0</v>
      </c>
      <c r="BF35" s="6">
        <f t="shared" si="17"/>
        <v>0</v>
      </c>
      <c r="BG35" s="6">
        <f t="shared" si="18"/>
        <v>0</v>
      </c>
      <c r="BH35" s="6">
        <v>0.25</v>
      </c>
      <c r="BI35" s="6">
        <f t="shared" si="19"/>
        <v>0.25</v>
      </c>
      <c r="BJ35" s="6">
        <f t="shared" si="20"/>
        <v>0.25</v>
      </c>
      <c r="BK35" s="6">
        <f t="shared" si="21"/>
        <v>0.25</v>
      </c>
      <c r="BL35" s="6">
        <f t="shared" si="22"/>
        <v>0.25</v>
      </c>
      <c r="BM35" s="6">
        <v>0.5</v>
      </c>
      <c r="BN35" s="6">
        <f t="shared" si="23"/>
        <v>0.5</v>
      </c>
      <c r="BO35" s="6">
        <f t="shared" si="24"/>
        <v>0.5</v>
      </c>
      <c r="BP35" s="6">
        <f t="shared" si="25"/>
        <v>0.5</v>
      </c>
      <c r="BQ35" s="6">
        <f t="shared" si="26"/>
        <v>0.5</v>
      </c>
      <c r="BR35" s="6">
        <v>0.75</v>
      </c>
      <c r="BS35" s="6">
        <f t="shared" si="27"/>
        <v>0.75</v>
      </c>
      <c r="BT35" s="6">
        <f t="shared" si="28"/>
        <v>0.75</v>
      </c>
      <c r="BU35" s="6">
        <f t="shared" si="29"/>
        <v>0.75</v>
      </c>
      <c r="BV35" s="6">
        <f t="shared" si="30"/>
        <v>0.75</v>
      </c>
      <c r="BW35" s="6">
        <v>1</v>
      </c>
      <c r="BX35" s="1"/>
    </row>
    <row r="36" spans="1:76" ht="34.200000000000003" hidden="1" x14ac:dyDescent="0.3">
      <c r="A36" s="2" t="str">
        <f>Programas!A36</f>
        <v>UA9</v>
      </c>
      <c r="B36" s="2">
        <f>Programas!B36</f>
        <v>1</v>
      </c>
      <c r="C36" s="2" t="str">
        <f>Programas!C36</f>
        <v>Recursos Hídricos</v>
      </c>
      <c r="D36" s="2">
        <f>Programas!D36</f>
        <v>1</v>
      </c>
      <c r="E36" s="2" t="str">
        <f>Programas!E36</f>
        <v>Planos de Recursos Hídricos</v>
      </c>
      <c r="F36" s="2" t="str">
        <f>Programas!F36</f>
        <v>N/A</v>
      </c>
      <c r="G36" s="2" t="str">
        <f>Programas!G36</f>
        <v>N/A</v>
      </c>
      <c r="H36" s="2" t="str">
        <f>Programas!H36</f>
        <v>1.1.3</v>
      </c>
      <c r="I36" s="2" t="str">
        <f>Programas!I36</f>
        <v>Elaborar relatórios quinquenais de monitoramento de resultados do PARH</v>
      </c>
      <c r="J36" s="3" t="str">
        <f>IF(Programas!J36="X","X","")</f>
        <v/>
      </c>
      <c r="K36" s="3" t="str">
        <f>IF(Programas!K36="X","X","")</f>
        <v/>
      </c>
      <c r="L36" s="3" t="str">
        <f>IF(Programas!L36="X","X","")</f>
        <v/>
      </c>
      <c r="M36" s="3" t="str">
        <f>IF(Programas!M36="X","X","")</f>
        <v/>
      </c>
      <c r="N36" s="3" t="str">
        <f>IF(Programas!N36="X","X","")</f>
        <v>X</v>
      </c>
      <c r="O36" s="3" t="str">
        <f>IF(Programas!O36="X","X","")</f>
        <v/>
      </c>
      <c r="P36" s="3" t="str">
        <f>IF(Programas!P36="X","X","")</f>
        <v/>
      </c>
      <c r="Q36" s="3" t="str">
        <f>IF(Programas!Q36="X","X","")</f>
        <v/>
      </c>
      <c r="R36" s="3" t="str">
        <f>IF(Programas!R36="X","X","")</f>
        <v/>
      </c>
      <c r="S36" s="3" t="str">
        <f>IF(Programas!S36="X","X","")</f>
        <v>X</v>
      </c>
      <c r="T36" s="3" t="str">
        <f>IF(Programas!T36="X","X","")</f>
        <v/>
      </c>
      <c r="U36" s="3" t="str">
        <f>IF(Programas!U36="X","X","")</f>
        <v/>
      </c>
      <c r="V36" s="3" t="str">
        <f>IF(Programas!V36="X","X","")</f>
        <v/>
      </c>
      <c r="W36" s="3" t="str">
        <f>IF(Programas!W36="X","X","")</f>
        <v/>
      </c>
      <c r="X36" s="3" t="str">
        <f>IF(Programas!X36="X","X","")</f>
        <v>X</v>
      </c>
      <c r="Y36" s="3" t="str">
        <f>IF(Programas!Y36="X","X","")</f>
        <v/>
      </c>
      <c r="Z36" s="3" t="str">
        <f>IF(Programas!Z36="X","X","")</f>
        <v/>
      </c>
      <c r="AA36" s="3" t="str">
        <f>IF(Programas!AA36="X","X","")</f>
        <v/>
      </c>
      <c r="AB36" s="3" t="str">
        <f>IF(Programas!AB36="X","X","")</f>
        <v/>
      </c>
      <c r="AC36" s="3" t="str">
        <f>IF(Programas!AC36="X","X","")</f>
        <v>X</v>
      </c>
      <c r="AD36" s="3">
        <f>Programas!AD36</f>
        <v>0</v>
      </c>
      <c r="AE36" s="3">
        <f>Programas!AE36</f>
        <v>0</v>
      </c>
      <c r="AF36" s="3">
        <f>Programas!AF36</f>
        <v>0</v>
      </c>
      <c r="AG36" s="3">
        <f>Programas!AG36</f>
        <v>0</v>
      </c>
      <c r="AH36" s="3">
        <f>Programas!AH36</f>
        <v>0</v>
      </c>
      <c r="AI36" s="3">
        <f>Programas!AI36</f>
        <v>0</v>
      </c>
      <c r="AJ36" s="3">
        <f>Programas!AJ36</f>
        <v>0</v>
      </c>
      <c r="AK36" s="3">
        <f>Programas!AK36</f>
        <v>0</v>
      </c>
      <c r="AL36" s="3">
        <f>Programas!AL36</f>
        <v>0</v>
      </c>
      <c r="AM36" s="3">
        <f>Programas!AM36</f>
        <v>0</v>
      </c>
      <c r="AN36" s="3">
        <f>Programas!AN36</f>
        <v>0</v>
      </c>
      <c r="AO36" s="3">
        <f>Programas!AO36</f>
        <v>0</v>
      </c>
      <c r="AP36" s="3">
        <f>Programas!AP36</f>
        <v>0</v>
      </c>
      <c r="AQ36" s="3">
        <f>Programas!AQ36</f>
        <v>0</v>
      </c>
      <c r="AR36" s="3">
        <f>Programas!AR36</f>
        <v>0</v>
      </c>
      <c r="AS36" s="3">
        <f>Programas!AS36</f>
        <v>0</v>
      </c>
      <c r="AT36" s="3">
        <f>Programas!AT36</f>
        <v>0</v>
      </c>
      <c r="AU36" s="3">
        <f>Programas!AU36</f>
        <v>0</v>
      </c>
      <c r="AV36" s="3">
        <f>Programas!AV36</f>
        <v>0</v>
      </c>
      <c r="AW36" s="3">
        <f>Programas!AW36</f>
        <v>0</v>
      </c>
      <c r="AX36" s="4">
        <f t="shared" si="0"/>
        <v>0</v>
      </c>
      <c r="AY36" s="4" t="s">
        <v>205</v>
      </c>
      <c r="AZ36" s="2" t="s">
        <v>208</v>
      </c>
      <c r="BA36" s="2" t="s">
        <v>209</v>
      </c>
      <c r="BB36" s="2" t="s">
        <v>210</v>
      </c>
      <c r="BC36" s="2" t="s">
        <v>211</v>
      </c>
      <c r="BD36" s="6">
        <v>0</v>
      </c>
      <c r="BE36" s="6">
        <f t="shared" si="16"/>
        <v>0</v>
      </c>
      <c r="BF36" s="6">
        <f t="shared" si="17"/>
        <v>0</v>
      </c>
      <c r="BG36" s="6">
        <f t="shared" si="18"/>
        <v>0</v>
      </c>
      <c r="BH36" s="6">
        <v>0.25</v>
      </c>
      <c r="BI36" s="6">
        <f t="shared" si="19"/>
        <v>0.25</v>
      </c>
      <c r="BJ36" s="6">
        <f t="shared" si="20"/>
        <v>0.25</v>
      </c>
      <c r="BK36" s="6">
        <f t="shared" si="21"/>
        <v>0.25</v>
      </c>
      <c r="BL36" s="6">
        <f t="shared" si="22"/>
        <v>0.25</v>
      </c>
      <c r="BM36" s="6">
        <v>0.5</v>
      </c>
      <c r="BN36" s="6">
        <f t="shared" si="23"/>
        <v>0.5</v>
      </c>
      <c r="BO36" s="6">
        <f t="shared" si="24"/>
        <v>0.5</v>
      </c>
      <c r="BP36" s="6">
        <f t="shared" si="25"/>
        <v>0.5</v>
      </c>
      <c r="BQ36" s="6">
        <f t="shared" si="26"/>
        <v>0.5</v>
      </c>
      <c r="BR36" s="6">
        <v>0.75</v>
      </c>
      <c r="BS36" s="6">
        <f t="shared" si="27"/>
        <v>0.75</v>
      </c>
      <c r="BT36" s="6">
        <f t="shared" si="28"/>
        <v>0.75</v>
      </c>
      <c r="BU36" s="6">
        <f t="shared" si="29"/>
        <v>0.75</v>
      </c>
      <c r="BV36" s="6">
        <f t="shared" si="30"/>
        <v>0.75</v>
      </c>
      <c r="BW36" s="6">
        <v>1</v>
      </c>
      <c r="BX36" s="1"/>
    </row>
    <row r="37" spans="1:76" ht="48" x14ac:dyDescent="0.3">
      <c r="A37" s="32" t="str">
        <f>Programas!A37</f>
        <v>PIRH</v>
      </c>
      <c r="B37" s="32">
        <f>Programas!B37</f>
        <v>1</v>
      </c>
      <c r="C37" s="32" t="str">
        <f>Programas!C37</f>
        <v>Recursos Hídricos</v>
      </c>
      <c r="D37" s="32">
        <f>Programas!D37</f>
        <v>1</v>
      </c>
      <c r="E37" s="32" t="str">
        <f>Programas!E37</f>
        <v>Planos de Recursos Hídricos</v>
      </c>
      <c r="F37" s="32" t="str">
        <f>Programas!F37</f>
        <v>N/A</v>
      </c>
      <c r="G37" s="32" t="str">
        <f>Programas!G37</f>
        <v>N/A</v>
      </c>
      <c r="H37" s="32" t="str">
        <f>Programas!H37</f>
        <v>1.1.4</v>
      </c>
      <c r="I37" s="32" t="str">
        <f>Programas!I37</f>
        <v>Revisar os Planos de Ações do PIRH e os PDRHs / PARHs com base nos resultados dos monitoramentos</v>
      </c>
      <c r="J37" s="30" t="str">
        <f>IF(Programas!J37="X","X","")</f>
        <v/>
      </c>
      <c r="K37" s="30" t="str">
        <f>IF(Programas!K37="X","X","")</f>
        <v/>
      </c>
      <c r="L37" s="30" t="str">
        <f>IF(Programas!L37="X","X","")</f>
        <v/>
      </c>
      <c r="M37" s="30" t="str">
        <f>IF(Programas!M37="X","X","")</f>
        <v/>
      </c>
      <c r="N37" s="30" t="str">
        <f>IF(Programas!N37="X","X","")</f>
        <v>X</v>
      </c>
      <c r="O37" s="30" t="str">
        <f>IF(Programas!O37="X","X","")</f>
        <v/>
      </c>
      <c r="P37" s="30" t="str">
        <f>IF(Programas!P37="X","X","")</f>
        <v/>
      </c>
      <c r="Q37" s="30" t="str">
        <f>IF(Programas!Q37="X","X","")</f>
        <v/>
      </c>
      <c r="R37" s="30" t="str">
        <f>IF(Programas!R37="X","X","")</f>
        <v/>
      </c>
      <c r="S37" s="30" t="str">
        <f>IF(Programas!S37="X","X","")</f>
        <v>X</v>
      </c>
      <c r="T37" s="30" t="str">
        <f>IF(Programas!T37="X","X","")</f>
        <v/>
      </c>
      <c r="U37" s="30" t="str">
        <f>IF(Programas!U37="X","X","")</f>
        <v/>
      </c>
      <c r="V37" s="30" t="str">
        <f>IF(Programas!V37="X","X","")</f>
        <v/>
      </c>
      <c r="W37" s="30" t="str">
        <f>IF(Programas!W37="X","X","")</f>
        <v/>
      </c>
      <c r="X37" s="30" t="str">
        <f>IF(Programas!X37="X","X","")</f>
        <v>X</v>
      </c>
      <c r="Y37" s="30" t="str">
        <f>IF(Programas!Y37="X","X","")</f>
        <v/>
      </c>
      <c r="Z37" s="30" t="str">
        <f>IF(Programas!Z37="X","X","")</f>
        <v/>
      </c>
      <c r="AA37" s="30" t="str">
        <f>IF(Programas!AA37="X","X","")</f>
        <v/>
      </c>
      <c r="AB37" s="30" t="str">
        <f>IF(Programas!AB37="X","X","")</f>
        <v/>
      </c>
      <c r="AC37" s="30" t="str">
        <f>IF(Programas!AC37="X","X","")</f>
        <v>X</v>
      </c>
      <c r="AD37" s="30">
        <f>Programas!AD37</f>
        <v>0</v>
      </c>
      <c r="AE37" s="30">
        <f>Programas!AE37</f>
        <v>0</v>
      </c>
      <c r="AF37" s="30">
        <f>Programas!AF37</f>
        <v>0</v>
      </c>
      <c r="AG37" s="30">
        <f>Programas!AG37</f>
        <v>0</v>
      </c>
      <c r="AH37" s="30">
        <f>Programas!AH37</f>
        <v>739.20000000000016</v>
      </c>
      <c r="AI37" s="30">
        <f>Programas!AI37</f>
        <v>0</v>
      </c>
      <c r="AJ37" s="30">
        <f>Programas!AJ37</f>
        <v>0</v>
      </c>
      <c r="AK37" s="30">
        <f>Programas!AK37</f>
        <v>0</v>
      </c>
      <c r="AL37" s="30">
        <f>Programas!AL37</f>
        <v>0</v>
      </c>
      <c r="AM37" s="30">
        <f>Programas!AM37</f>
        <v>739.20000000000016</v>
      </c>
      <c r="AN37" s="30">
        <f>Programas!AN37</f>
        <v>0</v>
      </c>
      <c r="AO37" s="30">
        <f>Programas!AO37</f>
        <v>0</v>
      </c>
      <c r="AP37" s="30">
        <f>Programas!AP37</f>
        <v>0</v>
      </c>
      <c r="AQ37" s="30">
        <f>Programas!AQ37</f>
        <v>0</v>
      </c>
      <c r="AR37" s="30">
        <f>Programas!AR37</f>
        <v>739.20000000000016</v>
      </c>
      <c r="AS37" s="30">
        <f>Programas!AS37</f>
        <v>0</v>
      </c>
      <c r="AT37" s="30">
        <f>Programas!AT37</f>
        <v>0</v>
      </c>
      <c r="AU37" s="30">
        <f>Programas!AU37</f>
        <v>0</v>
      </c>
      <c r="AV37" s="30">
        <f>Programas!AV37</f>
        <v>0</v>
      </c>
      <c r="AW37" s="30">
        <f>Programas!AW37</f>
        <v>4316.8000000000011</v>
      </c>
      <c r="AX37" s="36">
        <f t="shared" si="0"/>
        <v>6534.4000000000015</v>
      </c>
      <c r="AY37" s="36" t="s">
        <v>205</v>
      </c>
      <c r="AZ37" s="40" t="s">
        <v>212</v>
      </c>
      <c r="BA37" s="40" t="s">
        <v>213</v>
      </c>
      <c r="BB37" s="40" t="s">
        <v>214</v>
      </c>
      <c r="BC37" s="40" t="s">
        <v>215</v>
      </c>
      <c r="BD37" s="62">
        <v>0</v>
      </c>
      <c r="BE37" s="62">
        <f>BD37</f>
        <v>0</v>
      </c>
      <c r="BF37" s="62">
        <f>BE37</f>
        <v>0</v>
      </c>
      <c r="BG37" s="62">
        <f>BF37</f>
        <v>0</v>
      </c>
      <c r="BH37" s="62">
        <v>0.25</v>
      </c>
      <c r="BI37" s="62">
        <f>BH37</f>
        <v>0.25</v>
      </c>
      <c r="BJ37" s="62">
        <f>BI37</f>
        <v>0.25</v>
      </c>
      <c r="BK37" s="62">
        <f>BJ37</f>
        <v>0.25</v>
      </c>
      <c r="BL37" s="62">
        <f>BK37</f>
        <v>0.25</v>
      </c>
      <c r="BM37" s="62">
        <v>0.5</v>
      </c>
      <c r="BN37" s="62">
        <f>BM37</f>
        <v>0.5</v>
      </c>
      <c r="BO37" s="62">
        <f>BN37</f>
        <v>0.5</v>
      </c>
      <c r="BP37" s="62">
        <f>BO37</f>
        <v>0.5</v>
      </c>
      <c r="BQ37" s="62">
        <f>BP37</f>
        <v>0.5</v>
      </c>
      <c r="BR37" s="62">
        <v>0.75</v>
      </c>
      <c r="BS37" s="62">
        <f>BR37</f>
        <v>0.75</v>
      </c>
      <c r="BT37" s="62">
        <f>BS37</f>
        <v>0.75</v>
      </c>
      <c r="BU37" s="62">
        <f>BT37</f>
        <v>0.75</v>
      </c>
      <c r="BV37" s="62">
        <f>BU37</f>
        <v>0.75</v>
      </c>
      <c r="BW37" s="62">
        <v>1</v>
      </c>
    </row>
    <row r="38" spans="1:76" ht="45.6" hidden="1" x14ac:dyDescent="0.3">
      <c r="A38" s="2" t="str">
        <f>Programas!A38</f>
        <v>Doce</v>
      </c>
      <c r="B38" s="2">
        <f>Programas!B38</f>
        <v>1</v>
      </c>
      <c r="C38" s="2" t="str">
        <f>Programas!C38</f>
        <v>Recursos Hídricos</v>
      </c>
      <c r="D38" s="2">
        <f>Programas!D38</f>
        <v>1</v>
      </c>
      <c r="E38" s="2" t="str">
        <f>Programas!E38</f>
        <v>Planos de Recursos Hídricos</v>
      </c>
      <c r="F38" s="2" t="str">
        <f>Programas!F38</f>
        <v>N/A</v>
      </c>
      <c r="G38" s="2" t="str">
        <f>Programas!G38</f>
        <v>N/A</v>
      </c>
      <c r="H38" s="2" t="str">
        <f>Programas!H38</f>
        <v>1.1.4</v>
      </c>
      <c r="I38" s="2" t="str">
        <f>Programas!I38</f>
        <v>Revisar os Planos de Ações do PIRH e os PDRHs / PARHs com base nos resultados dos monitoramentos</v>
      </c>
      <c r="J38" s="3" t="str">
        <f>IF(Programas!J38="X","X","")</f>
        <v/>
      </c>
      <c r="K38" s="3" t="str">
        <f>IF(Programas!K38="X","X","")</f>
        <v/>
      </c>
      <c r="L38" s="3" t="str">
        <f>IF(Programas!L38="X","X","")</f>
        <v/>
      </c>
      <c r="M38" s="3" t="str">
        <f>IF(Programas!M38="X","X","")</f>
        <v/>
      </c>
      <c r="N38" s="3" t="str">
        <f>IF(Programas!N38="X","X","")</f>
        <v>X</v>
      </c>
      <c r="O38" s="3" t="str">
        <f>IF(Programas!O38="X","X","")</f>
        <v/>
      </c>
      <c r="P38" s="3" t="str">
        <f>IF(Programas!P38="X","X","")</f>
        <v/>
      </c>
      <c r="Q38" s="3" t="str">
        <f>IF(Programas!Q38="X","X","")</f>
        <v/>
      </c>
      <c r="R38" s="3" t="str">
        <f>IF(Programas!R38="X","X","")</f>
        <v/>
      </c>
      <c r="S38" s="3" t="str">
        <f>IF(Programas!S38="X","X","")</f>
        <v>X</v>
      </c>
      <c r="T38" s="3" t="str">
        <f>IF(Programas!T38="X","X","")</f>
        <v/>
      </c>
      <c r="U38" s="3" t="str">
        <f>IF(Programas!U38="X","X","")</f>
        <v/>
      </c>
      <c r="V38" s="3" t="str">
        <f>IF(Programas!V38="X","X","")</f>
        <v/>
      </c>
      <c r="W38" s="3" t="str">
        <f>IF(Programas!W38="X","X","")</f>
        <v/>
      </c>
      <c r="X38" s="3" t="str">
        <f>IF(Programas!X38="X","X","")</f>
        <v>X</v>
      </c>
      <c r="Y38" s="3" t="str">
        <f>IF(Programas!Y38="X","X","")</f>
        <v/>
      </c>
      <c r="Z38" s="3" t="str">
        <f>IF(Programas!Z38="X","X","")</f>
        <v/>
      </c>
      <c r="AA38" s="3" t="str">
        <f>IF(Programas!AA38="X","X","")</f>
        <v/>
      </c>
      <c r="AB38" s="3" t="str">
        <f>IF(Programas!AB38="X","X","")</f>
        <v/>
      </c>
      <c r="AC38" s="3" t="str">
        <f>IF(Programas!AC38="X","X","")</f>
        <v>X</v>
      </c>
      <c r="AD38" s="3">
        <f>Programas!AD38</f>
        <v>0</v>
      </c>
      <c r="AE38" s="3">
        <f>Programas!AE38</f>
        <v>0</v>
      </c>
      <c r="AF38" s="3">
        <f>Programas!AF38</f>
        <v>0</v>
      </c>
      <c r="AG38" s="3">
        <f>Programas!AG38</f>
        <v>0</v>
      </c>
      <c r="AH38" s="3">
        <f>Programas!AH38</f>
        <v>369.6</v>
      </c>
      <c r="AI38" s="3">
        <f>Programas!AI38</f>
        <v>0</v>
      </c>
      <c r="AJ38" s="3">
        <f>Programas!AJ38</f>
        <v>0</v>
      </c>
      <c r="AK38" s="3">
        <f>Programas!AK38</f>
        <v>0</v>
      </c>
      <c r="AL38" s="3">
        <f>Programas!AL38</f>
        <v>0</v>
      </c>
      <c r="AM38" s="3">
        <f>Programas!AM38</f>
        <v>369.6</v>
      </c>
      <c r="AN38" s="3">
        <f>Programas!AN38</f>
        <v>0</v>
      </c>
      <c r="AO38" s="3">
        <f>Programas!AO38</f>
        <v>0</v>
      </c>
      <c r="AP38" s="3">
        <f>Programas!AP38</f>
        <v>0</v>
      </c>
      <c r="AQ38" s="3">
        <f>Programas!AQ38</f>
        <v>0</v>
      </c>
      <c r="AR38" s="3">
        <f>Programas!AR38</f>
        <v>369.6</v>
      </c>
      <c r="AS38" s="3">
        <f>Programas!AS38</f>
        <v>0</v>
      </c>
      <c r="AT38" s="3">
        <f>Programas!AT38</f>
        <v>0</v>
      </c>
      <c r="AU38" s="3">
        <f>Programas!AU38</f>
        <v>0</v>
      </c>
      <c r="AV38" s="3">
        <f>Programas!AV38</f>
        <v>0</v>
      </c>
      <c r="AW38" s="3">
        <f>Programas!AW38</f>
        <v>2158.4</v>
      </c>
      <c r="AX38" s="4">
        <f t="shared" si="0"/>
        <v>3267.2000000000003</v>
      </c>
      <c r="AY38" s="4" t="s">
        <v>205</v>
      </c>
      <c r="AZ38" s="2" t="s">
        <v>212</v>
      </c>
      <c r="BA38" s="2" t="s">
        <v>213</v>
      </c>
      <c r="BB38" s="2" t="s">
        <v>214</v>
      </c>
      <c r="BC38" s="2" t="s">
        <v>215</v>
      </c>
      <c r="BD38" s="6">
        <v>0</v>
      </c>
      <c r="BE38" s="6">
        <f t="shared" ref="BE38:BE47" si="31">BD38</f>
        <v>0</v>
      </c>
      <c r="BF38" s="6">
        <f t="shared" ref="BF38:BF47" si="32">BE38</f>
        <v>0</v>
      </c>
      <c r="BG38" s="6">
        <f t="shared" ref="BG38:BG47" si="33">BF38</f>
        <v>0</v>
      </c>
      <c r="BH38" s="6">
        <v>0.25</v>
      </c>
      <c r="BI38" s="6">
        <f t="shared" ref="BI38:BI47" si="34">BH38</f>
        <v>0.25</v>
      </c>
      <c r="BJ38" s="6">
        <f t="shared" ref="BJ38:BJ47" si="35">BI38</f>
        <v>0.25</v>
      </c>
      <c r="BK38" s="6">
        <f t="shared" ref="BK38:BK47" si="36">BJ38</f>
        <v>0.25</v>
      </c>
      <c r="BL38" s="6">
        <f t="shared" ref="BL38:BL47" si="37">BK38</f>
        <v>0.25</v>
      </c>
      <c r="BM38" s="6">
        <v>0.5</v>
      </c>
      <c r="BN38" s="6">
        <f t="shared" ref="BN38:BN47" si="38">BM38</f>
        <v>0.5</v>
      </c>
      <c r="BO38" s="6">
        <f t="shared" ref="BO38:BO47" si="39">BN38</f>
        <v>0.5</v>
      </c>
      <c r="BP38" s="6">
        <f t="shared" ref="BP38:BP47" si="40">BO38</f>
        <v>0.5</v>
      </c>
      <c r="BQ38" s="6">
        <f t="shared" ref="BQ38:BQ47" si="41">BP38</f>
        <v>0.5</v>
      </c>
      <c r="BR38" s="6">
        <v>0.75</v>
      </c>
      <c r="BS38" s="6">
        <f t="shared" ref="BS38:BS47" si="42">BR38</f>
        <v>0.75</v>
      </c>
      <c r="BT38" s="6">
        <f t="shared" ref="BT38:BT47" si="43">BS38</f>
        <v>0.75</v>
      </c>
      <c r="BU38" s="6">
        <f t="shared" ref="BU38:BU47" si="44">BT38</f>
        <v>0.75</v>
      </c>
      <c r="BV38" s="6">
        <f t="shared" ref="BV38:BV47" si="45">BU38</f>
        <v>0.75</v>
      </c>
      <c r="BW38" s="6">
        <v>1</v>
      </c>
      <c r="BX38" s="1"/>
    </row>
    <row r="39" spans="1:76" ht="34.200000000000003" hidden="1" x14ac:dyDescent="0.3">
      <c r="A39" s="2" t="str">
        <f>Programas!A39</f>
        <v>DO1</v>
      </c>
      <c r="B39" s="2">
        <f>Programas!B39</f>
        <v>1</v>
      </c>
      <c r="C39" s="2" t="str">
        <f>Programas!C39</f>
        <v>Recursos Hídricos</v>
      </c>
      <c r="D39" s="2">
        <f>Programas!D39</f>
        <v>1</v>
      </c>
      <c r="E39" s="2" t="str">
        <f>Programas!E39</f>
        <v>Planos de Recursos Hídricos</v>
      </c>
      <c r="F39" s="2" t="str">
        <f>Programas!F39</f>
        <v>N/A</v>
      </c>
      <c r="G39" s="2" t="str">
        <f>Programas!G39</f>
        <v>N/A</v>
      </c>
      <c r="H39" s="2" t="str">
        <f>Programas!H39</f>
        <v>1.1.4</v>
      </c>
      <c r="I39" s="2" t="str">
        <f>Programas!I39</f>
        <v>Revisar o Plano de Ações do PDRH com base nos resultados dos monitoramentos</v>
      </c>
      <c r="J39" s="3" t="str">
        <f>IF(Programas!J39="X","X","")</f>
        <v/>
      </c>
      <c r="K39" s="3" t="str">
        <f>IF(Programas!K39="X","X","")</f>
        <v/>
      </c>
      <c r="L39" s="3" t="str">
        <f>IF(Programas!L39="X","X","")</f>
        <v/>
      </c>
      <c r="M39" s="3" t="str">
        <f>IF(Programas!M39="X","X","")</f>
        <v/>
      </c>
      <c r="N39" s="3" t="str">
        <f>IF(Programas!N39="X","X","")</f>
        <v>X</v>
      </c>
      <c r="O39" s="3" t="str">
        <f>IF(Programas!O39="X","X","")</f>
        <v/>
      </c>
      <c r="P39" s="3" t="str">
        <f>IF(Programas!P39="X","X","")</f>
        <v/>
      </c>
      <c r="Q39" s="3" t="str">
        <f>IF(Programas!Q39="X","X","")</f>
        <v/>
      </c>
      <c r="R39" s="3" t="str">
        <f>IF(Programas!R39="X","X","")</f>
        <v/>
      </c>
      <c r="S39" s="3" t="str">
        <f>IF(Programas!S39="X","X","")</f>
        <v>X</v>
      </c>
      <c r="T39" s="3" t="str">
        <f>IF(Programas!T39="X","X","")</f>
        <v/>
      </c>
      <c r="U39" s="3" t="str">
        <f>IF(Programas!U39="X","X","")</f>
        <v/>
      </c>
      <c r="V39" s="3" t="str">
        <f>IF(Programas!V39="X","X","")</f>
        <v/>
      </c>
      <c r="W39" s="3" t="str">
        <f>IF(Programas!W39="X","X","")</f>
        <v/>
      </c>
      <c r="X39" s="3" t="str">
        <f>IF(Programas!X39="X","X","")</f>
        <v>X</v>
      </c>
      <c r="Y39" s="3" t="str">
        <f>IF(Programas!Y39="X","X","")</f>
        <v/>
      </c>
      <c r="Z39" s="3" t="str">
        <f>IF(Programas!Z39="X","X","")</f>
        <v/>
      </c>
      <c r="AA39" s="3" t="str">
        <f>IF(Programas!AA39="X","X","")</f>
        <v/>
      </c>
      <c r="AB39" s="3" t="str">
        <f>IF(Programas!AB39="X","X","")</f>
        <v/>
      </c>
      <c r="AC39" s="3" t="str">
        <f>IF(Programas!AC39="X","X","")</f>
        <v>X</v>
      </c>
      <c r="AD39" s="3">
        <f>Programas!AD39</f>
        <v>0</v>
      </c>
      <c r="AE39" s="3">
        <f>Programas!AE39</f>
        <v>0</v>
      </c>
      <c r="AF39" s="3">
        <f>Programas!AF39</f>
        <v>0</v>
      </c>
      <c r="AG39" s="3">
        <f>Programas!AG39</f>
        <v>0</v>
      </c>
      <c r="AH39" s="3">
        <f>Programas!AH39</f>
        <v>61.6</v>
      </c>
      <c r="AI39" s="3">
        <f>Programas!AI39</f>
        <v>0</v>
      </c>
      <c r="AJ39" s="3">
        <f>Programas!AJ39</f>
        <v>0</v>
      </c>
      <c r="AK39" s="3">
        <f>Programas!AK39</f>
        <v>0</v>
      </c>
      <c r="AL39" s="3">
        <f>Programas!AL39</f>
        <v>0</v>
      </c>
      <c r="AM39" s="3">
        <f>Programas!AM39</f>
        <v>61.6</v>
      </c>
      <c r="AN39" s="3">
        <f>Programas!AN39</f>
        <v>0</v>
      </c>
      <c r="AO39" s="3">
        <f>Programas!AO39</f>
        <v>0</v>
      </c>
      <c r="AP39" s="3">
        <f>Programas!AP39</f>
        <v>0</v>
      </c>
      <c r="AQ39" s="3">
        <f>Programas!AQ39</f>
        <v>0</v>
      </c>
      <c r="AR39" s="3">
        <f>Programas!AR39</f>
        <v>61.6</v>
      </c>
      <c r="AS39" s="3">
        <f>Programas!AS39</f>
        <v>0</v>
      </c>
      <c r="AT39" s="3">
        <f>Programas!AT39</f>
        <v>0</v>
      </c>
      <c r="AU39" s="3">
        <f>Programas!AU39</f>
        <v>0</v>
      </c>
      <c r="AV39" s="3">
        <f>Programas!AV39</f>
        <v>0</v>
      </c>
      <c r="AW39" s="3">
        <f>Programas!AW39</f>
        <v>359.73333333333335</v>
      </c>
      <c r="AX39" s="4">
        <f t="shared" si="0"/>
        <v>544.5333333333333</v>
      </c>
      <c r="AY39" s="4" t="s">
        <v>205</v>
      </c>
      <c r="AZ39" s="2" t="s">
        <v>212</v>
      </c>
      <c r="BA39" s="2" t="s">
        <v>213</v>
      </c>
      <c r="BB39" s="2" t="s">
        <v>214</v>
      </c>
      <c r="BC39" s="2" t="s">
        <v>486</v>
      </c>
      <c r="BD39" s="6">
        <v>0</v>
      </c>
      <c r="BE39" s="6">
        <f t="shared" si="31"/>
        <v>0</v>
      </c>
      <c r="BF39" s="6">
        <f t="shared" si="32"/>
        <v>0</v>
      </c>
      <c r="BG39" s="6">
        <f t="shared" si="33"/>
        <v>0</v>
      </c>
      <c r="BH39" s="6">
        <v>0.25</v>
      </c>
      <c r="BI39" s="6">
        <f t="shared" si="34"/>
        <v>0.25</v>
      </c>
      <c r="BJ39" s="6">
        <f t="shared" si="35"/>
        <v>0.25</v>
      </c>
      <c r="BK39" s="6">
        <f t="shared" si="36"/>
        <v>0.25</v>
      </c>
      <c r="BL39" s="6">
        <f t="shared" si="37"/>
        <v>0.25</v>
      </c>
      <c r="BM39" s="6">
        <v>0.5</v>
      </c>
      <c r="BN39" s="6">
        <f t="shared" si="38"/>
        <v>0.5</v>
      </c>
      <c r="BO39" s="6">
        <f t="shared" si="39"/>
        <v>0.5</v>
      </c>
      <c r="BP39" s="6">
        <f t="shared" si="40"/>
        <v>0.5</v>
      </c>
      <c r="BQ39" s="6">
        <f t="shared" si="41"/>
        <v>0.5</v>
      </c>
      <c r="BR39" s="6">
        <v>0.75</v>
      </c>
      <c r="BS39" s="6">
        <f t="shared" si="42"/>
        <v>0.75</v>
      </c>
      <c r="BT39" s="6">
        <f t="shared" si="43"/>
        <v>0.75</v>
      </c>
      <c r="BU39" s="6">
        <f t="shared" si="44"/>
        <v>0.75</v>
      </c>
      <c r="BV39" s="6">
        <f t="shared" si="45"/>
        <v>0.75</v>
      </c>
      <c r="BW39" s="6">
        <v>1</v>
      </c>
      <c r="BX39" s="1"/>
    </row>
    <row r="40" spans="1:76" ht="34.200000000000003" hidden="1" x14ac:dyDescent="0.3">
      <c r="A40" s="2" t="str">
        <f>Programas!A40</f>
        <v>DO2</v>
      </c>
      <c r="B40" s="2">
        <f>Programas!B40</f>
        <v>1</v>
      </c>
      <c r="C40" s="2" t="str">
        <f>Programas!C40</f>
        <v>Recursos Hídricos</v>
      </c>
      <c r="D40" s="2">
        <f>Programas!D40</f>
        <v>1</v>
      </c>
      <c r="E40" s="2" t="str">
        <f>Programas!E40</f>
        <v>Planos de Recursos Hídricos</v>
      </c>
      <c r="F40" s="2" t="str">
        <f>Programas!F40</f>
        <v>N/A</v>
      </c>
      <c r="G40" s="2" t="str">
        <f>Programas!G40</f>
        <v>N/A</v>
      </c>
      <c r="H40" s="2" t="str">
        <f>Programas!H40</f>
        <v>1.1.4</v>
      </c>
      <c r="I40" s="2" t="str">
        <f>Programas!I40</f>
        <v>Revisar o Plano de Ações do PDRH com base nos resultados dos monitoramentos</v>
      </c>
      <c r="J40" s="3" t="str">
        <f>IF(Programas!J40="X","X","")</f>
        <v/>
      </c>
      <c r="K40" s="3" t="str">
        <f>IF(Programas!K40="X","X","")</f>
        <v/>
      </c>
      <c r="L40" s="3" t="str">
        <f>IF(Programas!L40="X","X","")</f>
        <v/>
      </c>
      <c r="M40" s="3" t="str">
        <f>IF(Programas!M40="X","X","")</f>
        <v/>
      </c>
      <c r="N40" s="3" t="str">
        <f>IF(Programas!N40="X","X","")</f>
        <v>X</v>
      </c>
      <c r="O40" s="3" t="str">
        <f>IF(Programas!O40="X","X","")</f>
        <v/>
      </c>
      <c r="P40" s="3" t="str">
        <f>IF(Programas!P40="X","X","")</f>
        <v/>
      </c>
      <c r="Q40" s="3" t="str">
        <f>IF(Programas!Q40="X","X","")</f>
        <v/>
      </c>
      <c r="R40" s="3" t="str">
        <f>IF(Programas!R40="X","X","")</f>
        <v/>
      </c>
      <c r="S40" s="3" t="str">
        <f>IF(Programas!S40="X","X","")</f>
        <v>X</v>
      </c>
      <c r="T40" s="3" t="str">
        <f>IF(Programas!T40="X","X","")</f>
        <v/>
      </c>
      <c r="U40" s="3" t="str">
        <f>IF(Programas!U40="X","X","")</f>
        <v/>
      </c>
      <c r="V40" s="3" t="str">
        <f>IF(Programas!V40="X","X","")</f>
        <v/>
      </c>
      <c r="W40" s="3" t="str">
        <f>IF(Programas!W40="X","X","")</f>
        <v/>
      </c>
      <c r="X40" s="3" t="str">
        <f>IF(Programas!X40="X","X","")</f>
        <v>X</v>
      </c>
      <c r="Y40" s="3" t="str">
        <f>IF(Programas!Y40="X","X","")</f>
        <v/>
      </c>
      <c r="Z40" s="3" t="str">
        <f>IF(Programas!Z40="X","X","")</f>
        <v/>
      </c>
      <c r="AA40" s="3" t="str">
        <f>IF(Programas!AA40="X","X","")</f>
        <v/>
      </c>
      <c r="AB40" s="3" t="str">
        <f>IF(Programas!AB40="X","X","")</f>
        <v/>
      </c>
      <c r="AC40" s="3" t="str">
        <f>IF(Programas!AC40="X","X","")</f>
        <v>X</v>
      </c>
      <c r="AD40" s="3">
        <f>Programas!AD40</f>
        <v>0</v>
      </c>
      <c r="AE40" s="3">
        <f>Programas!AE40</f>
        <v>0</v>
      </c>
      <c r="AF40" s="3">
        <f>Programas!AF40</f>
        <v>0</v>
      </c>
      <c r="AG40" s="3">
        <f>Programas!AG40</f>
        <v>0</v>
      </c>
      <c r="AH40" s="3">
        <f>Programas!AH40</f>
        <v>61.6</v>
      </c>
      <c r="AI40" s="3">
        <f>Programas!AI40</f>
        <v>0</v>
      </c>
      <c r="AJ40" s="3">
        <f>Programas!AJ40</f>
        <v>0</v>
      </c>
      <c r="AK40" s="3">
        <f>Programas!AK40</f>
        <v>0</v>
      </c>
      <c r="AL40" s="3">
        <f>Programas!AL40</f>
        <v>0</v>
      </c>
      <c r="AM40" s="3">
        <f>Programas!AM40</f>
        <v>61.6</v>
      </c>
      <c r="AN40" s="3">
        <f>Programas!AN40</f>
        <v>0</v>
      </c>
      <c r="AO40" s="3">
        <f>Programas!AO40</f>
        <v>0</v>
      </c>
      <c r="AP40" s="3">
        <f>Programas!AP40</f>
        <v>0</v>
      </c>
      <c r="AQ40" s="3">
        <f>Programas!AQ40</f>
        <v>0</v>
      </c>
      <c r="AR40" s="3">
        <f>Programas!AR40</f>
        <v>61.6</v>
      </c>
      <c r="AS40" s="3">
        <f>Programas!AS40</f>
        <v>0</v>
      </c>
      <c r="AT40" s="3">
        <f>Programas!AT40</f>
        <v>0</v>
      </c>
      <c r="AU40" s="3">
        <f>Programas!AU40</f>
        <v>0</v>
      </c>
      <c r="AV40" s="3">
        <f>Programas!AV40</f>
        <v>0</v>
      </c>
      <c r="AW40" s="3">
        <f>Programas!AW40</f>
        <v>359.73333333333335</v>
      </c>
      <c r="AX40" s="4">
        <f t="shared" si="0"/>
        <v>544.5333333333333</v>
      </c>
      <c r="AY40" s="4" t="s">
        <v>205</v>
      </c>
      <c r="AZ40" s="2" t="s">
        <v>212</v>
      </c>
      <c r="BA40" s="2" t="s">
        <v>213</v>
      </c>
      <c r="BB40" s="2" t="s">
        <v>214</v>
      </c>
      <c r="BC40" s="2" t="s">
        <v>486</v>
      </c>
      <c r="BD40" s="6">
        <v>0</v>
      </c>
      <c r="BE40" s="6">
        <f t="shared" si="31"/>
        <v>0</v>
      </c>
      <c r="BF40" s="6">
        <f t="shared" si="32"/>
        <v>0</v>
      </c>
      <c r="BG40" s="6">
        <f t="shared" si="33"/>
        <v>0</v>
      </c>
      <c r="BH40" s="6">
        <v>0.25</v>
      </c>
      <c r="BI40" s="6">
        <f t="shared" si="34"/>
        <v>0.25</v>
      </c>
      <c r="BJ40" s="6">
        <f t="shared" si="35"/>
        <v>0.25</v>
      </c>
      <c r="BK40" s="6">
        <f t="shared" si="36"/>
        <v>0.25</v>
      </c>
      <c r="BL40" s="6">
        <f t="shared" si="37"/>
        <v>0.25</v>
      </c>
      <c r="BM40" s="6">
        <v>0.5</v>
      </c>
      <c r="BN40" s="6">
        <f t="shared" si="38"/>
        <v>0.5</v>
      </c>
      <c r="BO40" s="6">
        <f t="shared" si="39"/>
        <v>0.5</v>
      </c>
      <c r="BP40" s="6">
        <f t="shared" si="40"/>
        <v>0.5</v>
      </c>
      <c r="BQ40" s="6">
        <f t="shared" si="41"/>
        <v>0.5</v>
      </c>
      <c r="BR40" s="6">
        <v>0.75</v>
      </c>
      <c r="BS40" s="6">
        <f t="shared" si="42"/>
        <v>0.75</v>
      </c>
      <c r="BT40" s="6">
        <f t="shared" si="43"/>
        <v>0.75</v>
      </c>
      <c r="BU40" s="6">
        <f t="shared" si="44"/>
        <v>0.75</v>
      </c>
      <c r="BV40" s="6">
        <f t="shared" si="45"/>
        <v>0.75</v>
      </c>
      <c r="BW40" s="6">
        <v>1</v>
      </c>
      <c r="BX40" s="1"/>
    </row>
    <row r="41" spans="1:76" ht="34.200000000000003" hidden="1" x14ac:dyDescent="0.3">
      <c r="A41" s="2" t="str">
        <f>Programas!A41</f>
        <v>DO3</v>
      </c>
      <c r="B41" s="2">
        <f>Programas!B41</f>
        <v>1</v>
      </c>
      <c r="C41" s="2" t="str">
        <f>Programas!C41</f>
        <v>Recursos Hídricos</v>
      </c>
      <c r="D41" s="2">
        <f>Programas!D41</f>
        <v>1</v>
      </c>
      <c r="E41" s="2" t="str">
        <f>Programas!E41</f>
        <v>Planos de Recursos Hídricos</v>
      </c>
      <c r="F41" s="2" t="str">
        <f>Programas!F41</f>
        <v>N/A</v>
      </c>
      <c r="G41" s="2" t="str">
        <f>Programas!G41</f>
        <v>N/A</v>
      </c>
      <c r="H41" s="2" t="str">
        <f>Programas!H41</f>
        <v>1.1.4</v>
      </c>
      <c r="I41" s="2" t="str">
        <f>Programas!I41</f>
        <v>Revisar o Plano de Ações do PDRH com base nos resultados dos monitoramentos</v>
      </c>
      <c r="J41" s="3" t="str">
        <f>IF(Programas!J41="X","X","")</f>
        <v/>
      </c>
      <c r="K41" s="3" t="str">
        <f>IF(Programas!K41="X","X","")</f>
        <v/>
      </c>
      <c r="L41" s="3" t="str">
        <f>IF(Programas!L41="X","X","")</f>
        <v/>
      </c>
      <c r="M41" s="3" t="str">
        <f>IF(Programas!M41="X","X","")</f>
        <v/>
      </c>
      <c r="N41" s="3" t="str">
        <f>IF(Programas!N41="X","X","")</f>
        <v>X</v>
      </c>
      <c r="O41" s="3" t="str">
        <f>IF(Programas!O41="X","X","")</f>
        <v/>
      </c>
      <c r="P41" s="3" t="str">
        <f>IF(Programas!P41="X","X","")</f>
        <v/>
      </c>
      <c r="Q41" s="3" t="str">
        <f>IF(Programas!Q41="X","X","")</f>
        <v/>
      </c>
      <c r="R41" s="3" t="str">
        <f>IF(Programas!R41="X","X","")</f>
        <v/>
      </c>
      <c r="S41" s="3" t="str">
        <f>IF(Programas!S41="X","X","")</f>
        <v>X</v>
      </c>
      <c r="T41" s="3" t="str">
        <f>IF(Programas!T41="X","X","")</f>
        <v/>
      </c>
      <c r="U41" s="3" t="str">
        <f>IF(Programas!U41="X","X","")</f>
        <v/>
      </c>
      <c r="V41" s="3" t="str">
        <f>IF(Programas!V41="X","X","")</f>
        <v/>
      </c>
      <c r="W41" s="3" t="str">
        <f>IF(Programas!W41="X","X","")</f>
        <v/>
      </c>
      <c r="X41" s="3" t="str">
        <f>IF(Programas!X41="X","X","")</f>
        <v>X</v>
      </c>
      <c r="Y41" s="3" t="str">
        <f>IF(Programas!Y41="X","X","")</f>
        <v/>
      </c>
      <c r="Z41" s="3" t="str">
        <f>IF(Programas!Z41="X","X","")</f>
        <v/>
      </c>
      <c r="AA41" s="3" t="str">
        <f>IF(Programas!AA41="X","X","")</f>
        <v/>
      </c>
      <c r="AB41" s="3" t="str">
        <f>IF(Programas!AB41="X","X","")</f>
        <v/>
      </c>
      <c r="AC41" s="3" t="str">
        <f>IF(Programas!AC41="X","X","")</f>
        <v>X</v>
      </c>
      <c r="AD41" s="3">
        <f>Programas!AD41</f>
        <v>0</v>
      </c>
      <c r="AE41" s="3">
        <f>Programas!AE41</f>
        <v>0</v>
      </c>
      <c r="AF41" s="3">
        <f>Programas!AF41</f>
        <v>0</v>
      </c>
      <c r="AG41" s="3">
        <f>Programas!AG41</f>
        <v>0</v>
      </c>
      <c r="AH41" s="3">
        <f>Programas!AH41</f>
        <v>61.6</v>
      </c>
      <c r="AI41" s="3">
        <f>Programas!AI41</f>
        <v>0</v>
      </c>
      <c r="AJ41" s="3">
        <f>Programas!AJ41</f>
        <v>0</v>
      </c>
      <c r="AK41" s="3">
        <f>Programas!AK41</f>
        <v>0</v>
      </c>
      <c r="AL41" s="3">
        <f>Programas!AL41</f>
        <v>0</v>
      </c>
      <c r="AM41" s="3">
        <f>Programas!AM41</f>
        <v>61.6</v>
      </c>
      <c r="AN41" s="3">
        <f>Programas!AN41</f>
        <v>0</v>
      </c>
      <c r="AO41" s="3">
        <f>Programas!AO41</f>
        <v>0</v>
      </c>
      <c r="AP41" s="3">
        <f>Programas!AP41</f>
        <v>0</v>
      </c>
      <c r="AQ41" s="3">
        <f>Programas!AQ41</f>
        <v>0</v>
      </c>
      <c r="AR41" s="3">
        <f>Programas!AR41</f>
        <v>61.6</v>
      </c>
      <c r="AS41" s="3">
        <f>Programas!AS41</f>
        <v>0</v>
      </c>
      <c r="AT41" s="3">
        <f>Programas!AT41</f>
        <v>0</v>
      </c>
      <c r="AU41" s="3">
        <f>Programas!AU41</f>
        <v>0</v>
      </c>
      <c r="AV41" s="3">
        <f>Programas!AV41</f>
        <v>0</v>
      </c>
      <c r="AW41" s="3">
        <f>Programas!AW41</f>
        <v>359.73333333333335</v>
      </c>
      <c r="AX41" s="4">
        <f t="shared" si="0"/>
        <v>544.5333333333333</v>
      </c>
      <c r="AY41" s="4" t="s">
        <v>205</v>
      </c>
      <c r="AZ41" s="2" t="s">
        <v>212</v>
      </c>
      <c r="BA41" s="2" t="s">
        <v>213</v>
      </c>
      <c r="BB41" s="2" t="s">
        <v>214</v>
      </c>
      <c r="BC41" s="2" t="s">
        <v>486</v>
      </c>
      <c r="BD41" s="6">
        <v>0</v>
      </c>
      <c r="BE41" s="6">
        <f t="shared" si="31"/>
        <v>0</v>
      </c>
      <c r="BF41" s="6">
        <f t="shared" si="32"/>
        <v>0</v>
      </c>
      <c r="BG41" s="6">
        <f t="shared" si="33"/>
        <v>0</v>
      </c>
      <c r="BH41" s="6">
        <v>0.25</v>
      </c>
      <c r="BI41" s="6">
        <f t="shared" si="34"/>
        <v>0.25</v>
      </c>
      <c r="BJ41" s="6">
        <f t="shared" si="35"/>
        <v>0.25</v>
      </c>
      <c r="BK41" s="6">
        <f t="shared" si="36"/>
        <v>0.25</v>
      </c>
      <c r="BL41" s="6">
        <f t="shared" si="37"/>
        <v>0.25</v>
      </c>
      <c r="BM41" s="6">
        <v>0.5</v>
      </c>
      <c r="BN41" s="6">
        <f t="shared" si="38"/>
        <v>0.5</v>
      </c>
      <c r="BO41" s="6">
        <f t="shared" si="39"/>
        <v>0.5</v>
      </c>
      <c r="BP41" s="6">
        <f t="shared" si="40"/>
        <v>0.5</v>
      </c>
      <c r="BQ41" s="6">
        <f t="shared" si="41"/>
        <v>0.5</v>
      </c>
      <c r="BR41" s="6">
        <v>0.75</v>
      </c>
      <c r="BS41" s="6">
        <f t="shared" si="42"/>
        <v>0.75</v>
      </c>
      <c r="BT41" s="6">
        <f t="shared" si="43"/>
        <v>0.75</v>
      </c>
      <c r="BU41" s="6">
        <f t="shared" si="44"/>
        <v>0.75</v>
      </c>
      <c r="BV41" s="6">
        <f t="shared" si="45"/>
        <v>0.75</v>
      </c>
      <c r="BW41" s="6">
        <v>1</v>
      </c>
      <c r="BX41" s="1"/>
    </row>
    <row r="42" spans="1:76" ht="34.200000000000003" hidden="1" x14ac:dyDescent="0.3">
      <c r="A42" s="2" t="str">
        <f>Programas!A42</f>
        <v>DO4</v>
      </c>
      <c r="B42" s="2">
        <f>Programas!B42</f>
        <v>1</v>
      </c>
      <c r="C42" s="2" t="str">
        <f>Programas!C42</f>
        <v>Recursos Hídricos</v>
      </c>
      <c r="D42" s="2">
        <f>Programas!D42</f>
        <v>1</v>
      </c>
      <c r="E42" s="2" t="str">
        <f>Programas!E42</f>
        <v>Planos de Recursos Hídricos</v>
      </c>
      <c r="F42" s="2" t="str">
        <f>Programas!F42</f>
        <v>N/A</v>
      </c>
      <c r="G42" s="2" t="str">
        <f>Programas!G42</f>
        <v>N/A</v>
      </c>
      <c r="H42" s="2" t="str">
        <f>Programas!H42</f>
        <v>1.1.4</v>
      </c>
      <c r="I42" s="2" t="str">
        <f>Programas!I42</f>
        <v>Revisar o Plano de Ações do PDRH com base nos resultados dos monitoramentos</v>
      </c>
      <c r="J42" s="3" t="str">
        <f>IF(Programas!J42="X","X","")</f>
        <v/>
      </c>
      <c r="K42" s="3" t="str">
        <f>IF(Programas!K42="X","X","")</f>
        <v/>
      </c>
      <c r="L42" s="3" t="str">
        <f>IF(Programas!L42="X","X","")</f>
        <v/>
      </c>
      <c r="M42" s="3" t="str">
        <f>IF(Programas!M42="X","X","")</f>
        <v/>
      </c>
      <c r="N42" s="3" t="str">
        <f>IF(Programas!N42="X","X","")</f>
        <v>X</v>
      </c>
      <c r="O42" s="3" t="str">
        <f>IF(Programas!O42="X","X","")</f>
        <v/>
      </c>
      <c r="P42" s="3" t="str">
        <f>IF(Programas!P42="X","X","")</f>
        <v/>
      </c>
      <c r="Q42" s="3" t="str">
        <f>IF(Programas!Q42="X","X","")</f>
        <v/>
      </c>
      <c r="R42" s="3" t="str">
        <f>IF(Programas!R42="X","X","")</f>
        <v/>
      </c>
      <c r="S42" s="3" t="str">
        <f>IF(Programas!S42="X","X","")</f>
        <v>X</v>
      </c>
      <c r="T42" s="3" t="str">
        <f>IF(Programas!T42="X","X","")</f>
        <v/>
      </c>
      <c r="U42" s="3" t="str">
        <f>IF(Programas!U42="X","X","")</f>
        <v/>
      </c>
      <c r="V42" s="3" t="str">
        <f>IF(Programas!V42="X","X","")</f>
        <v/>
      </c>
      <c r="W42" s="3" t="str">
        <f>IF(Programas!W42="X","X","")</f>
        <v/>
      </c>
      <c r="X42" s="3" t="str">
        <f>IF(Programas!X42="X","X","")</f>
        <v>X</v>
      </c>
      <c r="Y42" s="3" t="str">
        <f>IF(Programas!Y42="X","X","")</f>
        <v/>
      </c>
      <c r="Z42" s="3" t="str">
        <f>IF(Programas!Z42="X","X","")</f>
        <v/>
      </c>
      <c r="AA42" s="3" t="str">
        <f>IF(Programas!AA42="X","X","")</f>
        <v/>
      </c>
      <c r="AB42" s="3" t="str">
        <f>IF(Programas!AB42="X","X","")</f>
        <v/>
      </c>
      <c r="AC42" s="3" t="str">
        <f>IF(Programas!AC42="X","X","")</f>
        <v>X</v>
      </c>
      <c r="AD42" s="3">
        <f>Programas!AD42</f>
        <v>0</v>
      </c>
      <c r="AE42" s="3">
        <f>Programas!AE42</f>
        <v>0</v>
      </c>
      <c r="AF42" s="3">
        <f>Programas!AF42</f>
        <v>0</v>
      </c>
      <c r="AG42" s="3">
        <f>Programas!AG42</f>
        <v>0</v>
      </c>
      <c r="AH42" s="3">
        <f>Programas!AH42</f>
        <v>61.6</v>
      </c>
      <c r="AI42" s="3">
        <f>Programas!AI42</f>
        <v>0</v>
      </c>
      <c r="AJ42" s="3">
        <f>Programas!AJ42</f>
        <v>0</v>
      </c>
      <c r="AK42" s="3">
        <f>Programas!AK42</f>
        <v>0</v>
      </c>
      <c r="AL42" s="3">
        <f>Programas!AL42</f>
        <v>0</v>
      </c>
      <c r="AM42" s="3">
        <f>Programas!AM42</f>
        <v>61.6</v>
      </c>
      <c r="AN42" s="3">
        <f>Programas!AN42</f>
        <v>0</v>
      </c>
      <c r="AO42" s="3">
        <f>Programas!AO42</f>
        <v>0</v>
      </c>
      <c r="AP42" s="3">
        <f>Programas!AP42</f>
        <v>0</v>
      </c>
      <c r="AQ42" s="3">
        <f>Programas!AQ42</f>
        <v>0</v>
      </c>
      <c r="AR42" s="3">
        <f>Programas!AR42</f>
        <v>61.6</v>
      </c>
      <c r="AS42" s="3">
        <f>Programas!AS42</f>
        <v>0</v>
      </c>
      <c r="AT42" s="3">
        <f>Programas!AT42</f>
        <v>0</v>
      </c>
      <c r="AU42" s="3">
        <f>Programas!AU42</f>
        <v>0</v>
      </c>
      <c r="AV42" s="3">
        <f>Programas!AV42</f>
        <v>0</v>
      </c>
      <c r="AW42" s="3">
        <f>Programas!AW42</f>
        <v>359.73333333333335</v>
      </c>
      <c r="AX42" s="4">
        <f t="shared" si="0"/>
        <v>544.5333333333333</v>
      </c>
      <c r="AY42" s="4" t="s">
        <v>205</v>
      </c>
      <c r="AZ42" s="2" t="s">
        <v>212</v>
      </c>
      <c r="BA42" s="2" t="s">
        <v>213</v>
      </c>
      <c r="BB42" s="2" t="s">
        <v>214</v>
      </c>
      <c r="BC42" s="2" t="s">
        <v>486</v>
      </c>
      <c r="BD42" s="6">
        <v>0</v>
      </c>
      <c r="BE42" s="6">
        <f t="shared" si="31"/>
        <v>0</v>
      </c>
      <c r="BF42" s="6">
        <f t="shared" si="32"/>
        <v>0</v>
      </c>
      <c r="BG42" s="6">
        <f t="shared" si="33"/>
        <v>0</v>
      </c>
      <c r="BH42" s="6">
        <v>0.25</v>
      </c>
      <c r="BI42" s="6">
        <f t="shared" si="34"/>
        <v>0.25</v>
      </c>
      <c r="BJ42" s="6">
        <f t="shared" si="35"/>
        <v>0.25</v>
      </c>
      <c r="BK42" s="6">
        <f t="shared" si="36"/>
        <v>0.25</v>
      </c>
      <c r="BL42" s="6">
        <f t="shared" si="37"/>
        <v>0.25</v>
      </c>
      <c r="BM42" s="6">
        <v>0.5</v>
      </c>
      <c r="BN42" s="6">
        <f t="shared" si="38"/>
        <v>0.5</v>
      </c>
      <c r="BO42" s="6">
        <f t="shared" si="39"/>
        <v>0.5</v>
      </c>
      <c r="BP42" s="6">
        <f t="shared" si="40"/>
        <v>0.5</v>
      </c>
      <c r="BQ42" s="6">
        <f t="shared" si="41"/>
        <v>0.5</v>
      </c>
      <c r="BR42" s="6">
        <v>0.75</v>
      </c>
      <c r="BS42" s="6">
        <f t="shared" si="42"/>
        <v>0.75</v>
      </c>
      <c r="BT42" s="6">
        <f t="shared" si="43"/>
        <v>0.75</v>
      </c>
      <c r="BU42" s="6">
        <f t="shared" si="44"/>
        <v>0.75</v>
      </c>
      <c r="BV42" s="6">
        <f t="shared" si="45"/>
        <v>0.75</v>
      </c>
      <c r="BW42" s="6">
        <v>1</v>
      </c>
      <c r="BX42" s="1"/>
    </row>
    <row r="43" spans="1:76" ht="34.200000000000003" hidden="1" x14ac:dyDescent="0.3">
      <c r="A43" s="2" t="str">
        <f>Programas!A43</f>
        <v>DO5</v>
      </c>
      <c r="B43" s="2">
        <f>Programas!B43</f>
        <v>1</v>
      </c>
      <c r="C43" s="2" t="str">
        <f>Programas!C43</f>
        <v>Recursos Hídricos</v>
      </c>
      <c r="D43" s="2">
        <f>Programas!D43</f>
        <v>1</v>
      </c>
      <c r="E43" s="2" t="str">
        <f>Programas!E43</f>
        <v>Planos de Recursos Hídricos</v>
      </c>
      <c r="F43" s="2" t="str">
        <f>Programas!F43</f>
        <v>N/A</v>
      </c>
      <c r="G43" s="2" t="str">
        <f>Programas!G43</f>
        <v>N/A</v>
      </c>
      <c r="H43" s="2" t="str">
        <f>Programas!H43</f>
        <v>1.1.4</v>
      </c>
      <c r="I43" s="2" t="str">
        <f>Programas!I43</f>
        <v>Revisar o Plano de Ações do PDRH com base nos resultados dos monitoramentos</v>
      </c>
      <c r="J43" s="3" t="str">
        <f>IF(Programas!J43="X","X","")</f>
        <v/>
      </c>
      <c r="K43" s="3" t="str">
        <f>IF(Programas!K43="X","X","")</f>
        <v/>
      </c>
      <c r="L43" s="3" t="str">
        <f>IF(Programas!L43="X","X","")</f>
        <v/>
      </c>
      <c r="M43" s="3" t="str">
        <f>IF(Programas!M43="X","X","")</f>
        <v/>
      </c>
      <c r="N43" s="3" t="str">
        <f>IF(Programas!N43="X","X","")</f>
        <v>X</v>
      </c>
      <c r="O43" s="3" t="str">
        <f>IF(Programas!O43="X","X","")</f>
        <v/>
      </c>
      <c r="P43" s="3" t="str">
        <f>IF(Programas!P43="X","X","")</f>
        <v/>
      </c>
      <c r="Q43" s="3" t="str">
        <f>IF(Programas!Q43="X","X","")</f>
        <v/>
      </c>
      <c r="R43" s="3" t="str">
        <f>IF(Programas!R43="X","X","")</f>
        <v/>
      </c>
      <c r="S43" s="3" t="str">
        <f>IF(Programas!S43="X","X","")</f>
        <v>X</v>
      </c>
      <c r="T43" s="3" t="str">
        <f>IF(Programas!T43="X","X","")</f>
        <v/>
      </c>
      <c r="U43" s="3" t="str">
        <f>IF(Programas!U43="X","X","")</f>
        <v/>
      </c>
      <c r="V43" s="3" t="str">
        <f>IF(Programas!V43="X","X","")</f>
        <v/>
      </c>
      <c r="W43" s="3" t="str">
        <f>IF(Programas!W43="X","X","")</f>
        <v/>
      </c>
      <c r="X43" s="3" t="str">
        <f>IF(Programas!X43="X","X","")</f>
        <v>X</v>
      </c>
      <c r="Y43" s="3" t="str">
        <f>IF(Programas!Y43="X","X","")</f>
        <v/>
      </c>
      <c r="Z43" s="3" t="str">
        <f>IF(Programas!Z43="X","X","")</f>
        <v/>
      </c>
      <c r="AA43" s="3" t="str">
        <f>IF(Programas!AA43="X","X","")</f>
        <v/>
      </c>
      <c r="AB43" s="3" t="str">
        <f>IF(Programas!AB43="X","X","")</f>
        <v/>
      </c>
      <c r="AC43" s="3" t="str">
        <f>IF(Programas!AC43="X","X","")</f>
        <v>X</v>
      </c>
      <c r="AD43" s="3">
        <f>Programas!AD43</f>
        <v>0</v>
      </c>
      <c r="AE43" s="3">
        <f>Programas!AE43</f>
        <v>0</v>
      </c>
      <c r="AF43" s="3">
        <f>Programas!AF43</f>
        <v>0</v>
      </c>
      <c r="AG43" s="3">
        <f>Programas!AG43</f>
        <v>0</v>
      </c>
      <c r="AH43" s="3">
        <f>Programas!AH43</f>
        <v>61.6</v>
      </c>
      <c r="AI43" s="3">
        <f>Programas!AI43</f>
        <v>0</v>
      </c>
      <c r="AJ43" s="3">
        <f>Programas!AJ43</f>
        <v>0</v>
      </c>
      <c r="AK43" s="3">
        <f>Programas!AK43</f>
        <v>0</v>
      </c>
      <c r="AL43" s="3">
        <f>Programas!AL43</f>
        <v>0</v>
      </c>
      <c r="AM43" s="3">
        <f>Programas!AM43</f>
        <v>61.6</v>
      </c>
      <c r="AN43" s="3">
        <f>Programas!AN43</f>
        <v>0</v>
      </c>
      <c r="AO43" s="3">
        <f>Programas!AO43</f>
        <v>0</v>
      </c>
      <c r="AP43" s="3">
        <f>Programas!AP43</f>
        <v>0</v>
      </c>
      <c r="AQ43" s="3">
        <f>Programas!AQ43</f>
        <v>0</v>
      </c>
      <c r="AR43" s="3">
        <f>Programas!AR43</f>
        <v>61.6</v>
      </c>
      <c r="AS43" s="3">
        <f>Programas!AS43</f>
        <v>0</v>
      </c>
      <c r="AT43" s="3">
        <f>Programas!AT43</f>
        <v>0</v>
      </c>
      <c r="AU43" s="3">
        <f>Programas!AU43</f>
        <v>0</v>
      </c>
      <c r="AV43" s="3">
        <f>Programas!AV43</f>
        <v>0</v>
      </c>
      <c r="AW43" s="3">
        <f>Programas!AW43</f>
        <v>359.73333333333335</v>
      </c>
      <c r="AX43" s="4">
        <f t="shared" si="0"/>
        <v>544.5333333333333</v>
      </c>
      <c r="AY43" s="4" t="s">
        <v>205</v>
      </c>
      <c r="AZ43" s="2" t="s">
        <v>212</v>
      </c>
      <c r="BA43" s="2" t="s">
        <v>213</v>
      </c>
      <c r="BB43" s="2" t="s">
        <v>214</v>
      </c>
      <c r="BC43" s="2" t="s">
        <v>486</v>
      </c>
      <c r="BD43" s="6">
        <v>0</v>
      </c>
      <c r="BE43" s="6">
        <f t="shared" si="31"/>
        <v>0</v>
      </c>
      <c r="BF43" s="6">
        <f t="shared" si="32"/>
        <v>0</v>
      </c>
      <c r="BG43" s="6">
        <f t="shared" si="33"/>
        <v>0</v>
      </c>
      <c r="BH43" s="6">
        <v>0.25</v>
      </c>
      <c r="BI43" s="6">
        <f t="shared" si="34"/>
        <v>0.25</v>
      </c>
      <c r="BJ43" s="6">
        <f t="shared" si="35"/>
        <v>0.25</v>
      </c>
      <c r="BK43" s="6">
        <f t="shared" si="36"/>
        <v>0.25</v>
      </c>
      <c r="BL43" s="6">
        <f t="shared" si="37"/>
        <v>0.25</v>
      </c>
      <c r="BM43" s="6">
        <v>0.5</v>
      </c>
      <c r="BN43" s="6">
        <f t="shared" si="38"/>
        <v>0.5</v>
      </c>
      <c r="BO43" s="6">
        <f t="shared" si="39"/>
        <v>0.5</v>
      </c>
      <c r="BP43" s="6">
        <f t="shared" si="40"/>
        <v>0.5</v>
      </c>
      <c r="BQ43" s="6">
        <f t="shared" si="41"/>
        <v>0.5</v>
      </c>
      <c r="BR43" s="6">
        <v>0.75</v>
      </c>
      <c r="BS43" s="6">
        <f t="shared" si="42"/>
        <v>0.75</v>
      </c>
      <c r="BT43" s="6">
        <f t="shared" si="43"/>
        <v>0.75</v>
      </c>
      <c r="BU43" s="6">
        <f t="shared" si="44"/>
        <v>0.75</v>
      </c>
      <c r="BV43" s="6">
        <f t="shared" si="45"/>
        <v>0.75</v>
      </c>
      <c r="BW43" s="6">
        <v>1</v>
      </c>
      <c r="BX43" s="1"/>
    </row>
    <row r="44" spans="1:76" ht="34.200000000000003" hidden="1" x14ac:dyDescent="0.3">
      <c r="A44" s="2" t="str">
        <f>Programas!A44</f>
        <v>DO6</v>
      </c>
      <c r="B44" s="2">
        <f>Programas!B44</f>
        <v>1</v>
      </c>
      <c r="C44" s="2" t="str">
        <f>Programas!C44</f>
        <v>Recursos Hídricos</v>
      </c>
      <c r="D44" s="2">
        <f>Programas!D44</f>
        <v>1</v>
      </c>
      <c r="E44" s="2" t="str">
        <f>Programas!E44</f>
        <v>Planos de Recursos Hídricos</v>
      </c>
      <c r="F44" s="2" t="str">
        <f>Programas!F44</f>
        <v>N/A</v>
      </c>
      <c r="G44" s="2" t="str">
        <f>Programas!G44</f>
        <v>N/A</v>
      </c>
      <c r="H44" s="2" t="str">
        <f>Programas!H44</f>
        <v>1.1.4</v>
      </c>
      <c r="I44" s="2" t="str">
        <f>Programas!I44</f>
        <v>Revisar o Plano de Ações do PDRH com base nos resultados dos monitoramentos</v>
      </c>
      <c r="J44" s="3" t="str">
        <f>IF(Programas!J44="X","X","")</f>
        <v/>
      </c>
      <c r="K44" s="3" t="str">
        <f>IF(Programas!K44="X","X","")</f>
        <v/>
      </c>
      <c r="L44" s="3" t="str">
        <f>IF(Programas!L44="X","X","")</f>
        <v/>
      </c>
      <c r="M44" s="3" t="str">
        <f>IF(Programas!M44="X","X","")</f>
        <v/>
      </c>
      <c r="N44" s="3" t="str">
        <f>IF(Programas!N44="X","X","")</f>
        <v>X</v>
      </c>
      <c r="O44" s="3" t="str">
        <f>IF(Programas!O44="X","X","")</f>
        <v/>
      </c>
      <c r="P44" s="3" t="str">
        <f>IF(Programas!P44="X","X","")</f>
        <v/>
      </c>
      <c r="Q44" s="3" t="str">
        <f>IF(Programas!Q44="X","X","")</f>
        <v/>
      </c>
      <c r="R44" s="3" t="str">
        <f>IF(Programas!R44="X","X","")</f>
        <v/>
      </c>
      <c r="S44" s="3" t="str">
        <f>IF(Programas!S44="X","X","")</f>
        <v>X</v>
      </c>
      <c r="T44" s="3" t="str">
        <f>IF(Programas!T44="X","X","")</f>
        <v/>
      </c>
      <c r="U44" s="3" t="str">
        <f>IF(Programas!U44="X","X","")</f>
        <v/>
      </c>
      <c r="V44" s="3" t="str">
        <f>IF(Programas!V44="X","X","")</f>
        <v/>
      </c>
      <c r="W44" s="3" t="str">
        <f>IF(Programas!W44="X","X","")</f>
        <v/>
      </c>
      <c r="X44" s="3" t="str">
        <f>IF(Programas!X44="X","X","")</f>
        <v>X</v>
      </c>
      <c r="Y44" s="3" t="str">
        <f>IF(Programas!Y44="X","X","")</f>
        <v/>
      </c>
      <c r="Z44" s="3" t="str">
        <f>IF(Programas!Z44="X","X","")</f>
        <v/>
      </c>
      <c r="AA44" s="3" t="str">
        <f>IF(Programas!AA44="X","X","")</f>
        <v/>
      </c>
      <c r="AB44" s="3" t="str">
        <f>IF(Programas!AB44="X","X","")</f>
        <v/>
      </c>
      <c r="AC44" s="3" t="str">
        <f>IF(Programas!AC44="X","X","")</f>
        <v>X</v>
      </c>
      <c r="AD44" s="3">
        <f>Programas!AD44</f>
        <v>0</v>
      </c>
      <c r="AE44" s="3">
        <f>Programas!AE44</f>
        <v>0</v>
      </c>
      <c r="AF44" s="3">
        <f>Programas!AF44</f>
        <v>0</v>
      </c>
      <c r="AG44" s="3">
        <f>Programas!AG44</f>
        <v>0</v>
      </c>
      <c r="AH44" s="3">
        <f>Programas!AH44</f>
        <v>61.6</v>
      </c>
      <c r="AI44" s="3">
        <f>Programas!AI44</f>
        <v>0</v>
      </c>
      <c r="AJ44" s="3">
        <f>Programas!AJ44</f>
        <v>0</v>
      </c>
      <c r="AK44" s="3">
        <f>Programas!AK44</f>
        <v>0</v>
      </c>
      <c r="AL44" s="3">
        <f>Programas!AL44</f>
        <v>0</v>
      </c>
      <c r="AM44" s="3">
        <f>Programas!AM44</f>
        <v>61.6</v>
      </c>
      <c r="AN44" s="3">
        <f>Programas!AN44</f>
        <v>0</v>
      </c>
      <c r="AO44" s="3">
        <f>Programas!AO44</f>
        <v>0</v>
      </c>
      <c r="AP44" s="3">
        <f>Programas!AP44</f>
        <v>0</v>
      </c>
      <c r="AQ44" s="3">
        <f>Programas!AQ44</f>
        <v>0</v>
      </c>
      <c r="AR44" s="3">
        <f>Programas!AR44</f>
        <v>61.6</v>
      </c>
      <c r="AS44" s="3">
        <f>Programas!AS44</f>
        <v>0</v>
      </c>
      <c r="AT44" s="3">
        <f>Programas!AT44</f>
        <v>0</v>
      </c>
      <c r="AU44" s="3">
        <f>Programas!AU44</f>
        <v>0</v>
      </c>
      <c r="AV44" s="3">
        <f>Programas!AV44</f>
        <v>0</v>
      </c>
      <c r="AW44" s="3">
        <f>Programas!AW44</f>
        <v>359.73333333333335</v>
      </c>
      <c r="AX44" s="4">
        <f t="shared" si="0"/>
        <v>544.5333333333333</v>
      </c>
      <c r="AY44" s="4" t="s">
        <v>205</v>
      </c>
      <c r="AZ44" s="2" t="s">
        <v>212</v>
      </c>
      <c r="BA44" s="2" t="s">
        <v>213</v>
      </c>
      <c r="BB44" s="2" t="s">
        <v>214</v>
      </c>
      <c r="BC44" s="2" t="s">
        <v>486</v>
      </c>
      <c r="BD44" s="6">
        <v>0</v>
      </c>
      <c r="BE44" s="6">
        <f t="shared" si="31"/>
        <v>0</v>
      </c>
      <c r="BF44" s="6">
        <f t="shared" si="32"/>
        <v>0</v>
      </c>
      <c r="BG44" s="6">
        <f t="shared" si="33"/>
        <v>0</v>
      </c>
      <c r="BH44" s="6">
        <v>0.25</v>
      </c>
      <c r="BI44" s="6">
        <f t="shared" si="34"/>
        <v>0.25</v>
      </c>
      <c r="BJ44" s="6">
        <f t="shared" si="35"/>
        <v>0.25</v>
      </c>
      <c r="BK44" s="6">
        <f t="shared" si="36"/>
        <v>0.25</v>
      </c>
      <c r="BL44" s="6">
        <f t="shared" si="37"/>
        <v>0.25</v>
      </c>
      <c r="BM44" s="6">
        <v>0.5</v>
      </c>
      <c r="BN44" s="6">
        <f t="shared" si="38"/>
        <v>0.5</v>
      </c>
      <c r="BO44" s="6">
        <f t="shared" si="39"/>
        <v>0.5</v>
      </c>
      <c r="BP44" s="6">
        <f t="shared" si="40"/>
        <v>0.5</v>
      </c>
      <c r="BQ44" s="6">
        <f t="shared" si="41"/>
        <v>0.5</v>
      </c>
      <c r="BR44" s="6">
        <v>0.75</v>
      </c>
      <c r="BS44" s="6">
        <f t="shared" si="42"/>
        <v>0.75</v>
      </c>
      <c r="BT44" s="6">
        <f t="shared" si="43"/>
        <v>0.75</v>
      </c>
      <c r="BU44" s="6">
        <f t="shared" si="44"/>
        <v>0.75</v>
      </c>
      <c r="BV44" s="6">
        <f t="shared" si="45"/>
        <v>0.75</v>
      </c>
      <c r="BW44" s="6">
        <v>1</v>
      </c>
      <c r="BX44" s="1"/>
    </row>
    <row r="45" spans="1:76" ht="34.200000000000003" hidden="1" x14ac:dyDescent="0.3">
      <c r="A45" s="2" t="str">
        <f>Programas!A45</f>
        <v>UA7</v>
      </c>
      <c r="B45" s="2">
        <f>Programas!B45</f>
        <v>1</v>
      </c>
      <c r="C45" s="2" t="str">
        <f>Programas!C45</f>
        <v>Recursos Hídricos</v>
      </c>
      <c r="D45" s="2">
        <f>Programas!D45</f>
        <v>1</v>
      </c>
      <c r="E45" s="2" t="str">
        <f>Programas!E45</f>
        <v>Planos de Recursos Hídricos</v>
      </c>
      <c r="F45" s="2" t="str">
        <f>Programas!F45</f>
        <v>N/A</v>
      </c>
      <c r="G45" s="2" t="str">
        <f>Programas!G45</f>
        <v>N/A</v>
      </c>
      <c r="H45" s="2" t="str">
        <f>Programas!H45</f>
        <v>1.1.4</v>
      </c>
      <c r="I45" s="2" t="str">
        <f>Programas!I45</f>
        <v>Revisar o Plano de Ações do PARH com base nos resultados dos monitoramentos</v>
      </c>
      <c r="J45" s="3" t="str">
        <f>IF(Programas!J45="X","X","")</f>
        <v/>
      </c>
      <c r="K45" s="3" t="str">
        <f>IF(Programas!K45="X","X","")</f>
        <v/>
      </c>
      <c r="L45" s="3" t="str">
        <f>IF(Programas!L45="X","X","")</f>
        <v/>
      </c>
      <c r="M45" s="3" t="str">
        <f>IF(Programas!M45="X","X","")</f>
        <v/>
      </c>
      <c r="N45" s="3" t="str">
        <f>IF(Programas!N45="X","X","")</f>
        <v>X</v>
      </c>
      <c r="O45" s="3" t="str">
        <f>IF(Programas!O45="X","X","")</f>
        <v/>
      </c>
      <c r="P45" s="3" t="str">
        <f>IF(Programas!P45="X","X","")</f>
        <v/>
      </c>
      <c r="Q45" s="3" t="str">
        <f>IF(Programas!Q45="X","X","")</f>
        <v/>
      </c>
      <c r="R45" s="3" t="str">
        <f>IF(Programas!R45="X","X","")</f>
        <v/>
      </c>
      <c r="S45" s="3" t="str">
        <f>IF(Programas!S45="X","X","")</f>
        <v>X</v>
      </c>
      <c r="T45" s="3" t="str">
        <f>IF(Programas!T45="X","X","")</f>
        <v/>
      </c>
      <c r="U45" s="3" t="str">
        <f>IF(Programas!U45="X","X","")</f>
        <v/>
      </c>
      <c r="V45" s="3" t="str">
        <f>IF(Programas!V45="X","X","")</f>
        <v/>
      </c>
      <c r="W45" s="3" t="str">
        <f>IF(Programas!W45="X","X","")</f>
        <v/>
      </c>
      <c r="X45" s="3" t="str">
        <f>IF(Programas!X45="X","X","")</f>
        <v>X</v>
      </c>
      <c r="Y45" s="3" t="str">
        <f>IF(Programas!Y45="X","X","")</f>
        <v/>
      </c>
      <c r="Z45" s="3" t="str">
        <f>IF(Programas!Z45="X","X","")</f>
        <v/>
      </c>
      <c r="AA45" s="3" t="str">
        <f>IF(Programas!AA45="X","X","")</f>
        <v/>
      </c>
      <c r="AB45" s="3" t="str">
        <f>IF(Programas!AB45="X","X","")</f>
        <v/>
      </c>
      <c r="AC45" s="3" t="str">
        <f>IF(Programas!AC45="X","X","")</f>
        <v>X</v>
      </c>
      <c r="AD45" s="3">
        <f>Programas!AD45</f>
        <v>0</v>
      </c>
      <c r="AE45" s="3">
        <f>Programas!AE45</f>
        <v>0</v>
      </c>
      <c r="AF45" s="3">
        <f>Programas!AF45</f>
        <v>0</v>
      </c>
      <c r="AG45" s="3">
        <f>Programas!AG45</f>
        <v>0</v>
      </c>
      <c r="AH45" s="3">
        <f>Programas!AH45</f>
        <v>0</v>
      </c>
      <c r="AI45" s="3">
        <f>Programas!AI45</f>
        <v>0</v>
      </c>
      <c r="AJ45" s="3">
        <f>Programas!AJ45</f>
        <v>0</v>
      </c>
      <c r="AK45" s="3">
        <f>Programas!AK45</f>
        <v>0</v>
      </c>
      <c r="AL45" s="3">
        <f>Programas!AL45</f>
        <v>0</v>
      </c>
      <c r="AM45" s="3">
        <f>Programas!AM45</f>
        <v>0</v>
      </c>
      <c r="AN45" s="3">
        <f>Programas!AN45</f>
        <v>0</v>
      </c>
      <c r="AO45" s="3">
        <f>Programas!AO45</f>
        <v>0</v>
      </c>
      <c r="AP45" s="3">
        <f>Programas!AP45</f>
        <v>0</v>
      </c>
      <c r="AQ45" s="3">
        <f>Programas!AQ45</f>
        <v>0</v>
      </c>
      <c r="AR45" s="3">
        <f>Programas!AR45</f>
        <v>0</v>
      </c>
      <c r="AS45" s="3">
        <f>Programas!AS45</f>
        <v>0</v>
      </c>
      <c r="AT45" s="3">
        <f>Programas!AT45</f>
        <v>0</v>
      </c>
      <c r="AU45" s="3">
        <f>Programas!AU45</f>
        <v>0</v>
      </c>
      <c r="AV45" s="3">
        <f>Programas!AV45</f>
        <v>0</v>
      </c>
      <c r="AW45" s="3">
        <f>Programas!AW45</f>
        <v>0</v>
      </c>
      <c r="AX45" s="4">
        <f t="shared" si="0"/>
        <v>0</v>
      </c>
      <c r="AY45" s="4" t="s">
        <v>205</v>
      </c>
      <c r="AZ45" s="2" t="s">
        <v>212</v>
      </c>
      <c r="BA45" s="2" t="s">
        <v>213</v>
      </c>
      <c r="BB45" s="2" t="s">
        <v>214</v>
      </c>
      <c r="BC45" s="2" t="s">
        <v>487</v>
      </c>
      <c r="BD45" s="6">
        <v>0</v>
      </c>
      <c r="BE45" s="6">
        <f t="shared" si="31"/>
        <v>0</v>
      </c>
      <c r="BF45" s="6">
        <f t="shared" si="32"/>
        <v>0</v>
      </c>
      <c r="BG45" s="6">
        <f t="shared" si="33"/>
        <v>0</v>
      </c>
      <c r="BH45" s="6">
        <v>0.25</v>
      </c>
      <c r="BI45" s="6">
        <f t="shared" si="34"/>
        <v>0.25</v>
      </c>
      <c r="BJ45" s="6">
        <f t="shared" si="35"/>
        <v>0.25</v>
      </c>
      <c r="BK45" s="6">
        <f t="shared" si="36"/>
        <v>0.25</v>
      </c>
      <c r="BL45" s="6">
        <f t="shared" si="37"/>
        <v>0.25</v>
      </c>
      <c r="BM45" s="6">
        <v>0.5</v>
      </c>
      <c r="BN45" s="6">
        <f t="shared" si="38"/>
        <v>0.5</v>
      </c>
      <c r="BO45" s="6">
        <f t="shared" si="39"/>
        <v>0.5</v>
      </c>
      <c r="BP45" s="6">
        <f t="shared" si="40"/>
        <v>0.5</v>
      </c>
      <c r="BQ45" s="6">
        <f t="shared" si="41"/>
        <v>0.5</v>
      </c>
      <c r="BR45" s="6">
        <v>0.75</v>
      </c>
      <c r="BS45" s="6">
        <f t="shared" si="42"/>
        <v>0.75</v>
      </c>
      <c r="BT45" s="6">
        <f t="shared" si="43"/>
        <v>0.75</v>
      </c>
      <c r="BU45" s="6">
        <f t="shared" si="44"/>
        <v>0.75</v>
      </c>
      <c r="BV45" s="6">
        <f t="shared" si="45"/>
        <v>0.75</v>
      </c>
      <c r="BW45" s="6">
        <v>1</v>
      </c>
      <c r="BX45" s="1"/>
    </row>
    <row r="46" spans="1:76" ht="34.200000000000003" hidden="1" x14ac:dyDescent="0.3">
      <c r="A46" s="2" t="str">
        <f>Programas!A46</f>
        <v>UA8</v>
      </c>
      <c r="B46" s="2">
        <f>Programas!B46</f>
        <v>1</v>
      </c>
      <c r="C46" s="2" t="str">
        <f>Programas!C46</f>
        <v>Recursos Hídricos</v>
      </c>
      <c r="D46" s="2">
        <f>Programas!D46</f>
        <v>1</v>
      </c>
      <c r="E46" s="2" t="str">
        <f>Programas!E46</f>
        <v>Planos de Recursos Hídricos</v>
      </c>
      <c r="F46" s="2" t="str">
        <f>Programas!F46</f>
        <v>N/A</v>
      </c>
      <c r="G46" s="2" t="str">
        <f>Programas!G46</f>
        <v>N/A</v>
      </c>
      <c r="H46" s="2" t="str">
        <f>Programas!H46</f>
        <v>1.1.4</v>
      </c>
      <c r="I46" s="2" t="str">
        <f>Programas!I46</f>
        <v>Revisar o Plano de Ações do PARH com base nos resultados dos monitoramentos</v>
      </c>
      <c r="J46" s="3" t="str">
        <f>IF(Programas!J46="X","X","")</f>
        <v/>
      </c>
      <c r="K46" s="3" t="str">
        <f>IF(Programas!K46="X","X","")</f>
        <v/>
      </c>
      <c r="L46" s="3" t="str">
        <f>IF(Programas!L46="X","X","")</f>
        <v/>
      </c>
      <c r="M46" s="3" t="str">
        <f>IF(Programas!M46="X","X","")</f>
        <v/>
      </c>
      <c r="N46" s="3" t="str">
        <f>IF(Programas!N46="X","X","")</f>
        <v>X</v>
      </c>
      <c r="O46" s="3" t="str">
        <f>IF(Programas!O46="X","X","")</f>
        <v/>
      </c>
      <c r="P46" s="3" t="str">
        <f>IF(Programas!P46="X","X","")</f>
        <v/>
      </c>
      <c r="Q46" s="3" t="str">
        <f>IF(Programas!Q46="X","X","")</f>
        <v/>
      </c>
      <c r="R46" s="3" t="str">
        <f>IF(Programas!R46="X","X","")</f>
        <v/>
      </c>
      <c r="S46" s="3" t="str">
        <f>IF(Programas!S46="X","X","")</f>
        <v>X</v>
      </c>
      <c r="T46" s="3" t="str">
        <f>IF(Programas!T46="X","X","")</f>
        <v/>
      </c>
      <c r="U46" s="3" t="str">
        <f>IF(Programas!U46="X","X","")</f>
        <v/>
      </c>
      <c r="V46" s="3" t="str">
        <f>IF(Programas!V46="X","X","")</f>
        <v/>
      </c>
      <c r="W46" s="3" t="str">
        <f>IF(Programas!W46="X","X","")</f>
        <v/>
      </c>
      <c r="X46" s="3" t="str">
        <f>IF(Programas!X46="X","X","")</f>
        <v>X</v>
      </c>
      <c r="Y46" s="3" t="str">
        <f>IF(Programas!Y46="X","X","")</f>
        <v/>
      </c>
      <c r="Z46" s="3" t="str">
        <f>IF(Programas!Z46="X","X","")</f>
        <v/>
      </c>
      <c r="AA46" s="3" t="str">
        <f>IF(Programas!AA46="X","X","")</f>
        <v/>
      </c>
      <c r="AB46" s="3" t="str">
        <f>IF(Programas!AB46="X","X","")</f>
        <v/>
      </c>
      <c r="AC46" s="3" t="str">
        <f>IF(Programas!AC46="X","X","")</f>
        <v>X</v>
      </c>
      <c r="AD46" s="3">
        <f>Programas!AD46</f>
        <v>0</v>
      </c>
      <c r="AE46" s="3">
        <f>Programas!AE46</f>
        <v>0</v>
      </c>
      <c r="AF46" s="3">
        <f>Programas!AF46</f>
        <v>0</v>
      </c>
      <c r="AG46" s="3">
        <f>Programas!AG46</f>
        <v>0</v>
      </c>
      <c r="AH46" s="3">
        <f>Programas!AH46</f>
        <v>0</v>
      </c>
      <c r="AI46" s="3">
        <f>Programas!AI46</f>
        <v>0</v>
      </c>
      <c r="AJ46" s="3">
        <f>Programas!AJ46</f>
        <v>0</v>
      </c>
      <c r="AK46" s="3">
        <f>Programas!AK46</f>
        <v>0</v>
      </c>
      <c r="AL46" s="3">
        <f>Programas!AL46</f>
        <v>0</v>
      </c>
      <c r="AM46" s="3">
        <f>Programas!AM46</f>
        <v>0</v>
      </c>
      <c r="AN46" s="3">
        <f>Programas!AN46</f>
        <v>0</v>
      </c>
      <c r="AO46" s="3">
        <f>Programas!AO46</f>
        <v>0</v>
      </c>
      <c r="AP46" s="3">
        <f>Programas!AP46</f>
        <v>0</v>
      </c>
      <c r="AQ46" s="3">
        <f>Programas!AQ46</f>
        <v>0</v>
      </c>
      <c r="AR46" s="3">
        <f>Programas!AR46</f>
        <v>0</v>
      </c>
      <c r="AS46" s="3">
        <f>Programas!AS46</f>
        <v>0</v>
      </c>
      <c r="AT46" s="3">
        <f>Programas!AT46</f>
        <v>0</v>
      </c>
      <c r="AU46" s="3">
        <f>Programas!AU46</f>
        <v>0</v>
      </c>
      <c r="AV46" s="3">
        <f>Programas!AV46</f>
        <v>0</v>
      </c>
      <c r="AW46" s="3">
        <f>Programas!AW46</f>
        <v>0</v>
      </c>
      <c r="AX46" s="4">
        <f t="shared" si="0"/>
        <v>0</v>
      </c>
      <c r="AY46" s="4" t="s">
        <v>205</v>
      </c>
      <c r="AZ46" s="2" t="s">
        <v>212</v>
      </c>
      <c r="BA46" s="2" t="s">
        <v>213</v>
      </c>
      <c r="BB46" s="2" t="s">
        <v>214</v>
      </c>
      <c r="BC46" s="2" t="s">
        <v>487</v>
      </c>
      <c r="BD46" s="6">
        <v>0</v>
      </c>
      <c r="BE46" s="6">
        <f t="shared" si="31"/>
        <v>0</v>
      </c>
      <c r="BF46" s="6">
        <f t="shared" si="32"/>
        <v>0</v>
      </c>
      <c r="BG46" s="6">
        <f t="shared" si="33"/>
        <v>0</v>
      </c>
      <c r="BH46" s="6">
        <v>0.25</v>
      </c>
      <c r="BI46" s="6">
        <f t="shared" si="34"/>
        <v>0.25</v>
      </c>
      <c r="BJ46" s="6">
        <f t="shared" si="35"/>
        <v>0.25</v>
      </c>
      <c r="BK46" s="6">
        <f t="shared" si="36"/>
        <v>0.25</v>
      </c>
      <c r="BL46" s="6">
        <f t="shared" si="37"/>
        <v>0.25</v>
      </c>
      <c r="BM46" s="6">
        <v>0.5</v>
      </c>
      <c r="BN46" s="6">
        <f t="shared" si="38"/>
        <v>0.5</v>
      </c>
      <c r="BO46" s="6">
        <f t="shared" si="39"/>
        <v>0.5</v>
      </c>
      <c r="BP46" s="6">
        <f t="shared" si="40"/>
        <v>0.5</v>
      </c>
      <c r="BQ46" s="6">
        <f t="shared" si="41"/>
        <v>0.5</v>
      </c>
      <c r="BR46" s="6">
        <v>0.75</v>
      </c>
      <c r="BS46" s="6">
        <f t="shared" si="42"/>
        <v>0.75</v>
      </c>
      <c r="BT46" s="6">
        <f t="shared" si="43"/>
        <v>0.75</v>
      </c>
      <c r="BU46" s="6">
        <f t="shared" si="44"/>
        <v>0.75</v>
      </c>
      <c r="BV46" s="6">
        <f t="shared" si="45"/>
        <v>0.75</v>
      </c>
      <c r="BW46" s="6">
        <v>1</v>
      </c>
      <c r="BX46" s="1"/>
    </row>
    <row r="47" spans="1:76" ht="34.200000000000003" hidden="1" x14ac:dyDescent="0.3">
      <c r="A47" s="2" t="str">
        <f>Programas!A47</f>
        <v>UA9</v>
      </c>
      <c r="B47" s="2">
        <f>Programas!B47</f>
        <v>1</v>
      </c>
      <c r="C47" s="2" t="str">
        <f>Programas!C47</f>
        <v>Recursos Hídricos</v>
      </c>
      <c r="D47" s="2">
        <f>Programas!D47</f>
        <v>1</v>
      </c>
      <c r="E47" s="2" t="str">
        <f>Programas!E47</f>
        <v>Planos de Recursos Hídricos</v>
      </c>
      <c r="F47" s="2" t="str">
        <f>Programas!F47</f>
        <v>N/A</v>
      </c>
      <c r="G47" s="2" t="str">
        <f>Programas!G47</f>
        <v>N/A</v>
      </c>
      <c r="H47" s="2" t="str">
        <f>Programas!H47</f>
        <v>1.1.4</v>
      </c>
      <c r="I47" s="2" t="str">
        <f>Programas!I47</f>
        <v>Revisar o Plano de Ações do PARH com base nos resultados dos monitoramentos</v>
      </c>
      <c r="J47" s="3" t="str">
        <f>IF(Programas!J47="X","X","")</f>
        <v/>
      </c>
      <c r="K47" s="3" t="str">
        <f>IF(Programas!K47="X","X","")</f>
        <v/>
      </c>
      <c r="L47" s="3" t="str">
        <f>IF(Programas!L47="X","X","")</f>
        <v/>
      </c>
      <c r="M47" s="3" t="str">
        <f>IF(Programas!M47="X","X","")</f>
        <v/>
      </c>
      <c r="N47" s="3" t="str">
        <f>IF(Programas!N47="X","X","")</f>
        <v>X</v>
      </c>
      <c r="O47" s="3" t="str">
        <f>IF(Programas!O47="X","X","")</f>
        <v/>
      </c>
      <c r="P47" s="3" t="str">
        <f>IF(Programas!P47="X","X","")</f>
        <v/>
      </c>
      <c r="Q47" s="3" t="str">
        <f>IF(Programas!Q47="X","X","")</f>
        <v/>
      </c>
      <c r="R47" s="3" t="str">
        <f>IF(Programas!R47="X","X","")</f>
        <v/>
      </c>
      <c r="S47" s="3" t="str">
        <f>IF(Programas!S47="X","X","")</f>
        <v>X</v>
      </c>
      <c r="T47" s="3" t="str">
        <f>IF(Programas!T47="X","X","")</f>
        <v/>
      </c>
      <c r="U47" s="3" t="str">
        <f>IF(Programas!U47="X","X","")</f>
        <v/>
      </c>
      <c r="V47" s="3" t="str">
        <f>IF(Programas!V47="X","X","")</f>
        <v/>
      </c>
      <c r="W47" s="3" t="str">
        <f>IF(Programas!W47="X","X","")</f>
        <v/>
      </c>
      <c r="X47" s="3" t="str">
        <f>IF(Programas!X47="X","X","")</f>
        <v>X</v>
      </c>
      <c r="Y47" s="3" t="str">
        <f>IF(Programas!Y47="X","X","")</f>
        <v/>
      </c>
      <c r="Z47" s="3" t="str">
        <f>IF(Programas!Z47="X","X","")</f>
        <v/>
      </c>
      <c r="AA47" s="3" t="str">
        <f>IF(Programas!AA47="X","X","")</f>
        <v/>
      </c>
      <c r="AB47" s="3" t="str">
        <f>IF(Programas!AB47="X","X","")</f>
        <v/>
      </c>
      <c r="AC47" s="3" t="str">
        <f>IF(Programas!AC47="X","X","")</f>
        <v>X</v>
      </c>
      <c r="AD47" s="3">
        <f>Programas!AD47</f>
        <v>0</v>
      </c>
      <c r="AE47" s="3">
        <f>Programas!AE47</f>
        <v>0</v>
      </c>
      <c r="AF47" s="3">
        <f>Programas!AF47</f>
        <v>0</v>
      </c>
      <c r="AG47" s="3">
        <f>Programas!AG47</f>
        <v>0</v>
      </c>
      <c r="AH47" s="3">
        <f>Programas!AH47</f>
        <v>0</v>
      </c>
      <c r="AI47" s="3">
        <f>Programas!AI47</f>
        <v>0</v>
      </c>
      <c r="AJ47" s="3">
        <f>Programas!AJ47</f>
        <v>0</v>
      </c>
      <c r="AK47" s="3">
        <f>Programas!AK47</f>
        <v>0</v>
      </c>
      <c r="AL47" s="3">
        <f>Programas!AL47</f>
        <v>0</v>
      </c>
      <c r="AM47" s="3">
        <f>Programas!AM47</f>
        <v>0</v>
      </c>
      <c r="AN47" s="3">
        <f>Programas!AN47</f>
        <v>0</v>
      </c>
      <c r="AO47" s="3">
        <f>Programas!AO47</f>
        <v>0</v>
      </c>
      <c r="AP47" s="3">
        <f>Programas!AP47</f>
        <v>0</v>
      </c>
      <c r="AQ47" s="3">
        <f>Programas!AQ47</f>
        <v>0</v>
      </c>
      <c r="AR47" s="3">
        <f>Programas!AR47</f>
        <v>0</v>
      </c>
      <c r="AS47" s="3">
        <f>Programas!AS47</f>
        <v>0</v>
      </c>
      <c r="AT47" s="3">
        <f>Programas!AT47</f>
        <v>0</v>
      </c>
      <c r="AU47" s="3">
        <f>Programas!AU47</f>
        <v>0</v>
      </c>
      <c r="AV47" s="3">
        <f>Programas!AV47</f>
        <v>0</v>
      </c>
      <c r="AW47" s="3">
        <f>Programas!AW47</f>
        <v>0</v>
      </c>
      <c r="AX47" s="4">
        <f t="shared" si="0"/>
        <v>0</v>
      </c>
      <c r="AY47" s="4" t="s">
        <v>205</v>
      </c>
      <c r="AZ47" s="2" t="s">
        <v>212</v>
      </c>
      <c r="BA47" s="2" t="s">
        <v>213</v>
      </c>
      <c r="BB47" s="2" t="s">
        <v>214</v>
      </c>
      <c r="BC47" s="2" t="s">
        <v>487</v>
      </c>
      <c r="BD47" s="6">
        <v>0</v>
      </c>
      <c r="BE47" s="6">
        <f t="shared" si="31"/>
        <v>0</v>
      </c>
      <c r="BF47" s="6">
        <f t="shared" si="32"/>
        <v>0</v>
      </c>
      <c r="BG47" s="6">
        <f t="shared" si="33"/>
        <v>0</v>
      </c>
      <c r="BH47" s="6">
        <v>0.25</v>
      </c>
      <c r="BI47" s="6">
        <f t="shared" si="34"/>
        <v>0.25</v>
      </c>
      <c r="BJ47" s="6">
        <f t="shared" si="35"/>
        <v>0.25</v>
      </c>
      <c r="BK47" s="6">
        <f t="shared" si="36"/>
        <v>0.25</v>
      </c>
      <c r="BL47" s="6">
        <f t="shared" si="37"/>
        <v>0.25</v>
      </c>
      <c r="BM47" s="6">
        <v>0.5</v>
      </c>
      <c r="BN47" s="6">
        <f t="shared" si="38"/>
        <v>0.5</v>
      </c>
      <c r="BO47" s="6">
        <f t="shared" si="39"/>
        <v>0.5</v>
      </c>
      <c r="BP47" s="6">
        <f t="shared" si="40"/>
        <v>0.5</v>
      </c>
      <c r="BQ47" s="6">
        <f t="shared" si="41"/>
        <v>0.5</v>
      </c>
      <c r="BR47" s="6">
        <v>0.75</v>
      </c>
      <c r="BS47" s="6">
        <f t="shared" si="42"/>
        <v>0.75</v>
      </c>
      <c r="BT47" s="6">
        <f t="shared" si="43"/>
        <v>0.75</v>
      </c>
      <c r="BU47" s="6">
        <f t="shared" si="44"/>
        <v>0.75</v>
      </c>
      <c r="BV47" s="6">
        <f t="shared" si="45"/>
        <v>0.75</v>
      </c>
      <c r="BW47" s="6">
        <v>1</v>
      </c>
      <c r="BX47" s="1"/>
    </row>
    <row r="48" spans="1:76" ht="36" x14ac:dyDescent="0.3">
      <c r="A48" s="32" t="str">
        <f>Programas!A48</f>
        <v>PIRH</v>
      </c>
      <c r="B48" s="32">
        <f>Programas!B48</f>
        <v>1</v>
      </c>
      <c r="C48" s="32" t="str">
        <f>Programas!C48</f>
        <v>Recursos Hídricos</v>
      </c>
      <c r="D48" s="32">
        <f>Programas!D48</f>
        <v>2</v>
      </c>
      <c r="E48" s="32" t="str">
        <f>Programas!E48</f>
        <v>Enquadramento dos corpos d'água em classes segundo usos preponderantes</v>
      </c>
      <c r="F48" s="32" t="str">
        <f>Programas!F48</f>
        <v>N/A</v>
      </c>
      <c r="G48" s="32" t="str">
        <f>Programas!G48</f>
        <v>N/A</v>
      </c>
      <c r="H48" s="32" t="str">
        <f>Programas!H48</f>
        <v>2.1.1</v>
      </c>
      <c r="I48" s="32" t="str">
        <f>Programas!I48</f>
        <v>Revisar e complementar a proposta de Enquadramento de corpos de água da UA9</v>
      </c>
      <c r="J48" s="30" t="str">
        <f>IF(Programas!J48="X","X","")</f>
        <v/>
      </c>
      <c r="K48" s="30" t="str">
        <f>IF(Programas!K48="X","X","")</f>
        <v/>
      </c>
      <c r="L48" s="30" t="str">
        <f>IF(Programas!L48="X","X","")</f>
        <v/>
      </c>
      <c r="M48" s="30" t="str">
        <f>IF(Programas!M48="X","X","")</f>
        <v>X</v>
      </c>
      <c r="N48" s="30" t="str">
        <f>IF(Programas!N48="X","X","")</f>
        <v>X</v>
      </c>
      <c r="O48" s="30" t="str">
        <f>IF(Programas!O48="X","X","")</f>
        <v>X</v>
      </c>
      <c r="P48" s="30" t="str">
        <f>IF(Programas!P48="X","X","")</f>
        <v/>
      </c>
      <c r="Q48" s="30" t="str">
        <f>IF(Programas!Q48="X","X","")</f>
        <v/>
      </c>
      <c r="R48" s="30" t="str">
        <f>IF(Programas!R48="X","X","")</f>
        <v/>
      </c>
      <c r="S48" s="30" t="str">
        <f>IF(Programas!S48="X","X","")</f>
        <v/>
      </c>
      <c r="T48" s="30" t="str">
        <f>IF(Programas!T48="X","X","")</f>
        <v/>
      </c>
      <c r="U48" s="30" t="str">
        <f>IF(Programas!U48="X","X","")</f>
        <v/>
      </c>
      <c r="V48" s="30" t="str">
        <f>IF(Programas!V48="X","X","")</f>
        <v/>
      </c>
      <c r="W48" s="30" t="str">
        <f>IF(Programas!W48="X","X","")</f>
        <v/>
      </c>
      <c r="X48" s="30" t="str">
        <f>IF(Programas!X48="X","X","")</f>
        <v/>
      </c>
      <c r="Y48" s="30" t="str">
        <f>IF(Programas!Y48="X","X","")</f>
        <v/>
      </c>
      <c r="Z48" s="30" t="str">
        <f>IF(Programas!Z48="X","X","")</f>
        <v/>
      </c>
      <c r="AA48" s="30" t="str">
        <f>IF(Programas!AA48="X","X","")</f>
        <v/>
      </c>
      <c r="AB48" s="30" t="str">
        <f>IF(Programas!AB48="X","X","")</f>
        <v/>
      </c>
      <c r="AC48" s="30" t="str">
        <f>IF(Programas!AC48="X","X","")</f>
        <v/>
      </c>
      <c r="AD48" s="30">
        <f>Programas!AD48</f>
        <v>0</v>
      </c>
      <c r="AE48" s="30">
        <f>Programas!AE48</f>
        <v>0</v>
      </c>
      <c r="AF48" s="30">
        <f>Programas!AF48</f>
        <v>0</v>
      </c>
      <c r="AG48" s="30">
        <f>Programas!AG48</f>
        <v>0</v>
      </c>
      <c r="AH48" s="30">
        <f>Programas!AH48</f>
        <v>412.8</v>
      </c>
      <c r="AI48" s="30">
        <f>Programas!AI48</f>
        <v>412.8</v>
      </c>
      <c r="AJ48" s="30">
        <f>Programas!AJ48</f>
        <v>0</v>
      </c>
      <c r="AK48" s="30">
        <f>Programas!AK48</f>
        <v>0</v>
      </c>
      <c r="AL48" s="30">
        <f>Programas!AL48</f>
        <v>0</v>
      </c>
      <c r="AM48" s="30">
        <f>Programas!AM48</f>
        <v>0</v>
      </c>
      <c r="AN48" s="30">
        <f>Programas!AN48</f>
        <v>0</v>
      </c>
      <c r="AO48" s="30">
        <f>Programas!AO48</f>
        <v>0</v>
      </c>
      <c r="AP48" s="30">
        <f>Programas!AP48</f>
        <v>0</v>
      </c>
      <c r="AQ48" s="30">
        <f>Programas!AQ48</f>
        <v>0</v>
      </c>
      <c r="AR48" s="30">
        <f>Programas!AR48</f>
        <v>0</v>
      </c>
      <c r="AS48" s="30">
        <f>Programas!AS48</f>
        <v>0</v>
      </c>
      <c r="AT48" s="30">
        <f>Programas!AT48</f>
        <v>0</v>
      </c>
      <c r="AU48" s="30">
        <f>Programas!AU48</f>
        <v>0</v>
      </c>
      <c r="AV48" s="30">
        <f>Programas!AV48</f>
        <v>0</v>
      </c>
      <c r="AW48" s="30">
        <f>Programas!AW48</f>
        <v>0</v>
      </c>
      <c r="AX48" s="36">
        <f t="shared" si="0"/>
        <v>825.6</v>
      </c>
      <c r="AY48" s="36" t="s">
        <v>205</v>
      </c>
      <c r="AZ48" s="40" t="s">
        <v>216</v>
      </c>
      <c r="BA48" s="40" t="s">
        <v>217</v>
      </c>
      <c r="BB48" s="40" t="s">
        <v>218</v>
      </c>
      <c r="BC48" s="40" t="s">
        <v>219</v>
      </c>
      <c r="BD48" s="62">
        <v>0</v>
      </c>
      <c r="BE48" s="62">
        <f t="shared" ref="BE48:BW48" si="46">BD48</f>
        <v>0</v>
      </c>
      <c r="BF48" s="62">
        <f t="shared" si="46"/>
        <v>0</v>
      </c>
      <c r="BG48" s="62">
        <v>0.25</v>
      </c>
      <c r="BH48" s="62">
        <v>0.5</v>
      </c>
      <c r="BI48" s="62">
        <v>1</v>
      </c>
      <c r="BJ48" s="62">
        <f t="shared" si="46"/>
        <v>1</v>
      </c>
      <c r="BK48" s="62">
        <f t="shared" si="46"/>
        <v>1</v>
      </c>
      <c r="BL48" s="62">
        <f t="shared" si="46"/>
        <v>1</v>
      </c>
      <c r="BM48" s="62">
        <f t="shared" si="46"/>
        <v>1</v>
      </c>
      <c r="BN48" s="62">
        <f t="shared" si="46"/>
        <v>1</v>
      </c>
      <c r="BO48" s="62">
        <f t="shared" si="46"/>
        <v>1</v>
      </c>
      <c r="BP48" s="62">
        <f t="shared" si="46"/>
        <v>1</v>
      </c>
      <c r="BQ48" s="62">
        <f t="shared" si="46"/>
        <v>1</v>
      </c>
      <c r="BR48" s="62">
        <f t="shared" si="46"/>
        <v>1</v>
      </c>
      <c r="BS48" s="62">
        <f t="shared" si="46"/>
        <v>1</v>
      </c>
      <c r="BT48" s="62">
        <f t="shared" si="46"/>
        <v>1</v>
      </c>
      <c r="BU48" s="62">
        <f t="shared" si="46"/>
        <v>1</v>
      </c>
      <c r="BV48" s="62">
        <f t="shared" si="46"/>
        <v>1</v>
      </c>
      <c r="BW48" s="62">
        <f t="shared" si="46"/>
        <v>1</v>
      </c>
    </row>
    <row r="49" spans="1:76" ht="34.200000000000003" hidden="1" x14ac:dyDescent="0.3">
      <c r="A49" s="2" t="str">
        <f>Programas!A49</f>
        <v>Doce</v>
      </c>
      <c r="B49" s="2">
        <f>Programas!B49</f>
        <v>1</v>
      </c>
      <c r="C49" s="2" t="str">
        <f>Programas!C49</f>
        <v>Recursos Hídricos</v>
      </c>
      <c r="D49" s="2">
        <f>Programas!D49</f>
        <v>2</v>
      </c>
      <c r="E49" s="2" t="str">
        <f>Programas!E49</f>
        <v>Enquadramento dos corpos d'água em classes segundo usos preponderantes</v>
      </c>
      <c r="F49" s="2" t="str">
        <f>Programas!F49</f>
        <v>N/A</v>
      </c>
      <c r="G49" s="2" t="str">
        <f>Programas!G49</f>
        <v>N/A</v>
      </c>
      <c r="H49" s="2" t="str">
        <f>Programas!H49</f>
        <v>2.1.1</v>
      </c>
      <c r="I49" s="2" t="str">
        <f>Programas!I49</f>
        <v>Revisar e complementar a proposta de Enquadramento de corpos de água da UA9</v>
      </c>
      <c r="J49" s="3" t="str">
        <f>IF(Programas!J49="X","X","")</f>
        <v/>
      </c>
      <c r="K49" s="3" t="str">
        <f>IF(Programas!K49="X","X","")</f>
        <v/>
      </c>
      <c r="L49" s="3" t="str">
        <f>IF(Programas!L49="X","X","")</f>
        <v/>
      </c>
      <c r="M49" s="3" t="str">
        <f>IF(Programas!M49="X","X","")</f>
        <v>X</v>
      </c>
      <c r="N49" s="3" t="str">
        <f>IF(Programas!N49="X","X","")</f>
        <v>X</v>
      </c>
      <c r="O49" s="3" t="str">
        <f>IF(Programas!O49="X","X","")</f>
        <v>X</v>
      </c>
      <c r="P49" s="3" t="str">
        <f>IF(Programas!P49="X","X","")</f>
        <v/>
      </c>
      <c r="Q49" s="3" t="str">
        <f>IF(Programas!Q49="X","X","")</f>
        <v/>
      </c>
      <c r="R49" s="3" t="str">
        <f>IF(Programas!R49="X","X","")</f>
        <v/>
      </c>
      <c r="S49" s="3" t="str">
        <f>IF(Programas!S49="X","X","")</f>
        <v/>
      </c>
      <c r="T49" s="3" t="str">
        <f>IF(Programas!T49="X","X","")</f>
        <v/>
      </c>
      <c r="U49" s="3" t="str">
        <f>IF(Programas!U49="X","X","")</f>
        <v/>
      </c>
      <c r="V49" s="3" t="str">
        <f>IF(Programas!V49="X","X","")</f>
        <v/>
      </c>
      <c r="W49" s="3" t="str">
        <f>IF(Programas!W49="X","X","")</f>
        <v/>
      </c>
      <c r="X49" s="3" t="str">
        <f>IF(Programas!X49="X","X","")</f>
        <v/>
      </c>
      <c r="Y49" s="3" t="str">
        <f>IF(Programas!Y49="X","X","")</f>
        <v/>
      </c>
      <c r="Z49" s="3" t="str">
        <f>IF(Programas!Z49="X","X","")</f>
        <v/>
      </c>
      <c r="AA49" s="3" t="str">
        <f>IF(Programas!AA49="X","X","")</f>
        <v/>
      </c>
      <c r="AB49" s="3" t="str">
        <f>IF(Programas!AB49="X","X","")</f>
        <v/>
      </c>
      <c r="AC49" s="3" t="str">
        <f>IF(Programas!AC49="X","X","")</f>
        <v/>
      </c>
      <c r="AD49" s="3">
        <f>Programas!AD49</f>
        <v>0</v>
      </c>
      <c r="AE49" s="3">
        <f>Programas!AE49</f>
        <v>0</v>
      </c>
      <c r="AF49" s="3">
        <f>Programas!AF49</f>
        <v>0</v>
      </c>
      <c r="AG49" s="3">
        <f>Programas!AG49</f>
        <v>0</v>
      </c>
      <c r="AH49" s="3">
        <f>Programas!AH49</f>
        <v>412.8</v>
      </c>
      <c r="AI49" s="3">
        <f>Programas!AI49</f>
        <v>412.8</v>
      </c>
      <c r="AJ49" s="3">
        <f>Programas!AJ49</f>
        <v>0</v>
      </c>
      <c r="AK49" s="3">
        <f>Programas!AK49</f>
        <v>0</v>
      </c>
      <c r="AL49" s="3">
        <f>Programas!AL49</f>
        <v>0</v>
      </c>
      <c r="AM49" s="3">
        <f>Programas!AM49</f>
        <v>0</v>
      </c>
      <c r="AN49" s="3">
        <f>Programas!AN49</f>
        <v>0</v>
      </c>
      <c r="AO49" s="3">
        <f>Programas!AO49</f>
        <v>0</v>
      </c>
      <c r="AP49" s="3">
        <f>Programas!AP49</f>
        <v>0</v>
      </c>
      <c r="AQ49" s="3">
        <f>Programas!AQ49</f>
        <v>0</v>
      </c>
      <c r="AR49" s="3">
        <f>Programas!AR49</f>
        <v>0</v>
      </c>
      <c r="AS49" s="3">
        <f>Programas!AS49</f>
        <v>0</v>
      </c>
      <c r="AT49" s="3">
        <f>Programas!AT49</f>
        <v>0</v>
      </c>
      <c r="AU49" s="3">
        <f>Programas!AU49</f>
        <v>0</v>
      </c>
      <c r="AV49" s="3">
        <f>Programas!AV49</f>
        <v>0</v>
      </c>
      <c r="AW49" s="3">
        <f>Programas!AW49</f>
        <v>0</v>
      </c>
      <c r="AX49" s="4">
        <f t="shared" si="0"/>
        <v>825.6</v>
      </c>
      <c r="AY49" s="4" t="s">
        <v>205</v>
      </c>
      <c r="AZ49" s="2" t="s">
        <v>216</v>
      </c>
      <c r="BA49" s="2" t="s">
        <v>217</v>
      </c>
      <c r="BB49" s="2" t="s">
        <v>218</v>
      </c>
      <c r="BC49" s="2" t="s">
        <v>219</v>
      </c>
      <c r="BD49" s="6">
        <v>0</v>
      </c>
      <c r="BE49" s="6">
        <f>BD49</f>
        <v>0</v>
      </c>
      <c r="BF49" s="6">
        <f>BE49</f>
        <v>0</v>
      </c>
      <c r="BG49" s="6">
        <v>0.25</v>
      </c>
      <c r="BH49" s="6">
        <v>0.5</v>
      </c>
      <c r="BI49" s="6">
        <v>1</v>
      </c>
      <c r="BJ49" s="6">
        <f t="shared" ref="BJ49:BW49" si="47">BI49</f>
        <v>1</v>
      </c>
      <c r="BK49" s="6">
        <f t="shared" si="47"/>
        <v>1</v>
      </c>
      <c r="BL49" s="6">
        <f t="shared" si="47"/>
        <v>1</v>
      </c>
      <c r="BM49" s="6">
        <f t="shared" si="47"/>
        <v>1</v>
      </c>
      <c r="BN49" s="6">
        <f t="shared" si="47"/>
        <v>1</v>
      </c>
      <c r="BO49" s="6">
        <f t="shared" si="47"/>
        <v>1</v>
      </c>
      <c r="BP49" s="6">
        <f t="shared" si="47"/>
        <v>1</v>
      </c>
      <c r="BQ49" s="6">
        <f t="shared" si="47"/>
        <v>1</v>
      </c>
      <c r="BR49" s="6">
        <f t="shared" si="47"/>
        <v>1</v>
      </c>
      <c r="BS49" s="6">
        <f t="shared" si="47"/>
        <v>1</v>
      </c>
      <c r="BT49" s="6">
        <f t="shared" si="47"/>
        <v>1</v>
      </c>
      <c r="BU49" s="6">
        <f t="shared" si="47"/>
        <v>1</v>
      </c>
      <c r="BV49" s="6">
        <f t="shared" si="47"/>
        <v>1</v>
      </c>
      <c r="BW49" s="6">
        <f t="shared" si="47"/>
        <v>1</v>
      </c>
      <c r="BX49" s="1"/>
    </row>
    <row r="50" spans="1:76" hidden="1" x14ac:dyDescent="0.3">
      <c r="A50" s="2" t="str">
        <f>Programas!A50</f>
        <v>DO1</v>
      </c>
      <c r="B50" s="2">
        <f>Programas!B50</f>
        <v>1</v>
      </c>
      <c r="C50" s="2" t="str">
        <f>Programas!C50</f>
        <v>Recursos Hídricos</v>
      </c>
      <c r="D50" s="2">
        <f>Programas!D50</f>
        <v>2</v>
      </c>
      <c r="E50" s="2" t="str">
        <f>Programas!E50</f>
        <v>N/A</v>
      </c>
      <c r="F50" s="2" t="str">
        <f>Programas!F50</f>
        <v>N/A</v>
      </c>
      <c r="G50" s="2" t="str">
        <f>Programas!G50</f>
        <v>N/A</v>
      </c>
      <c r="H50" s="2" t="str">
        <f>Programas!H50</f>
        <v>N/A</v>
      </c>
      <c r="I50" s="2" t="str">
        <f>Programas!I50</f>
        <v>N/A</v>
      </c>
      <c r="J50" s="3" t="str">
        <f>IF(Programas!J50="X","X","")</f>
        <v/>
      </c>
      <c r="K50" s="3" t="str">
        <f>IF(Programas!K50="X","X","")</f>
        <v/>
      </c>
      <c r="L50" s="3" t="str">
        <f>IF(Programas!L50="X","X","")</f>
        <v/>
      </c>
      <c r="M50" s="3" t="str">
        <f>IF(Programas!M50="X","X","")</f>
        <v/>
      </c>
      <c r="N50" s="3" t="str">
        <f>IF(Programas!N50="X","X","")</f>
        <v/>
      </c>
      <c r="O50" s="3" t="str">
        <f>IF(Programas!O50="X","X","")</f>
        <v/>
      </c>
      <c r="P50" s="3" t="str">
        <f>IF(Programas!P50="X","X","")</f>
        <v/>
      </c>
      <c r="Q50" s="3" t="str">
        <f>IF(Programas!Q50="X","X","")</f>
        <v/>
      </c>
      <c r="R50" s="3" t="str">
        <f>IF(Programas!R50="X","X","")</f>
        <v/>
      </c>
      <c r="S50" s="3" t="str">
        <f>IF(Programas!S50="X","X","")</f>
        <v/>
      </c>
      <c r="T50" s="3" t="str">
        <f>IF(Programas!T50="X","X","")</f>
        <v/>
      </c>
      <c r="U50" s="3" t="str">
        <f>IF(Programas!U50="X","X","")</f>
        <v/>
      </c>
      <c r="V50" s="3" t="str">
        <f>IF(Programas!V50="X","X","")</f>
        <v/>
      </c>
      <c r="W50" s="3" t="str">
        <f>IF(Programas!W50="X","X","")</f>
        <v/>
      </c>
      <c r="X50" s="3" t="str">
        <f>IF(Programas!X50="X","X","")</f>
        <v/>
      </c>
      <c r="Y50" s="3" t="str">
        <f>IF(Programas!Y50="X","X","")</f>
        <v/>
      </c>
      <c r="Z50" s="3" t="str">
        <f>IF(Programas!Z50="X","X","")</f>
        <v/>
      </c>
      <c r="AA50" s="3" t="str">
        <f>IF(Programas!AA50="X","X","")</f>
        <v/>
      </c>
      <c r="AB50" s="3" t="str">
        <f>IF(Programas!AB50="X","X","")</f>
        <v/>
      </c>
      <c r="AC50" s="3" t="str">
        <f>IF(Programas!AC50="X","X","")</f>
        <v/>
      </c>
      <c r="AD50" s="3">
        <f>Programas!AD50</f>
        <v>0</v>
      </c>
      <c r="AE50" s="3">
        <f>Programas!AE50</f>
        <v>0</v>
      </c>
      <c r="AF50" s="3">
        <f>Programas!AF50</f>
        <v>0</v>
      </c>
      <c r="AG50" s="3">
        <f>Programas!AG50</f>
        <v>0</v>
      </c>
      <c r="AH50" s="3">
        <f>Programas!AH50</f>
        <v>0</v>
      </c>
      <c r="AI50" s="3">
        <f>Programas!AI50</f>
        <v>0</v>
      </c>
      <c r="AJ50" s="3">
        <f>Programas!AJ50</f>
        <v>0</v>
      </c>
      <c r="AK50" s="3">
        <f>Programas!AK50</f>
        <v>0</v>
      </c>
      <c r="AL50" s="3">
        <f>Programas!AL50</f>
        <v>0</v>
      </c>
      <c r="AM50" s="3">
        <f>Programas!AM50</f>
        <v>0</v>
      </c>
      <c r="AN50" s="3">
        <f>Programas!AN50</f>
        <v>0</v>
      </c>
      <c r="AO50" s="3">
        <f>Programas!AO50</f>
        <v>0</v>
      </c>
      <c r="AP50" s="3">
        <f>Programas!AP50</f>
        <v>0</v>
      </c>
      <c r="AQ50" s="3">
        <f>Programas!AQ50</f>
        <v>0</v>
      </c>
      <c r="AR50" s="3">
        <f>Programas!AR50</f>
        <v>0</v>
      </c>
      <c r="AS50" s="3">
        <f>Programas!AS50</f>
        <v>0</v>
      </c>
      <c r="AT50" s="3">
        <f>Programas!AT50</f>
        <v>0</v>
      </c>
      <c r="AU50" s="3">
        <f>Programas!AU50</f>
        <v>0</v>
      </c>
      <c r="AV50" s="3">
        <f>Programas!AV50</f>
        <v>0</v>
      </c>
      <c r="AW50" s="3">
        <f>Programas!AW50</f>
        <v>0</v>
      </c>
      <c r="AX50" s="4">
        <f t="shared" si="0"/>
        <v>0</v>
      </c>
      <c r="AY50" s="4"/>
      <c r="AZ50" s="2"/>
      <c r="BA50" s="2"/>
      <c r="BB50" s="2"/>
      <c r="BC50" s="2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1"/>
    </row>
    <row r="51" spans="1:76" hidden="1" x14ac:dyDescent="0.3">
      <c r="A51" s="2" t="str">
        <f>Programas!A51</f>
        <v>DO2</v>
      </c>
      <c r="B51" s="2">
        <f>Programas!B51</f>
        <v>1</v>
      </c>
      <c r="C51" s="2" t="str">
        <f>Programas!C51</f>
        <v>Recursos Hídricos</v>
      </c>
      <c r="D51" s="2">
        <f>Programas!D51</f>
        <v>2</v>
      </c>
      <c r="E51" s="2" t="str">
        <f>Programas!E51</f>
        <v>N/A</v>
      </c>
      <c r="F51" s="2" t="str">
        <f>Programas!F51</f>
        <v>N/A</v>
      </c>
      <c r="G51" s="2" t="str">
        <f>Programas!G51</f>
        <v>N/A</v>
      </c>
      <c r="H51" s="2" t="str">
        <f>Programas!H51</f>
        <v>N/A</v>
      </c>
      <c r="I51" s="2" t="str">
        <f>Programas!I51</f>
        <v>N/A</v>
      </c>
      <c r="J51" s="3" t="str">
        <f>IF(Programas!J51="X","X","")</f>
        <v/>
      </c>
      <c r="K51" s="3" t="str">
        <f>IF(Programas!K51="X","X","")</f>
        <v/>
      </c>
      <c r="L51" s="3" t="str">
        <f>IF(Programas!L51="X","X","")</f>
        <v/>
      </c>
      <c r="M51" s="3" t="str">
        <f>IF(Programas!M51="X","X","")</f>
        <v/>
      </c>
      <c r="N51" s="3" t="str">
        <f>IF(Programas!N51="X","X","")</f>
        <v/>
      </c>
      <c r="O51" s="3" t="str">
        <f>IF(Programas!O51="X","X","")</f>
        <v/>
      </c>
      <c r="P51" s="3" t="str">
        <f>IF(Programas!P51="X","X","")</f>
        <v/>
      </c>
      <c r="Q51" s="3" t="str">
        <f>IF(Programas!Q51="X","X","")</f>
        <v/>
      </c>
      <c r="R51" s="3" t="str">
        <f>IF(Programas!R51="X","X","")</f>
        <v/>
      </c>
      <c r="S51" s="3" t="str">
        <f>IF(Programas!S51="X","X","")</f>
        <v/>
      </c>
      <c r="T51" s="3" t="str">
        <f>IF(Programas!T51="X","X","")</f>
        <v/>
      </c>
      <c r="U51" s="3" t="str">
        <f>IF(Programas!U51="X","X","")</f>
        <v/>
      </c>
      <c r="V51" s="3" t="str">
        <f>IF(Programas!V51="X","X","")</f>
        <v/>
      </c>
      <c r="W51" s="3" t="str">
        <f>IF(Programas!W51="X","X","")</f>
        <v/>
      </c>
      <c r="X51" s="3" t="str">
        <f>IF(Programas!X51="X","X","")</f>
        <v/>
      </c>
      <c r="Y51" s="3" t="str">
        <f>IF(Programas!Y51="X","X","")</f>
        <v/>
      </c>
      <c r="Z51" s="3" t="str">
        <f>IF(Programas!Z51="X","X","")</f>
        <v/>
      </c>
      <c r="AA51" s="3" t="str">
        <f>IF(Programas!AA51="X","X","")</f>
        <v/>
      </c>
      <c r="AB51" s="3" t="str">
        <f>IF(Programas!AB51="X","X","")</f>
        <v/>
      </c>
      <c r="AC51" s="3" t="str">
        <f>IF(Programas!AC51="X","X","")</f>
        <v/>
      </c>
      <c r="AD51" s="3">
        <f>Programas!AD51</f>
        <v>0</v>
      </c>
      <c r="AE51" s="3">
        <f>Programas!AE51</f>
        <v>0</v>
      </c>
      <c r="AF51" s="3">
        <f>Programas!AF51</f>
        <v>0</v>
      </c>
      <c r="AG51" s="3">
        <f>Programas!AG51</f>
        <v>0</v>
      </c>
      <c r="AH51" s="3">
        <f>Programas!AH51</f>
        <v>0</v>
      </c>
      <c r="AI51" s="3">
        <f>Programas!AI51</f>
        <v>0</v>
      </c>
      <c r="AJ51" s="3">
        <f>Programas!AJ51</f>
        <v>0</v>
      </c>
      <c r="AK51" s="3">
        <f>Programas!AK51</f>
        <v>0</v>
      </c>
      <c r="AL51" s="3">
        <f>Programas!AL51</f>
        <v>0</v>
      </c>
      <c r="AM51" s="3">
        <f>Programas!AM51</f>
        <v>0</v>
      </c>
      <c r="AN51" s="3">
        <f>Programas!AN51</f>
        <v>0</v>
      </c>
      <c r="AO51" s="3">
        <f>Programas!AO51</f>
        <v>0</v>
      </c>
      <c r="AP51" s="3">
        <f>Programas!AP51</f>
        <v>0</v>
      </c>
      <c r="AQ51" s="3">
        <f>Programas!AQ51</f>
        <v>0</v>
      </c>
      <c r="AR51" s="3">
        <f>Programas!AR51</f>
        <v>0</v>
      </c>
      <c r="AS51" s="3">
        <f>Programas!AS51</f>
        <v>0</v>
      </c>
      <c r="AT51" s="3">
        <f>Programas!AT51</f>
        <v>0</v>
      </c>
      <c r="AU51" s="3">
        <f>Programas!AU51</f>
        <v>0</v>
      </c>
      <c r="AV51" s="3">
        <f>Programas!AV51</f>
        <v>0</v>
      </c>
      <c r="AW51" s="3">
        <f>Programas!AW51</f>
        <v>0</v>
      </c>
      <c r="AX51" s="4">
        <f t="shared" si="0"/>
        <v>0</v>
      </c>
      <c r="AY51" s="4"/>
      <c r="AZ51" s="2"/>
      <c r="BA51" s="2"/>
      <c r="BB51" s="2"/>
      <c r="BC51" s="2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1"/>
    </row>
    <row r="52" spans="1:76" hidden="1" x14ac:dyDescent="0.3">
      <c r="A52" s="2" t="str">
        <f>Programas!A52</f>
        <v>DO3</v>
      </c>
      <c r="B52" s="2">
        <f>Programas!B52</f>
        <v>1</v>
      </c>
      <c r="C52" s="2" t="str">
        <f>Programas!C52</f>
        <v>Recursos Hídricos</v>
      </c>
      <c r="D52" s="2">
        <f>Programas!D52</f>
        <v>2</v>
      </c>
      <c r="E52" s="2" t="str">
        <f>Programas!E52</f>
        <v>N/A</v>
      </c>
      <c r="F52" s="2" t="str">
        <f>Programas!F52</f>
        <v>N/A</v>
      </c>
      <c r="G52" s="2" t="str">
        <f>Programas!G52</f>
        <v>N/A</v>
      </c>
      <c r="H52" s="2" t="str">
        <f>Programas!H52</f>
        <v>N/A</v>
      </c>
      <c r="I52" s="2" t="str">
        <f>Programas!I52</f>
        <v>N/A</v>
      </c>
      <c r="J52" s="3" t="str">
        <f>IF(Programas!J52="X","X","")</f>
        <v/>
      </c>
      <c r="K52" s="3" t="str">
        <f>IF(Programas!K52="X","X","")</f>
        <v/>
      </c>
      <c r="L52" s="3" t="str">
        <f>IF(Programas!L52="X","X","")</f>
        <v/>
      </c>
      <c r="M52" s="3" t="str">
        <f>IF(Programas!M52="X","X","")</f>
        <v/>
      </c>
      <c r="N52" s="3" t="str">
        <f>IF(Programas!N52="X","X","")</f>
        <v/>
      </c>
      <c r="O52" s="3" t="str">
        <f>IF(Programas!O52="X","X","")</f>
        <v/>
      </c>
      <c r="P52" s="3" t="str">
        <f>IF(Programas!P52="X","X","")</f>
        <v/>
      </c>
      <c r="Q52" s="3" t="str">
        <f>IF(Programas!Q52="X","X","")</f>
        <v/>
      </c>
      <c r="R52" s="3" t="str">
        <f>IF(Programas!R52="X","X","")</f>
        <v/>
      </c>
      <c r="S52" s="3" t="str">
        <f>IF(Programas!S52="X","X","")</f>
        <v/>
      </c>
      <c r="T52" s="3" t="str">
        <f>IF(Programas!T52="X","X","")</f>
        <v/>
      </c>
      <c r="U52" s="3" t="str">
        <f>IF(Programas!U52="X","X","")</f>
        <v/>
      </c>
      <c r="V52" s="3" t="str">
        <f>IF(Programas!V52="X","X","")</f>
        <v/>
      </c>
      <c r="W52" s="3" t="str">
        <f>IF(Programas!W52="X","X","")</f>
        <v/>
      </c>
      <c r="X52" s="3" t="str">
        <f>IF(Programas!X52="X","X","")</f>
        <v/>
      </c>
      <c r="Y52" s="3" t="str">
        <f>IF(Programas!Y52="X","X","")</f>
        <v/>
      </c>
      <c r="Z52" s="3" t="str">
        <f>IF(Programas!Z52="X","X","")</f>
        <v/>
      </c>
      <c r="AA52" s="3" t="str">
        <f>IF(Programas!AA52="X","X","")</f>
        <v/>
      </c>
      <c r="AB52" s="3" t="str">
        <f>IF(Programas!AB52="X","X","")</f>
        <v/>
      </c>
      <c r="AC52" s="3" t="str">
        <f>IF(Programas!AC52="X","X","")</f>
        <v/>
      </c>
      <c r="AD52" s="3">
        <f>Programas!AD52</f>
        <v>0</v>
      </c>
      <c r="AE52" s="3">
        <f>Programas!AE52</f>
        <v>0</v>
      </c>
      <c r="AF52" s="3">
        <f>Programas!AF52</f>
        <v>0</v>
      </c>
      <c r="AG52" s="3">
        <f>Programas!AG52</f>
        <v>0</v>
      </c>
      <c r="AH52" s="3">
        <f>Programas!AH52</f>
        <v>0</v>
      </c>
      <c r="AI52" s="3">
        <f>Programas!AI52</f>
        <v>0</v>
      </c>
      <c r="AJ52" s="3">
        <f>Programas!AJ52</f>
        <v>0</v>
      </c>
      <c r="AK52" s="3">
        <f>Programas!AK52</f>
        <v>0</v>
      </c>
      <c r="AL52" s="3">
        <f>Programas!AL52</f>
        <v>0</v>
      </c>
      <c r="AM52" s="3">
        <f>Programas!AM52</f>
        <v>0</v>
      </c>
      <c r="AN52" s="3">
        <f>Programas!AN52</f>
        <v>0</v>
      </c>
      <c r="AO52" s="3">
        <f>Programas!AO52</f>
        <v>0</v>
      </c>
      <c r="AP52" s="3">
        <f>Programas!AP52</f>
        <v>0</v>
      </c>
      <c r="AQ52" s="3">
        <f>Programas!AQ52</f>
        <v>0</v>
      </c>
      <c r="AR52" s="3">
        <f>Programas!AR52</f>
        <v>0</v>
      </c>
      <c r="AS52" s="3">
        <f>Programas!AS52</f>
        <v>0</v>
      </c>
      <c r="AT52" s="3">
        <f>Programas!AT52</f>
        <v>0</v>
      </c>
      <c r="AU52" s="3">
        <f>Programas!AU52</f>
        <v>0</v>
      </c>
      <c r="AV52" s="3">
        <f>Programas!AV52</f>
        <v>0</v>
      </c>
      <c r="AW52" s="3">
        <f>Programas!AW52</f>
        <v>0</v>
      </c>
      <c r="AX52" s="4">
        <f t="shared" si="0"/>
        <v>0</v>
      </c>
      <c r="AY52" s="4"/>
      <c r="AZ52" s="2"/>
      <c r="BA52" s="2"/>
      <c r="BB52" s="2"/>
      <c r="BC52" s="2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1"/>
    </row>
    <row r="53" spans="1:76" hidden="1" x14ac:dyDescent="0.3">
      <c r="A53" s="2" t="str">
        <f>Programas!A53</f>
        <v>DO4</v>
      </c>
      <c r="B53" s="2">
        <f>Programas!B53</f>
        <v>1</v>
      </c>
      <c r="C53" s="2" t="str">
        <f>Programas!C53</f>
        <v>Recursos Hídricos</v>
      </c>
      <c r="D53" s="2">
        <f>Programas!D53</f>
        <v>2</v>
      </c>
      <c r="E53" s="2" t="str">
        <f>Programas!E53</f>
        <v>N/A</v>
      </c>
      <c r="F53" s="2" t="str">
        <f>Programas!F53</f>
        <v>N/A</v>
      </c>
      <c r="G53" s="2" t="str">
        <f>Programas!G53</f>
        <v>N/A</v>
      </c>
      <c r="H53" s="2" t="str">
        <f>Programas!H53</f>
        <v>N/A</v>
      </c>
      <c r="I53" s="2" t="str">
        <f>Programas!I53</f>
        <v>N/A</v>
      </c>
      <c r="J53" s="3" t="str">
        <f>IF(Programas!J53="X","X","")</f>
        <v/>
      </c>
      <c r="K53" s="3" t="str">
        <f>IF(Programas!K53="X","X","")</f>
        <v/>
      </c>
      <c r="L53" s="3" t="str">
        <f>IF(Programas!L53="X","X","")</f>
        <v/>
      </c>
      <c r="M53" s="3" t="str">
        <f>IF(Programas!M53="X","X","")</f>
        <v/>
      </c>
      <c r="N53" s="3" t="str">
        <f>IF(Programas!N53="X","X","")</f>
        <v/>
      </c>
      <c r="O53" s="3" t="str">
        <f>IF(Programas!O53="X","X","")</f>
        <v/>
      </c>
      <c r="P53" s="3" t="str">
        <f>IF(Programas!P53="X","X","")</f>
        <v/>
      </c>
      <c r="Q53" s="3" t="str">
        <f>IF(Programas!Q53="X","X","")</f>
        <v/>
      </c>
      <c r="R53" s="3" t="str">
        <f>IF(Programas!R53="X","X","")</f>
        <v/>
      </c>
      <c r="S53" s="3" t="str">
        <f>IF(Programas!S53="X","X","")</f>
        <v/>
      </c>
      <c r="T53" s="3" t="str">
        <f>IF(Programas!T53="X","X","")</f>
        <v/>
      </c>
      <c r="U53" s="3" t="str">
        <f>IF(Programas!U53="X","X","")</f>
        <v/>
      </c>
      <c r="V53" s="3" t="str">
        <f>IF(Programas!V53="X","X","")</f>
        <v/>
      </c>
      <c r="W53" s="3" t="str">
        <f>IF(Programas!W53="X","X","")</f>
        <v/>
      </c>
      <c r="X53" s="3" t="str">
        <f>IF(Programas!X53="X","X","")</f>
        <v/>
      </c>
      <c r="Y53" s="3" t="str">
        <f>IF(Programas!Y53="X","X","")</f>
        <v/>
      </c>
      <c r="Z53" s="3" t="str">
        <f>IF(Programas!Z53="X","X","")</f>
        <v/>
      </c>
      <c r="AA53" s="3" t="str">
        <f>IF(Programas!AA53="X","X","")</f>
        <v/>
      </c>
      <c r="AB53" s="3" t="str">
        <f>IF(Programas!AB53="X","X","")</f>
        <v/>
      </c>
      <c r="AC53" s="3" t="str">
        <f>IF(Programas!AC53="X","X","")</f>
        <v/>
      </c>
      <c r="AD53" s="3">
        <f>Programas!AD53</f>
        <v>0</v>
      </c>
      <c r="AE53" s="3">
        <f>Programas!AE53</f>
        <v>0</v>
      </c>
      <c r="AF53" s="3">
        <f>Programas!AF53</f>
        <v>0</v>
      </c>
      <c r="AG53" s="3">
        <f>Programas!AG53</f>
        <v>0</v>
      </c>
      <c r="AH53" s="3">
        <f>Programas!AH53</f>
        <v>0</v>
      </c>
      <c r="AI53" s="3">
        <f>Programas!AI53</f>
        <v>0</v>
      </c>
      <c r="AJ53" s="3">
        <f>Programas!AJ53</f>
        <v>0</v>
      </c>
      <c r="AK53" s="3">
        <f>Programas!AK53</f>
        <v>0</v>
      </c>
      <c r="AL53" s="3">
        <f>Programas!AL53</f>
        <v>0</v>
      </c>
      <c r="AM53" s="3">
        <f>Programas!AM53</f>
        <v>0</v>
      </c>
      <c r="AN53" s="3">
        <f>Programas!AN53</f>
        <v>0</v>
      </c>
      <c r="AO53" s="3">
        <f>Programas!AO53</f>
        <v>0</v>
      </c>
      <c r="AP53" s="3">
        <f>Programas!AP53</f>
        <v>0</v>
      </c>
      <c r="AQ53" s="3">
        <f>Programas!AQ53</f>
        <v>0</v>
      </c>
      <c r="AR53" s="3">
        <f>Programas!AR53</f>
        <v>0</v>
      </c>
      <c r="AS53" s="3">
        <f>Programas!AS53</f>
        <v>0</v>
      </c>
      <c r="AT53" s="3">
        <f>Programas!AT53</f>
        <v>0</v>
      </c>
      <c r="AU53" s="3">
        <f>Programas!AU53</f>
        <v>0</v>
      </c>
      <c r="AV53" s="3">
        <f>Programas!AV53</f>
        <v>0</v>
      </c>
      <c r="AW53" s="3">
        <f>Programas!AW53</f>
        <v>0</v>
      </c>
      <c r="AX53" s="4">
        <f t="shared" si="0"/>
        <v>0</v>
      </c>
      <c r="AY53" s="4"/>
      <c r="AZ53" s="2"/>
      <c r="BA53" s="2"/>
      <c r="BB53" s="2"/>
      <c r="BC53" s="2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1"/>
    </row>
    <row r="54" spans="1:76" hidden="1" x14ac:dyDescent="0.3">
      <c r="A54" s="2" t="str">
        <f>Programas!A54</f>
        <v>DO5</v>
      </c>
      <c r="B54" s="2">
        <f>Programas!B54</f>
        <v>1</v>
      </c>
      <c r="C54" s="2" t="str">
        <f>Programas!C54</f>
        <v>Recursos Hídricos</v>
      </c>
      <c r="D54" s="2">
        <f>Programas!D54</f>
        <v>2</v>
      </c>
      <c r="E54" s="2" t="str">
        <f>Programas!E54</f>
        <v>N/A</v>
      </c>
      <c r="F54" s="2" t="str">
        <f>Programas!F54</f>
        <v>N/A</v>
      </c>
      <c r="G54" s="2" t="str">
        <f>Programas!G54</f>
        <v>N/A</v>
      </c>
      <c r="H54" s="2" t="str">
        <f>Programas!H54</f>
        <v>N/A</v>
      </c>
      <c r="I54" s="2" t="str">
        <f>Programas!I54</f>
        <v>N/A</v>
      </c>
      <c r="J54" s="3" t="str">
        <f>IF(Programas!J54="X","X","")</f>
        <v/>
      </c>
      <c r="K54" s="3" t="str">
        <f>IF(Programas!K54="X","X","")</f>
        <v/>
      </c>
      <c r="L54" s="3" t="str">
        <f>IF(Programas!L54="X","X","")</f>
        <v/>
      </c>
      <c r="M54" s="3" t="str">
        <f>IF(Programas!M54="X","X","")</f>
        <v/>
      </c>
      <c r="N54" s="3" t="str">
        <f>IF(Programas!N54="X","X","")</f>
        <v/>
      </c>
      <c r="O54" s="3" t="str">
        <f>IF(Programas!O54="X","X","")</f>
        <v/>
      </c>
      <c r="P54" s="3" t="str">
        <f>IF(Programas!P54="X","X","")</f>
        <v/>
      </c>
      <c r="Q54" s="3" t="str">
        <f>IF(Programas!Q54="X","X","")</f>
        <v/>
      </c>
      <c r="R54" s="3" t="str">
        <f>IF(Programas!R54="X","X","")</f>
        <v/>
      </c>
      <c r="S54" s="3" t="str">
        <f>IF(Programas!S54="X","X","")</f>
        <v/>
      </c>
      <c r="T54" s="3" t="str">
        <f>IF(Programas!T54="X","X","")</f>
        <v/>
      </c>
      <c r="U54" s="3" t="str">
        <f>IF(Programas!U54="X","X","")</f>
        <v/>
      </c>
      <c r="V54" s="3" t="str">
        <f>IF(Programas!V54="X","X","")</f>
        <v/>
      </c>
      <c r="W54" s="3" t="str">
        <f>IF(Programas!W54="X","X","")</f>
        <v/>
      </c>
      <c r="X54" s="3" t="str">
        <f>IF(Programas!X54="X","X","")</f>
        <v/>
      </c>
      <c r="Y54" s="3" t="str">
        <f>IF(Programas!Y54="X","X","")</f>
        <v/>
      </c>
      <c r="Z54" s="3" t="str">
        <f>IF(Programas!Z54="X","X","")</f>
        <v/>
      </c>
      <c r="AA54" s="3" t="str">
        <f>IF(Programas!AA54="X","X","")</f>
        <v/>
      </c>
      <c r="AB54" s="3" t="str">
        <f>IF(Programas!AB54="X","X","")</f>
        <v/>
      </c>
      <c r="AC54" s="3" t="str">
        <f>IF(Programas!AC54="X","X","")</f>
        <v/>
      </c>
      <c r="AD54" s="3">
        <f>Programas!AD54</f>
        <v>0</v>
      </c>
      <c r="AE54" s="3">
        <f>Programas!AE54</f>
        <v>0</v>
      </c>
      <c r="AF54" s="3">
        <f>Programas!AF54</f>
        <v>0</v>
      </c>
      <c r="AG54" s="3">
        <f>Programas!AG54</f>
        <v>0</v>
      </c>
      <c r="AH54" s="3">
        <f>Programas!AH54</f>
        <v>0</v>
      </c>
      <c r="AI54" s="3">
        <f>Programas!AI54</f>
        <v>0</v>
      </c>
      <c r="AJ54" s="3">
        <f>Programas!AJ54</f>
        <v>0</v>
      </c>
      <c r="AK54" s="3">
        <f>Programas!AK54</f>
        <v>0</v>
      </c>
      <c r="AL54" s="3">
        <f>Programas!AL54</f>
        <v>0</v>
      </c>
      <c r="AM54" s="3">
        <f>Programas!AM54</f>
        <v>0</v>
      </c>
      <c r="AN54" s="3">
        <f>Programas!AN54</f>
        <v>0</v>
      </c>
      <c r="AO54" s="3">
        <f>Programas!AO54</f>
        <v>0</v>
      </c>
      <c r="AP54" s="3">
        <f>Programas!AP54</f>
        <v>0</v>
      </c>
      <c r="AQ54" s="3">
        <f>Programas!AQ54</f>
        <v>0</v>
      </c>
      <c r="AR54" s="3">
        <f>Programas!AR54</f>
        <v>0</v>
      </c>
      <c r="AS54" s="3">
        <f>Programas!AS54</f>
        <v>0</v>
      </c>
      <c r="AT54" s="3">
        <f>Programas!AT54</f>
        <v>0</v>
      </c>
      <c r="AU54" s="3">
        <f>Programas!AU54</f>
        <v>0</v>
      </c>
      <c r="AV54" s="3">
        <f>Programas!AV54</f>
        <v>0</v>
      </c>
      <c r="AW54" s="3">
        <f>Programas!AW54</f>
        <v>0</v>
      </c>
      <c r="AX54" s="4">
        <f t="shared" si="0"/>
        <v>0</v>
      </c>
      <c r="AY54" s="4"/>
      <c r="AZ54" s="2"/>
      <c r="BA54" s="2"/>
      <c r="BB54" s="2"/>
      <c r="BC54" s="2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1"/>
    </row>
    <row r="55" spans="1:76" hidden="1" x14ac:dyDescent="0.3">
      <c r="A55" s="2" t="str">
        <f>Programas!A55</f>
        <v>DO6</v>
      </c>
      <c r="B55" s="2">
        <f>Programas!B55</f>
        <v>1</v>
      </c>
      <c r="C55" s="2" t="str">
        <f>Programas!C55</f>
        <v>Recursos Hídricos</v>
      </c>
      <c r="D55" s="2">
        <f>Programas!D55</f>
        <v>2</v>
      </c>
      <c r="E55" s="2" t="str">
        <f>Programas!E55</f>
        <v>N/A</v>
      </c>
      <c r="F55" s="2" t="str">
        <f>Programas!F55</f>
        <v>N/A</v>
      </c>
      <c r="G55" s="2" t="str">
        <f>Programas!G55</f>
        <v>N/A</v>
      </c>
      <c r="H55" s="2" t="str">
        <f>Programas!H55</f>
        <v>N/A</v>
      </c>
      <c r="I55" s="2" t="str">
        <f>Programas!I55</f>
        <v>N/A</v>
      </c>
      <c r="J55" s="3" t="str">
        <f>IF(Programas!J55="X","X","")</f>
        <v/>
      </c>
      <c r="K55" s="3" t="str">
        <f>IF(Programas!K55="X","X","")</f>
        <v/>
      </c>
      <c r="L55" s="3" t="str">
        <f>IF(Programas!L55="X","X","")</f>
        <v/>
      </c>
      <c r="M55" s="3" t="str">
        <f>IF(Programas!M55="X","X","")</f>
        <v/>
      </c>
      <c r="N55" s="3" t="str">
        <f>IF(Programas!N55="X","X","")</f>
        <v/>
      </c>
      <c r="O55" s="3" t="str">
        <f>IF(Programas!O55="X","X","")</f>
        <v/>
      </c>
      <c r="P55" s="3" t="str">
        <f>IF(Programas!P55="X","X","")</f>
        <v/>
      </c>
      <c r="Q55" s="3" t="str">
        <f>IF(Programas!Q55="X","X","")</f>
        <v/>
      </c>
      <c r="R55" s="3" t="str">
        <f>IF(Programas!R55="X","X","")</f>
        <v/>
      </c>
      <c r="S55" s="3" t="str">
        <f>IF(Programas!S55="X","X","")</f>
        <v/>
      </c>
      <c r="T55" s="3" t="str">
        <f>IF(Programas!T55="X","X","")</f>
        <v/>
      </c>
      <c r="U55" s="3" t="str">
        <f>IF(Programas!U55="X","X","")</f>
        <v/>
      </c>
      <c r="V55" s="3" t="str">
        <f>IF(Programas!V55="X","X","")</f>
        <v/>
      </c>
      <c r="W55" s="3" t="str">
        <f>IF(Programas!W55="X","X","")</f>
        <v/>
      </c>
      <c r="X55" s="3" t="str">
        <f>IF(Programas!X55="X","X","")</f>
        <v/>
      </c>
      <c r="Y55" s="3" t="str">
        <f>IF(Programas!Y55="X","X","")</f>
        <v/>
      </c>
      <c r="Z55" s="3" t="str">
        <f>IF(Programas!Z55="X","X","")</f>
        <v/>
      </c>
      <c r="AA55" s="3" t="str">
        <f>IF(Programas!AA55="X","X","")</f>
        <v/>
      </c>
      <c r="AB55" s="3" t="str">
        <f>IF(Programas!AB55="X","X","")</f>
        <v/>
      </c>
      <c r="AC55" s="3" t="str">
        <f>IF(Programas!AC55="X","X","")</f>
        <v/>
      </c>
      <c r="AD55" s="3">
        <f>Programas!AD55</f>
        <v>0</v>
      </c>
      <c r="AE55" s="3">
        <f>Programas!AE55</f>
        <v>0</v>
      </c>
      <c r="AF55" s="3">
        <f>Programas!AF55</f>
        <v>0</v>
      </c>
      <c r="AG55" s="3">
        <f>Programas!AG55</f>
        <v>0</v>
      </c>
      <c r="AH55" s="3">
        <f>Programas!AH55</f>
        <v>0</v>
      </c>
      <c r="AI55" s="3">
        <f>Programas!AI55</f>
        <v>0</v>
      </c>
      <c r="AJ55" s="3">
        <f>Programas!AJ55</f>
        <v>0</v>
      </c>
      <c r="AK55" s="3">
        <f>Programas!AK55</f>
        <v>0</v>
      </c>
      <c r="AL55" s="3">
        <f>Programas!AL55</f>
        <v>0</v>
      </c>
      <c r="AM55" s="3">
        <f>Programas!AM55</f>
        <v>0</v>
      </c>
      <c r="AN55" s="3">
        <f>Programas!AN55</f>
        <v>0</v>
      </c>
      <c r="AO55" s="3">
        <f>Programas!AO55</f>
        <v>0</v>
      </c>
      <c r="AP55" s="3">
        <f>Programas!AP55</f>
        <v>0</v>
      </c>
      <c r="AQ55" s="3">
        <f>Programas!AQ55</f>
        <v>0</v>
      </c>
      <c r="AR55" s="3">
        <f>Programas!AR55</f>
        <v>0</v>
      </c>
      <c r="AS55" s="3">
        <f>Programas!AS55</f>
        <v>0</v>
      </c>
      <c r="AT55" s="3">
        <f>Programas!AT55</f>
        <v>0</v>
      </c>
      <c r="AU55" s="3">
        <f>Programas!AU55</f>
        <v>0</v>
      </c>
      <c r="AV55" s="3">
        <f>Programas!AV55</f>
        <v>0</v>
      </c>
      <c r="AW55" s="3">
        <f>Programas!AW55</f>
        <v>0</v>
      </c>
      <c r="AX55" s="4">
        <f t="shared" si="0"/>
        <v>0</v>
      </c>
      <c r="AY55" s="4"/>
      <c r="AZ55" s="2"/>
      <c r="BA55" s="2"/>
      <c r="BB55" s="2"/>
      <c r="BC55" s="2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1"/>
    </row>
    <row r="56" spans="1:76" hidden="1" x14ac:dyDescent="0.3">
      <c r="A56" s="2" t="str">
        <f>Programas!A56</f>
        <v>UA7</v>
      </c>
      <c r="B56" s="2">
        <f>Programas!B56</f>
        <v>1</v>
      </c>
      <c r="C56" s="2" t="str">
        <f>Programas!C56</f>
        <v>Recursos Hídricos</v>
      </c>
      <c r="D56" s="2">
        <f>Programas!D56</f>
        <v>2</v>
      </c>
      <c r="E56" s="2" t="str">
        <f>Programas!E56</f>
        <v>N/A</v>
      </c>
      <c r="F56" s="2" t="str">
        <f>Programas!F56</f>
        <v>N/A</v>
      </c>
      <c r="G56" s="2" t="str">
        <f>Programas!G56</f>
        <v>N/A</v>
      </c>
      <c r="H56" s="2" t="str">
        <f>Programas!H56</f>
        <v>N/A</v>
      </c>
      <c r="I56" s="2" t="str">
        <f>Programas!I56</f>
        <v>N/A</v>
      </c>
      <c r="J56" s="3" t="str">
        <f>IF(Programas!J56="X","X","")</f>
        <v/>
      </c>
      <c r="K56" s="3" t="str">
        <f>IF(Programas!K56="X","X","")</f>
        <v/>
      </c>
      <c r="L56" s="3" t="str">
        <f>IF(Programas!L56="X","X","")</f>
        <v/>
      </c>
      <c r="M56" s="3" t="str">
        <f>IF(Programas!M56="X","X","")</f>
        <v/>
      </c>
      <c r="N56" s="3" t="str">
        <f>IF(Programas!N56="X","X","")</f>
        <v/>
      </c>
      <c r="O56" s="3" t="str">
        <f>IF(Programas!O56="X","X","")</f>
        <v/>
      </c>
      <c r="P56" s="3" t="str">
        <f>IF(Programas!P56="X","X","")</f>
        <v/>
      </c>
      <c r="Q56" s="3" t="str">
        <f>IF(Programas!Q56="X","X","")</f>
        <v/>
      </c>
      <c r="R56" s="3" t="str">
        <f>IF(Programas!R56="X","X","")</f>
        <v/>
      </c>
      <c r="S56" s="3" t="str">
        <f>IF(Programas!S56="X","X","")</f>
        <v/>
      </c>
      <c r="T56" s="3" t="str">
        <f>IF(Programas!T56="X","X","")</f>
        <v/>
      </c>
      <c r="U56" s="3" t="str">
        <f>IF(Programas!U56="X","X","")</f>
        <v/>
      </c>
      <c r="V56" s="3" t="str">
        <f>IF(Programas!V56="X","X","")</f>
        <v/>
      </c>
      <c r="W56" s="3" t="str">
        <f>IF(Programas!W56="X","X","")</f>
        <v/>
      </c>
      <c r="X56" s="3" t="str">
        <f>IF(Programas!X56="X","X","")</f>
        <v/>
      </c>
      <c r="Y56" s="3" t="str">
        <f>IF(Programas!Y56="X","X","")</f>
        <v/>
      </c>
      <c r="Z56" s="3" t="str">
        <f>IF(Programas!Z56="X","X","")</f>
        <v/>
      </c>
      <c r="AA56" s="3" t="str">
        <f>IF(Programas!AA56="X","X","")</f>
        <v/>
      </c>
      <c r="AB56" s="3" t="str">
        <f>IF(Programas!AB56="X","X","")</f>
        <v/>
      </c>
      <c r="AC56" s="3" t="str">
        <f>IF(Programas!AC56="X","X","")</f>
        <v/>
      </c>
      <c r="AD56" s="3">
        <f>Programas!AD56</f>
        <v>0</v>
      </c>
      <c r="AE56" s="3">
        <f>Programas!AE56</f>
        <v>0</v>
      </c>
      <c r="AF56" s="3">
        <f>Programas!AF56</f>
        <v>0</v>
      </c>
      <c r="AG56" s="3">
        <f>Programas!AG56</f>
        <v>0</v>
      </c>
      <c r="AH56" s="3">
        <f>Programas!AH56</f>
        <v>0</v>
      </c>
      <c r="AI56" s="3">
        <f>Programas!AI56</f>
        <v>0</v>
      </c>
      <c r="AJ56" s="3">
        <f>Programas!AJ56</f>
        <v>0</v>
      </c>
      <c r="AK56" s="3">
        <f>Programas!AK56</f>
        <v>0</v>
      </c>
      <c r="AL56" s="3">
        <f>Programas!AL56</f>
        <v>0</v>
      </c>
      <c r="AM56" s="3">
        <f>Programas!AM56</f>
        <v>0</v>
      </c>
      <c r="AN56" s="3">
        <f>Programas!AN56</f>
        <v>0</v>
      </c>
      <c r="AO56" s="3">
        <f>Programas!AO56</f>
        <v>0</v>
      </c>
      <c r="AP56" s="3">
        <f>Programas!AP56</f>
        <v>0</v>
      </c>
      <c r="AQ56" s="3">
        <f>Programas!AQ56</f>
        <v>0</v>
      </c>
      <c r="AR56" s="3">
        <f>Programas!AR56</f>
        <v>0</v>
      </c>
      <c r="AS56" s="3">
        <f>Programas!AS56</f>
        <v>0</v>
      </c>
      <c r="AT56" s="3">
        <f>Programas!AT56</f>
        <v>0</v>
      </c>
      <c r="AU56" s="3">
        <f>Programas!AU56</f>
        <v>0</v>
      </c>
      <c r="AV56" s="3">
        <f>Programas!AV56</f>
        <v>0</v>
      </c>
      <c r="AW56" s="3">
        <f>Programas!AW56</f>
        <v>0</v>
      </c>
      <c r="AX56" s="4">
        <f t="shared" si="0"/>
        <v>0</v>
      </c>
      <c r="AY56" s="4"/>
      <c r="AZ56" s="2"/>
      <c r="BA56" s="2"/>
      <c r="BB56" s="2"/>
      <c r="BC56" s="2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1"/>
    </row>
    <row r="57" spans="1:76" hidden="1" x14ac:dyDescent="0.3">
      <c r="A57" s="2" t="str">
        <f>Programas!A57</f>
        <v>UA8</v>
      </c>
      <c r="B57" s="2">
        <f>Programas!B57</f>
        <v>1</v>
      </c>
      <c r="C57" s="2" t="str">
        <f>Programas!C57</f>
        <v>Recursos Hídricos</v>
      </c>
      <c r="D57" s="2">
        <f>Programas!D57</f>
        <v>2</v>
      </c>
      <c r="E57" s="2" t="str">
        <f>Programas!E57</f>
        <v>N/A</v>
      </c>
      <c r="F57" s="2" t="str">
        <f>Programas!F57</f>
        <v>N/A</v>
      </c>
      <c r="G57" s="2" t="str">
        <f>Programas!G57</f>
        <v>N/A</v>
      </c>
      <c r="H57" s="2" t="str">
        <f>Programas!H57</f>
        <v>N/A</v>
      </c>
      <c r="I57" s="2" t="str">
        <f>Programas!I57</f>
        <v>N/A</v>
      </c>
      <c r="J57" s="3" t="str">
        <f>IF(Programas!J57="X","X","")</f>
        <v/>
      </c>
      <c r="K57" s="3" t="str">
        <f>IF(Programas!K57="X","X","")</f>
        <v/>
      </c>
      <c r="L57" s="3" t="str">
        <f>IF(Programas!L57="X","X","")</f>
        <v/>
      </c>
      <c r="M57" s="3" t="str">
        <f>IF(Programas!M57="X","X","")</f>
        <v/>
      </c>
      <c r="N57" s="3" t="str">
        <f>IF(Programas!N57="X","X","")</f>
        <v/>
      </c>
      <c r="O57" s="3" t="str">
        <f>IF(Programas!O57="X","X","")</f>
        <v/>
      </c>
      <c r="P57" s="3" t="str">
        <f>IF(Programas!P57="X","X","")</f>
        <v/>
      </c>
      <c r="Q57" s="3" t="str">
        <f>IF(Programas!Q57="X","X","")</f>
        <v/>
      </c>
      <c r="R57" s="3" t="str">
        <f>IF(Programas!R57="X","X","")</f>
        <v/>
      </c>
      <c r="S57" s="3" t="str">
        <f>IF(Programas!S57="X","X","")</f>
        <v/>
      </c>
      <c r="T57" s="3" t="str">
        <f>IF(Programas!T57="X","X","")</f>
        <v/>
      </c>
      <c r="U57" s="3" t="str">
        <f>IF(Programas!U57="X","X","")</f>
        <v/>
      </c>
      <c r="V57" s="3" t="str">
        <f>IF(Programas!V57="X","X","")</f>
        <v/>
      </c>
      <c r="W57" s="3" t="str">
        <f>IF(Programas!W57="X","X","")</f>
        <v/>
      </c>
      <c r="X57" s="3" t="str">
        <f>IF(Programas!X57="X","X","")</f>
        <v/>
      </c>
      <c r="Y57" s="3" t="str">
        <f>IF(Programas!Y57="X","X","")</f>
        <v/>
      </c>
      <c r="Z57" s="3" t="str">
        <f>IF(Programas!Z57="X","X","")</f>
        <v/>
      </c>
      <c r="AA57" s="3" t="str">
        <f>IF(Programas!AA57="X","X","")</f>
        <v/>
      </c>
      <c r="AB57" s="3" t="str">
        <f>IF(Programas!AB57="X","X","")</f>
        <v/>
      </c>
      <c r="AC57" s="3" t="str">
        <f>IF(Programas!AC57="X","X","")</f>
        <v/>
      </c>
      <c r="AD57" s="3">
        <f>Programas!AD57</f>
        <v>0</v>
      </c>
      <c r="AE57" s="3">
        <f>Programas!AE57</f>
        <v>0</v>
      </c>
      <c r="AF57" s="3">
        <f>Programas!AF57</f>
        <v>0</v>
      </c>
      <c r="AG57" s="3">
        <f>Programas!AG57</f>
        <v>0</v>
      </c>
      <c r="AH57" s="3">
        <f>Programas!AH57</f>
        <v>0</v>
      </c>
      <c r="AI57" s="3">
        <f>Programas!AI57</f>
        <v>0</v>
      </c>
      <c r="AJ57" s="3">
        <f>Programas!AJ57</f>
        <v>0</v>
      </c>
      <c r="AK57" s="3">
        <f>Programas!AK57</f>
        <v>0</v>
      </c>
      <c r="AL57" s="3">
        <f>Programas!AL57</f>
        <v>0</v>
      </c>
      <c r="AM57" s="3">
        <f>Programas!AM57</f>
        <v>0</v>
      </c>
      <c r="AN57" s="3">
        <f>Programas!AN57</f>
        <v>0</v>
      </c>
      <c r="AO57" s="3">
        <f>Programas!AO57</f>
        <v>0</v>
      </c>
      <c r="AP57" s="3">
        <f>Programas!AP57</f>
        <v>0</v>
      </c>
      <c r="AQ57" s="3">
        <f>Programas!AQ57</f>
        <v>0</v>
      </c>
      <c r="AR57" s="3">
        <f>Programas!AR57</f>
        <v>0</v>
      </c>
      <c r="AS57" s="3">
        <f>Programas!AS57</f>
        <v>0</v>
      </c>
      <c r="AT57" s="3">
        <f>Programas!AT57</f>
        <v>0</v>
      </c>
      <c r="AU57" s="3">
        <f>Programas!AU57</f>
        <v>0</v>
      </c>
      <c r="AV57" s="3">
        <f>Programas!AV57</f>
        <v>0</v>
      </c>
      <c r="AW57" s="3">
        <f>Programas!AW57</f>
        <v>0</v>
      </c>
      <c r="AX57" s="4">
        <f t="shared" si="0"/>
        <v>0</v>
      </c>
      <c r="AY57" s="4"/>
      <c r="AZ57" s="2"/>
      <c r="BA57" s="2"/>
      <c r="BB57" s="2"/>
      <c r="BC57" s="2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1"/>
    </row>
    <row r="58" spans="1:76" ht="34.200000000000003" hidden="1" x14ac:dyDescent="0.3">
      <c r="A58" s="2" t="str">
        <f>Programas!A58</f>
        <v>UA9</v>
      </c>
      <c r="B58" s="2">
        <f>Programas!B58</f>
        <v>1</v>
      </c>
      <c r="C58" s="2" t="str">
        <f>Programas!C58</f>
        <v>Recursos Hídricos</v>
      </c>
      <c r="D58" s="2">
        <f>Programas!D58</f>
        <v>2</v>
      </c>
      <c r="E58" s="2" t="str">
        <f>Programas!E58</f>
        <v>Enquadramento dos corpos d'água em classes segundo usos preponderantes</v>
      </c>
      <c r="F58" s="2" t="str">
        <f>Programas!F58</f>
        <v>N/A</v>
      </c>
      <c r="G58" s="2" t="str">
        <f>Programas!G58</f>
        <v>N/A</v>
      </c>
      <c r="H58" s="2" t="str">
        <f>Programas!H58</f>
        <v>2.1.1</v>
      </c>
      <c r="I58" s="2" t="str">
        <f>Programas!I58</f>
        <v>Revisar e complementar a proposta de Enquadramento de corpos de água da UA9</v>
      </c>
      <c r="J58" s="3" t="str">
        <f>IF(Programas!J58="X","X","")</f>
        <v/>
      </c>
      <c r="K58" s="3" t="str">
        <f>IF(Programas!K58="X","X","")</f>
        <v/>
      </c>
      <c r="L58" s="3" t="str">
        <f>IF(Programas!L58="X","X","")</f>
        <v/>
      </c>
      <c r="M58" s="3" t="str">
        <f>IF(Programas!M58="X","X","")</f>
        <v>X</v>
      </c>
      <c r="N58" s="3" t="str">
        <f>IF(Programas!N58="X","X","")</f>
        <v>X</v>
      </c>
      <c r="O58" s="3" t="str">
        <f>IF(Programas!O58="X","X","")</f>
        <v>X</v>
      </c>
      <c r="P58" s="3" t="str">
        <f>IF(Programas!P58="X","X","")</f>
        <v/>
      </c>
      <c r="Q58" s="3" t="str">
        <f>IF(Programas!Q58="X","X","")</f>
        <v/>
      </c>
      <c r="R58" s="3" t="str">
        <f>IF(Programas!R58="X","X","")</f>
        <v/>
      </c>
      <c r="S58" s="3" t="str">
        <f>IF(Programas!S58="X","X","")</f>
        <v/>
      </c>
      <c r="T58" s="3" t="str">
        <f>IF(Programas!T58="X","X","")</f>
        <v/>
      </c>
      <c r="U58" s="3" t="str">
        <f>IF(Programas!U58="X","X","")</f>
        <v/>
      </c>
      <c r="V58" s="3" t="str">
        <f>IF(Programas!V58="X","X","")</f>
        <v/>
      </c>
      <c r="W58" s="3" t="str">
        <f>IF(Programas!W58="X","X","")</f>
        <v/>
      </c>
      <c r="X58" s="3" t="str">
        <f>IF(Programas!X58="X","X","")</f>
        <v/>
      </c>
      <c r="Y58" s="3" t="str">
        <f>IF(Programas!Y58="X","X","")</f>
        <v/>
      </c>
      <c r="Z58" s="3" t="str">
        <f>IF(Programas!Z58="X","X","")</f>
        <v/>
      </c>
      <c r="AA58" s="3" t="str">
        <f>IF(Programas!AA58="X","X","")</f>
        <v/>
      </c>
      <c r="AB58" s="3" t="str">
        <f>IF(Programas!AB58="X","X","")</f>
        <v/>
      </c>
      <c r="AC58" s="3" t="str">
        <f>IF(Programas!AC58="X","X","")</f>
        <v/>
      </c>
      <c r="AD58" s="3">
        <f>Programas!AD58</f>
        <v>0</v>
      </c>
      <c r="AE58" s="3">
        <f>Programas!AE58</f>
        <v>0</v>
      </c>
      <c r="AF58" s="3">
        <f>Programas!AF58</f>
        <v>0</v>
      </c>
      <c r="AG58" s="3">
        <f>Programas!AG58</f>
        <v>0</v>
      </c>
      <c r="AH58" s="3">
        <f>Programas!AH58</f>
        <v>0</v>
      </c>
      <c r="AI58" s="3">
        <f>Programas!AI58</f>
        <v>0</v>
      </c>
      <c r="AJ58" s="3">
        <f>Programas!AJ58</f>
        <v>0</v>
      </c>
      <c r="AK58" s="3">
        <f>Programas!AK58</f>
        <v>0</v>
      </c>
      <c r="AL58" s="3">
        <f>Programas!AL58</f>
        <v>0</v>
      </c>
      <c r="AM58" s="3">
        <f>Programas!AM58</f>
        <v>0</v>
      </c>
      <c r="AN58" s="3">
        <f>Programas!AN58</f>
        <v>0</v>
      </c>
      <c r="AO58" s="3">
        <f>Programas!AO58</f>
        <v>0</v>
      </c>
      <c r="AP58" s="3">
        <f>Programas!AP58</f>
        <v>0</v>
      </c>
      <c r="AQ58" s="3">
        <f>Programas!AQ58</f>
        <v>0</v>
      </c>
      <c r="AR58" s="3">
        <f>Programas!AR58</f>
        <v>0</v>
      </c>
      <c r="AS58" s="3">
        <f>Programas!AS58</f>
        <v>0</v>
      </c>
      <c r="AT58" s="3">
        <f>Programas!AT58</f>
        <v>0</v>
      </c>
      <c r="AU58" s="3">
        <f>Programas!AU58</f>
        <v>0</v>
      </c>
      <c r="AV58" s="3">
        <f>Programas!AV58</f>
        <v>0</v>
      </c>
      <c r="AW58" s="3">
        <f>Programas!AW58</f>
        <v>0</v>
      </c>
      <c r="AX58" s="4">
        <f t="shared" si="0"/>
        <v>0</v>
      </c>
      <c r="AY58" s="4" t="s">
        <v>205</v>
      </c>
      <c r="AZ58" s="2" t="s">
        <v>216</v>
      </c>
      <c r="BA58" s="2" t="s">
        <v>217</v>
      </c>
      <c r="BB58" s="2" t="s">
        <v>218</v>
      </c>
      <c r="BC58" s="2" t="s">
        <v>219</v>
      </c>
      <c r="BD58" s="6">
        <v>0</v>
      </c>
      <c r="BE58" s="6">
        <f>BD58</f>
        <v>0</v>
      </c>
      <c r="BF58" s="6">
        <f>BE58</f>
        <v>0</v>
      </c>
      <c r="BG58" s="6">
        <v>0.25</v>
      </c>
      <c r="BH58" s="6">
        <v>0.5</v>
      </c>
      <c r="BI58" s="6">
        <v>1</v>
      </c>
      <c r="BJ58" s="6">
        <f t="shared" ref="BJ58:BW58" si="48">BI58</f>
        <v>1</v>
      </c>
      <c r="BK58" s="6">
        <f t="shared" si="48"/>
        <v>1</v>
      </c>
      <c r="BL58" s="6">
        <f t="shared" si="48"/>
        <v>1</v>
      </c>
      <c r="BM58" s="6">
        <f t="shared" si="48"/>
        <v>1</v>
      </c>
      <c r="BN58" s="6">
        <f t="shared" si="48"/>
        <v>1</v>
      </c>
      <c r="BO58" s="6">
        <f t="shared" si="48"/>
        <v>1</v>
      </c>
      <c r="BP58" s="6">
        <f t="shared" si="48"/>
        <v>1</v>
      </c>
      <c r="BQ58" s="6">
        <f t="shared" si="48"/>
        <v>1</v>
      </c>
      <c r="BR58" s="6">
        <f t="shared" si="48"/>
        <v>1</v>
      </c>
      <c r="BS58" s="6">
        <f t="shared" si="48"/>
        <v>1</v>
      </c>
      <c r="BT58" s="6">
        <f t="shared" si="48"/>
        <v>1</v>
      </c>
      <c r="BU58" s="6">
        <f t="shared" si="48"/>
        <v>1</v>
      </c>
      <c r="BV58" s="6">
        <f t="shared" si="48"/>
        <v>1</v>
      </c>
      <c r="BW58" s="6">
        <f t="shared" si="48"/>
        <v>1</v>
      </c>
      <c r="BX58" s="1"/>
    </row>
    <row r="59" spans="1:76" ht="57" x14ac:dyDescent="0.3">
      <c r="A59" s="40" t="str">
        <f>Programas!A59</f>
        <v>PIRH</v>
      </c>
      <c r="B59" s="40">
        <f>Programas!B59</f>
        <v>1</v>
      </c>
      <c r="C59" s="40" t="str">
        <f>Programas!C59</f>
        <v>Recursos Hídricos</v>
      </c>
      <c r="D59" s="40">
        <f>Programas!D59</f>
        <v>2</v>
      </c>
      <c r="E59" s="40" t="str">
        <f>Programas!E59</f>
        <v>Enquadramento dos corpos d'água em classes segundo usos preponderantes</v>
      </c>
      <c r="F59" s="40" t="str">
        <f>Programas!F59</f>
        <v>N/A</v>
      </c>
      <c r="G59" s="40" t="str">
        <f>Programas!G59</f>
        <v>N/A</v>
      </c>
      <c r="H59" s="40" t="str">
        <f>Programas!H59</f>
        <v>2.1.2</v>
      </c>
      <c r="I59" s="40" t="str">
        <f>Programas!I59</f>
        <v>Elaborar e validar modelo de relatório de monitoramento do desempenho e resultados do Programa de Efetivação do Enquadramento</v>
      </c>
      <c r="J59" s="30" t="str">
        <f>IF(Programas!J59="X","X","")</f>
        <v/>
      </c>
      <c r="K59" s="30" t="str">
        <f>IF(Programas!K59="X","X","")</f>
        <v>X</v>
      </c>
      <c r="L59" s="30" t="str">
        <f>IF(Programas!L59="X","X","")</f>
        <v/>
      </c>
      <c r="M59" s="30" t="str">
        <f>IF(Programas!M59="X","X","")</f>
        <v/>
      </c>
      <c r="N59" s="30" t="str">
        <f>IF(Programas!N59="X","X","")</f>
        <v/>
      </c>
      <c r="O59" s="30" t="str">
        <f>IF(Programas!O59="X","X","")</f>
        <v/>
      </c>
      <c r="P59" s="30" t="str">
        <f>IF(Programas!P59="X","X","")</f>
        <v/>
      </c>
      <c r="Q59" s="30" t="str">
        <f>IF(Programas!Q59="X","X","")</f>
        <v/>
      </c>
      <c r="R59" s="30" t="str">
        <f>IF(Programas!R59="X","X","")</f>
        <v/>
      </c>
      <c r="S59" s="30" t="str">
        <f>IF(Programas!S59="X","X","")</f>
        <v/>
      </c>
      <c r="T59" s="30" t="str">
        <f>IF(Programas!T59="X","X","")</f>
        <v/>
      </c>
      <c r="U59" s="30" t="str">
        <f>IF(Programas!U59="X","X","")</f>
        <v/>
      </c>
      <c r="V59" s="30" t="str">
        <f>IF(Programas!V59="X","X","")</f>
        <v/>
      </c>
      <c r="W59" s="30" t="str">
        <f>IF(Programas!W59="X","X","")</f>
        <v/>
      </c>
      <c r="X59" s="30" t="str">
        <f>IF(Programas!X59="X","X","")</f>
        <v/>
      </c>
      <c r="Y59" s="30" t="str">
        <f>IF(Programas!Y59="X","X","")</f>
        <v/>
      </c>
      <c r="Z59" s="30" t="str">
        <f>IF(Programas!Z59="X","X","")</f>
        <v/>
      </c>
      <c r="AA59" s="30" t="str">
        <f>IF(Programas!AA59="X","X","")</f>
        <v/>
      </c>
      <c r="AB59" s="30" t="str">
        <f>IF(Programas!AB59="X","X","")</f>
        <v/>
      </c>
      <c r="AC59" s="30" t="str">
        <f>IF(Programas!AC59="X","X","")</f>
        <v/>
      </c>
      <c r="AD59" s="30">
        <f>Programas!AD59</f>
        <v>0</v>
      </c>
      <c r="AE59" s="30">
        <f>Programas!AE59</f>
        <v>0</v>
      </c>
      <c r="AF59" s="30">
        <f>Programas!AF59</f>
        <v>0</v>
      </c>
      <c r="AG59" s="30">
        <f>Programas!AG59</f>
        <v>0</v>
      </c>
      <c r="AH59" s="30">
        <f>Programas!AH59</f>
        <v>0</v>
      </c>
      <c r="AI59" s="30">
        <f>Programas!AI59</f>
        <v>0</v>
      </c>
      <c r="AJ59" s="30">
        <f>Programas!AJ59</f>
        <v>0</v>
      </c>
      <c r="AK59" s="30">
        <f>Programas!AK59</f>
        <v>0</v>
      </c>
      <c r="AL59" s="30">
        <f>Programas!AL59</f>
        <v>0</v>
      </c>
      <c r="AM59" s="30">
        <f>Programas!AM59</f>
        <v>0</v>
      </c>
      <c r="AN59" s="30">
        <f>Programas!AN59</f>
        <v>0</v>
      </c>
      <c r="AO59" s="30">
        <f>Programas!AO59</f>
        <v>0</v>
      </c>
      <c r="AP59" s="30">
        <f>Programas!AP59</f>
        <v>0</v>
      </c>
      <c r="AQ59" s="30">
        <f>Programas!AQ59</f>
        <v>0</v>
      </c>
      <c r="AR59" s="30">
        <f>Programas!AR59</f>
        <v>0</v>
      </c>
      <c r="AS59" s="30">
        <f>Programas!AS59</f>
        <v>0</v>
      </c>
      <c r="AT59" s="30">
        <f>Programas!AT59</f>
        <v>0</v>
      </c>
      <c r="AU59" s="30">
        <f>Programas!AU59</f>
        <v>0</v>
      </c>
      <c r="AV59" s="30">
        <f>Programas!AV59</f>
        <v>0</v>
      </c>
      <c r="AW59" s="30">
        <f>Programas!AW59</f>
        <v>0</v>
      </c>
      <c r="AX59" s="36">
        <f t="shared" si="0"/>
        <v>0</v>
      </c>
      <c r="AY59" s="36" t="s">
        <v>205</v>
      </c>
      <c r="AZ59" s="40" t="s">
        <v>220</v>
      </c>
      <c r="BA59" s="40" t="s">
        <v>221</v>
      </c>
      <c r="BB59" s="40" t="s">
        <v>222</v>
      </c>
      <c r="BC59" s="40" t="s">
        <v>207</v>
      </c>
      <c r="BD59" s="62">
        <v>0</v>
      </c>
      <c r="BE59" s="62">
        <v>0.75</v>
      </c>
      <c r="BF59" s="62">
        <v>1</v>
      </c>
      <c r="BG59" s="62">
        <f t="shared" ref="BG59:BW59" si="49">BF59</f>
        <v>1</v>
      </c>
      <c r="BH59" s="62">
        <f t="shared" si="49"/>
        <v>1</v>
      </c>
      <c r="BI59" s="62">
        <f t="shared" si="49"/>
        <v>1</v>
      </c>
      <c r="BJ59" s="62">
        <f t="shared" si="49"/>
        <v>1</v>
      </c>
      <c r="BK59" s="62">
        <f t="shared" si="49"/>
        <v>1</v>
      </c>
      <c r="BL59" s="62">
        <f t="shared" si="49"/>
        <v>1</v>
      </c>
      <c r="BM59" s="62">
        <f t="shared" si="49"/>
        <v>1</v>
      </c>
      <c r="BN59" s="62">
        <f t="shared" si="49"/>
        <v>1</v>
      </c>
      <c r="BO59" s="62">
        <f t="shared" si="49"/>
        <v>1</v>
      </c>
      <c r="BP59" s="62">
        <f t="shared" si="49"/>
        <v>1</v>
      </c>
      <c r="BQ59" s="62">
        <f t="shared" si="49"/>
        <v>1</v>
      </c>
      <c r="BR59" s="62">
        <f t="shared" si="49"/>
        <v>1</v>
      </c>
      <c r="BS59" s="62">
        <f t="shared" si="49"/>
        <v>1</v>
      </c>
      <c r="BT59" s="62">
        <f t="shared" si="49"/>
        <v>1</v>
      </c>
      <c r="BU59" s="62">
        <f t="shared" si="49"/>
        <v>1</v>
      </c>
      <c r="BV59" s="62">
        <f t="shared" si="49"/>
        <v>1</v>
      </c>
      <c r="BW59" s="62">
        <f t="shared" si="49"/>
        <v>1</v>
      </c>
    </row>
    <row r="60" spans="1:76" ht="57" hidden="1" x14ac:dyDescent="0.3">
      <c r="A60" s="2" t="str">
        <f>Programas!A60</f>
        <v>Doce</v>
      </c>
      <c r="B60" s="2">
        <f>Programas!B60</f>
        <v>1</v>
      </c>
      <c r="C60" s="2" t="str">
        <f>Programas!C60</f>
        <v>Recursos Hídricos</v>
      </c>
      <c r="D60" s="2">
        <f>Programas!D60</f>
        <v>2</v>
      </c>
      <c r="E60" s="2" t="str">
        <f>Programas!E60</f>
        <v>Enquadramento dos corpos d'água em classes segundo usos preponderantes</v>
      </c>
      <c r="F60" s="2" t="str">
        <f>Programas!F60</f>
        <v>N/A</v>
      </c>
      <c r="G60" s="2" t="str">
        <f>Programas!G60</f>
        <v>N/A</v>
      </c>
      <c r="H60" s="2" t="str">
        <f>Programas!H60</f>
        <v>2.1.2</v>
      </c>
      <c r="I60" s="2" t="str">
        <f>Programas!I60</f>
        <v>Elaborar e validar modelo de relatório de monitoramento do desempenho e resultados do Programa de Efetivação do Enquadramento</v>
      </c>
      <c r="J60" s="3" t="str">
        <f>IF(Programas!J60="X","X","")</f>
        <v/>
      </c>
      <c r="K60" s="3" t="str">
        <f>IF(Programas!K60="X","X","")</f>
        <v>X</v>
      </c>
      <c r="L60" s="3" t="str">
        <f>IF(Programas!L60="X","X","")</f>
        <v/>
      </c>
      <c r="M60" s="3" t="str">
        <f>IF(Programas!M60="X","X","")</f>
        <v/>
      </c>
      <c r="N60" s="3" t="str">
        <f>IF(Programas!N60="X","X","")</f>
        <v/>
      </c>
      <c r="O60" s="3" t="str">
        <f>IF(Programas!O60="X","X","")</f>
        <v/>
      </c>
      <c r="P60" s="3" t="str">
        <f>IF(Programas!P60="X","X","")</f>
        <v/>
      </c>
      <c r="Q60" s="3" t="str">
        <f>IF(Programas!Q60="X","X","")</f>
        <v/>
      </c>
      <c r="R60" s="3" t="str">
        <f>IF(Programas!R60="X","X","")</f>
        <v/>
      </c>
      <c r="S60" s="3" t="str">
        <f>IF(Programas!S60="X","X","")</f>
        <v/>
      </c>
      <c r="T60" s="3" t="str">
        <f>IF(Programas!T60="X","X","")</f>
        <v/>
      </c>
      <c r="U60" s="3" t="str">
        <f>IF(Programas!U60="X","X","")</f>
        <v/>
      </c>
      <c r="V60" s="3" t="str">
        <f>IF(Programas!V60="X","X","")</f>
        <v/>
      </c>
      <c r="W60" s="3" t="str">
        <f>IF(Programas!W60="X","X","")</f>
        <v/>
      </c>
      <c r="X60" s="3" t="str">
        <f>IF(Programas!X60="X","X","")</f>
        <v/>
      </c>
      <c r="Y60" s="3" t="str">
        <f>IF(Programas!Y60="X","X","")</f>
        <v/>
      </c>
      <c r="Z60" s="3" t="str">
        <f>IF(Programas!Z60="X","X","")</f>
        <v/>
      </c>
      <c r="AA60" s="3" t="str">
        <f>IF(Programas!AA60="X","X","")</f>
        <v/>
      </c>
      <c r="AB60" s="3" t="str">
        <f>IF(Programas!AB60="X","X","")</f>
        <v/>
      </c>
      <c r="AC60" s="3" t="str">
        <f>IF(Programas!AC60="X","X","")</f>
        <v/>
      </c>
      <c r="AD60" s="3">
        <f>Programas!AD60</f>
        <v>0</v>
      </c>
      <c r="AE60" s="3">
        <f>Programas!AE60</f>
        <v>0</v>
      </c>
      <c r="AF60" s="3">
        <f>Programas!AF60</f>
        <v>0</v>
      </c>
      <c r="AG60" s="3">
        <f>Programas!AG60</f>
        <v>0</v>
      </c>
      <c r="AH60" s="3">
        <f>Programas!AH60</f>
        <v>0</v>
      </c>
      <c r="AI60" s="3">
        <f>Programas!AI60</f>
        <v>0</v>
      </c>
      <c r="AJ60" s="3">
        <f>Programas!AJ60</f>
        <v>0</v>
      </c>
      <c r="AK60" s="3">
        <f>Programas!AK60</f>
        <v>0</v>
      </c>
      <c r="AL60" s="3">
        <f>Programas!AL60</f>
        <v>0</v>
      </c>
      <c r="AM60" s="3">
        <f>Programas!AM60</f>
        <v>0</v>
      </c>
      <c r="AN60" s="3">
        <f>Programas!AN60</f>
        <v>0</v>
      </c>
      <c r="AO60" s="3">
        <f>Programas!AO60</f>
        <v>0</v>
      </c>
      <c r="AP60" s="3">
        <f>Programas!AP60</f>
        <v>0</v>
      </c>
      <c r="AQ60" s="3">
        <f>Programas!AQ60</f>
        <v>0</v>
      </c>
      <c r="AR60" s="3">
        <f>Programas!AR60</f>
        <v>0</v>
      </c>
      <c r="AS60" s="3">
        <f>Programas!AS60</f>
        <v>0</v>
      </c>
      <c r="AT60" s="3">
        <f>Programas!AT60</f>
        <v>0</v>
      </c>
      <c r="AU60" s="3">
        <f>Programas!AU60</f>
        <v>0</v>
      </c>
      <c r="AV60" s="3">
        <f>Programas!AV60</f>
        <v>0</v>
      </c>
      <c r="AW60" s="3">
        <f>Programas!AW60</f>
        <v>0</v>
      </c>
      <c r="AX60" s="4">
        <f t="shared" si="0"/>
        <v>0</v>
      </c>
      <c r="AY60" s="4" t="s">
        <v>205</v>
      </c>
      <c r="AZ60" s="2" t="s">
        <v>220</v>
      </c>
      <c r="BA60" s="2" t="s">
        <v>221</v>
      </c>
      <c r="BB60" s="2" t="s">
        <v>222</v>
      </c>
      <c r="BC60" s="2" t="s">
        <v>207</v>
      </c>
      <c r="BD60" s="6">
        <v>0</v>
      </c>
      <c r="BE60" s="6">
        <v>0.75</v>
      </c>
      <c r="BF60" s="6">
        <v>1</v>
      </c>
      <c r="BG60" s="6">
        <f t="shared" ref="BG60:BG69" si="50">BF60</f>
        <v>1</v>
      </c>
      <c r="BH60" s="6">
        <f t="shared" ref="BH60:BH69" si="51">BG60</f>
        <v>1</v>
      </c>
      <c r="BI60" s="6">
        <f t="shared" ref="BI60:BI69" si="52">BH60</f>
        <v>1</v>
      </c>
      <c r="BJ60" s="6">
        <f t="shared" ref="BJ60:BJ69" si="53">BI60</f>
        <v>1</v>
      </c>
      <c r="BK60" s="6">
        <f t="shared" ref="BK60:BK69" si="54">BJ60</f>
        <v>1</v>
      </c>
      <c r="BL60" s="6">
        <f t="shared" ref="BL60:BL69" si="55">BK60</f>
        <v>1</v>
      </c>
      <c r="BM60" s="6">
        <f t="shared" ref="BM60:BM69" si="56">BL60</f>
        <v>1</v>
      </c>
      <c r="BN60" s="6">
        <f t="shared" ref="BN60:BN69" si="57">BM60</f>
        <v>1</v>
      </c>
      <c r="BO60" s="6">
        <f t="shared" ref="BO60:BO69" si="58">BN60</f>
        <v>1</v>
      </c>
      <c r="BP60" s="6">
        <f t="shared" ref="BP60:BP69" si="59">BO60</f>
        <v>1</v>
      </c>
      <c r="BQ60" s="6">
        <f t="shared" ref="BQ60:BQ69" si="60">BP60</f>
        <v>1</v>
      </c>
      <c r="BR60" s="6">
        <f t="shared" ref="BR60:BR69" si="61">BQ60</f>
        <v>1</v>
      </c>
      <c r="BS60" s="6">
        <f t="shared" ref="BS60:BS69" si="62">BR60</f>
        <v>1</v>
      </c>
      <c r="BT60" s="6">
        <f t="shared" ref="BT60:BT69" si="63">BS60</f>
        <v>1</v>
      </c>
      <c r="BU60" s="6">
        <f t="shared" ref="BU60:BU69" si="64">BT60</f>
        <v>1</v>
      </c>
      <c r="BV60" s="6">
        <f t="shared" ref="BV60:BV69" si="65">BU60</f>
        <v>1</v>
      </c>
      <c r="BW60" s="6">
        <f t="shared" ref="BW60:BW69" si="66">BV60</f>
        <v>1</v>
      </c>
      <c r="BX60" s="1"/>
    </row>
    <row r="61" spans="1:76" ht="57" hidden="1" x14ac:dyDescent="0.3">
      <c r="A61" s="2" t="str">
        <f>Programas!A61</f>
        <v>DO1</v>
      </c>
      <c r="B61" s="2">
        <f>Programas!B61</f>
        <v>1</v>
      </c>
      <c r="C61" s="2" t="str">
        <f>Programas!C61</f>
        <v>Recursos Hídricos</v>
      </c>
      <c r="D61" s="2">
        <f>Programas!D61</f>
        <v>2</v>
      </c>
      <c r="E61" s="2" t="str">
        <f>Programas!E61</f>
        <v>Enquadramento dos corpos d'água em classes segundo usos preponderantes</v>
      </c>
      <c r="F61" s="2" t="str">
        <f>Programas!F61</f>
        <v>N/A</v>
      </c>
      <c r="G61" s="2" t="str">
        <f>Programas!G61</f>
        <v>N/A</v>
      </c>
      <c r="H61" s="2" t="str">
        <f>Programas!H61</f>
        <v>2.1.2</v>
      </c>
      <c r="I61" s="2" t="str">
        <f>Programas!I61</f>
        <v>Elaborar e validar modelo de relatório de monitoramento do desempenho e resultados do Programa de Efetivação do Enquadramento</v>
      </c>
      <c r="J61" s="3" t="str">
        <f>IF(Programas!J61="X","X","")</f>
        <v/>
      </c>
      <c r="K61" s="3" t="str">
        <f>IF(Programas!K61="X","X","")</f>
        <v>X</v>
      </c>
      <c r="L61" s="3" t="str">
        <f>IF(Programas!L61="X","X","")</f>
        <v/>
      </c>
      <c r="M61" s="3" t="str">
        <f>IF(Programas!M61="X","X","")</f>
        <v/>
      </c>
      <c r="N61" s="3" t="str">
        <f>IF(Programas!N61="X","X","")</f>
        <v/>
      </c>
      <c r="O61" s="3" t="str">
        <f>IF(Programas!O61="X","X","")</f>
        <v/>
      </c>
      <c r="P61" s="3" t="str">
        <f>IF(Programas!P61="X","X","")</f>
        <v/>
      </c>
      <c r="Q61" s="3" t="str">
        <f>IF(Programas!Q61="X","X","")</f>
        <v/>
      </c>
      <c r="R61" s="3" t="str">
        <f>IF(Programas!R61="X","X","")</f>
        <v/>
      </c>
      <c r="S61" s="3" t="str">
        <f>IF(Programas!S61="X","X","")</f>
        <v/>
      </c>
      <c r="T61" s="3" t="str">
        <f>IF(Programas!T61="X","X","")</f>
        <v/>
      </c>
      <c r="U61" s="3" t="str">
        <f>IF(Programas!U61="X","X","")</f>
        <v/>
      </c>
      <c r="V61" s="3" t="str">
        <f>IF(Programas!V61="X","X","")</f>
        <v/>
      </c>
      <c r="W61" s="3" t="str">
        <f>IF(Programas!W61="X","X","")</f>
        <v/>
      </c>
      <c r="X61" s="3" t="str">
        <f>IF(Programas!X61="X","X","")</f>
        <v/>
      </c>
      <c r="Y61" s="3" t="str">
        <f>IF(Programas!Y61="X","X","")</f>
        <v/>
      </c>
      <c r="Z61" s="3" t="str">
        <f>IF(Programas!Z61="X","X","")</f>
        <v/>
      </c>
      <c r="AA61" s="3" t="str">
        <f>IF(Programas!AA61="X","X","")</f>
        <v/>
      </c>
      <c r="AB61" s="3" t="str">
        <f>IF(Programas!AB61="X","X","")</f>
        <v/>
      </c>
      <c r="AC61" s="3" t="str">
        <f>IF(Programas!AC61="X","X","")</f>
        <v/>
      </c>
      <c r="AD61" s="3">
        <f>Programas!AD61</f>
        <v>0</v>
      </c>
      <c r="AE61" s="3">
        <f>Programas!AE61</f>
        <v>0</v>
      </c>
      <c r="AF61" s="3">
        <f>Programas!AF61</f>
        <v>0</v>
      </c>
      <c r="AG61" s="3">
        <f>Programas!AG61</f>
        <v>0</v>
      </c>
      <c r="AH61" s="3">
        <f>Programas!AH61</f>
        <v>0</v>
      </c>
      <c r="AI61" s="3">
        <f>Programas!AI61</f>
        <v>0</v>
      </c>
      <c r="AJ61" s="3">
        <f>Programas!AJ61</f>
        <v>0</v>
      </c>
      <c r="AK61" s="3">
        <f>Programas!AK61</f>
        <v>0</v>
      </c>
      <c r="AL61" s="3">
        <f>Programas!AL61</f>
        <v>0</v>
      </c>
      <c r="AM61" s="3">
        <f>Programas!AM61</f>
        <v>0</v>
      </c>
      <c r="AN61" s="3">
        <f>Programas!AN61</f>
        <v>0</v>
      </c>
      <c r="AO61" s="3">
        <f>Programas!AO61</f>
        <v>0</v>
      </c>
      <c r="AP61" s="3">
        <f>Programas!AP61</f>
        <v>0</v>
      </c>
      <c r="AQ61" s="3">
        <f>Programas!AQ61</f>
        <v>0</v>
      </c>
      <c r="AR61" s="3">
        <f>Programas!AR61</f>
        <v>0</v>
      </c>
      <c r="AS61" s="3">
        <f>Programas!AS61</f>
        <v>0</v>
      </c>
      <c r="AT61" s="3">
        <f>Programas!AT61</f>
        <v>0</v>
      </c>
      <c r="AU61" s="3">
        <f>Programas!AU61</f>
        <v>0</v>
      </c>
      <c r="AV61" s="3">
        <f>Programas!AV61</f>
        <v>0</v>
      </c>
      <c r="AW61" s="3">
        <f>Programas!AW61</f>
        <v>0</v>
      </c>
      <c r="AX61" s="4">
        <f t="shared" si="0"/>
        <v>0</v>
      </c>
      <c r="AY61" s="4" t="s">
        <v>205</v>
      </c>
      <c r="AZ61" s="2" t="s">
        <v>220</v>
      </c>
      <c r="BA61" s="2" t="s">
        <v>221</v>
      </c>
      <c r="BB61" s="2" t="s">
        <v>515</v>
      </c>
      <c r="BC61" s="2" t="s">
        <v>516</v>
      </c>
      <c r="BD61" s="6">
        <v>0</v>
      </c>
      <c r="BE61" s="6">
        <v>0.75</v>
      </c>
      <c r="BF61" s="6">
        <v>1</v>
      </c>
      <c r="BG61" s="6">
        <f t="shared" si="50"/>
        <v>1</v>
      </c>
      <c r="BH61" s="6">
        <f t="shared" si="51"/>
        <v>1</v>
      </c>
      <c r="BI61" s="6">
        <f t="shared" si="52"/>
        <v>1</v>
      </c>
      <c r="BJ61" s="6">
        <f t="shared" si="53"/>
        <v>1</v>
      </c>
      <c r="BK61" s="6">
        <f t="shared" si="54"/>
        <v>1</v>
      </c>
      <c r="BL61" s="6">
        <f t="shared" si="55"/>
        <v>1</v>
      </c>
      <c r="BM61" s="6">
        <f t="shared" si="56"/>
        <v>1</v>
      </c>
      <c r="BN61" s="6">
        <f t="shared" si="57"/>
        <v>1</v>
      </c>
      <c r="BO61" s="6">
        <f t="shared" si="58"/>
        <v>1</v>
      </c>
      <c r="BP61" s="6">
        <f t="shared" si="59"/>
        <v>1</v>
      </c>
      <c r="BQ61" s="6">
        <f t="shared" si="60"/>
        <v>1</v>
      </c>
      <c r="BR61" s="6">
        <f t="shared" si="61"/>
        <v>1</v>
      </c>
      <c r="BS61" s="6">
        <f t="shared" si="62"/>
        <v>1</v>
      </c>
      <c r="BT61" s="6">
        <f t="shared" si="63"/>
        <v>1</v>
      </c>
      <c r="BU61" s="6">
        <f t="shared" si="64"/>
        <v>1</v>
      </c>
      <c r="BV61" s="6">
        <f t="shared" si="65"/>
        <v>1</v>
      </c>
      <c r="BW61" s="6">
        <f t="shared" si="66"/>
        <v>1</v>
      </c>
      <c r="BX61" s="1"/>
    </row>
    <row r="62" spans="1:76" ht="57" hidden="1" x14ac:dyDescent="0.3">
      <c r="A62" s="2" t="str">
        <f>Programas!A62</f>
        <v>DO2</v>
      </c>
      <c r="B62" s="2">
        <f>Programas!B62</f>
        <v>1</v>
      </c>
      <c r="C62" s="2" t="str">
        <f>Programas!C62</f>
        <v>Recursos Hídricos</v>
      </c>
      <c r="D62" s="2">
        <f>Programas!D62</f>
        <v>2</v>
      </c>
      <c r="E62" s="2" t="str">
        <f>Programas!E62</f>
        <v>Enquadramento dos corpos d'água em classes segundo usos preponderantes</v>
      </c>
      <c r="F62" s="2" t="str">
        <f>Programas!F62</f>
        <v>N/A</v>
      </c>
      <c r="G62" s="2" t="str">
        <f>Programas!G62</f>
        <v>N/A</v>
      </c>
      <c r="H62" s="2" t="str">
        <f>Programas!H62</f>
        <v>2.1.2</v>
      </c>
      <c r="I62" s="2" t="str">
        <f>Programas!I62</f>
        <v>Elaborar e validar modelo de relatório de monitoramento do desempenho e resultados do Programa de Efetivação do Enquadramento</v>
      </c>
      <c r="J62" s="3" t="str">
        <f>IF(Programas!J62="X","X","")</f>
        <v/>
      </c>
      <c r="K62" s="3" t="str">
        <f>IF(Programas!K62="X","X","")</f>
        <v>X</v>
      </c>
      <c r="L62" s="3" t="str">
        <f>IF(Programas!L62="X","X","")</f>
        <v/>
      </c>
      <c r="M62" s="3" t="str">
        <f>IF(Programas!M62="X","X","")</f>
        <v/>
      </c>
      <c r="N62" s="3" t="str">
        <f>IF(Programas!N62="X","X","")</f>
        <v/>
      </c>
      <c r="O62" s="3" t="str">
        <f>IF(Programas!O62="X","X","")</f>
        <v/>
      </c>
      <c r="P62" s="3" t="str">
        <f>IF(Programas!P62="X","X","")</f>
        <v/>
      </c>
      <c r="Q62" s="3" t="str">
        <f>IF(Programas!Q62="X","X","")</f>
        <v/>
      </c>
      <c r="R62" s="3" t="str">
        <f>IF(Programas!R62="X","X","")</f>
        <v/>
      </c>
      <c r="S62" s="3" t="str">
        <f>IF(Programas!S62="X","X","")</f>
        <v/>
      </c>
      <c r="T62" s="3" t="str">
        <f>IF(Programas!T62="X","X","")</f>
        <v/>
      </c>
      <c r="U62" s="3" t="str">
        <f>IF(Programas!U62="X","X","")</f>
        <v/>
      </c>
      <c r="V62" s="3" t="str">
        <f>IF(Programas!V62="X","X","")</f>
        <v/>
      </c>
      <c r="W62" s="3" t="str">
        <f>IF(Programas!W62="X","X","")</f>
        <v/>
      </c>
      <c r="X62" s="3" t="str">
        <f>IF(Programas!X62="X","X","")</f>
        <v/>
      </c>
      <c r="Y62" s="3" t="str">
        <f>IF(Programas!Y62="X","X","")</f>
        <v/>
      </c>
      <c r="Z62" s="3" t="str">
        <f>IF(Programas!Z62="X","X","")</f>
        <v/>
      </c>
      <c r="AA62" s="3" t="str">
        <f>IF(Programas!AA62="X","X","")</f>
        <v/>
      </c>
      <c r="AB62" s="3" t="str">
        <f>IF(Programas!AB62="X","X","")</f>
        <v/>
      </c>
      <c r="AC62" s="3" t="str">
        <f>IF(Programas!AC62="X","X","")</f>
        <v/>
      </c>
      <c r="AD62" s="3">
        <f>Programas!AD62</f>
        <v>0</v>
      </c>
      <c r="AE62" s="3">
        <f>Programas!AE62</f>
        <v>0</v>
      </c>
      <c r="AF62" s="3">
        <f>Programas!AF62</f>
        <v>0</v>
      </c>
      <c r="AG62" s="3">
        <f>Programas!AG62</f>
        <v>0</v>
      </c>
      <c r="AH62" s="3">
        <f>Programas!AH62</f>
        <v>0</v>
      </c>
      <c r="AI62" s="3">
        <f>Programas!AI62</f>
        <v>0</v>
      </c>
      <c r="AJ62" s="3">
        <f>Programas!AJ62</f>
        <v>0</v>
      </c>
      <c r="AK62" s="3">
        <f>Programas!AK62</f>
        <v>0</v>
      </c>
      <c r="AL62" s="3">
        <f>Programas!AL62</f>
        <v>0</v>
      </c>
      <c r="AM62" s="3">
        <f>Programas!AM62</f>
        <v>0</v>
      </c>
      <c r="AN62" s="3">
        <f>Programas!AN62</f>
        <v>0</v>
      </c>
      <c r="AO62" s="3">
        <f>Programas!AO62</f>
        <v>0</v>
      </c>
      <c r="AP62" s="3">
        <f>Programas!AP62</f>
        <v>0</v>
      </c>
      <c r="AQ62" s="3">
        <f>Programas!AQ62</f>
        <v>0</v>
      </c>
      <c r="AR62" s="3">
        <f>Programas!AR62</f>
        <v>0</v>
      </c>
      <c r="AS62" s="3">
        <f>Programas!AS62</f>
        <v>0</v>
      </c>
      <c r="AT62" s="3">
        <f>Programas!AT62</f>
        <v>0</v>
      </c>
      <c r="AU62" s="3">
        <f>Programas!AU62</f>
        <v>0</v>
      </c>
      <c r="AV62" s="3">
        <f>Programas!AV62</f>
        <v>0</v>
      </c>
      <c r="AW62" s="3">
        <f>Programas!AW62</f>
        <v>0</v>
      </c>
      <c r="AX62" s="4">
        <f t="shared" si="0"/>
        <v>0</v>
      </c>
      <c r="AY62" s="4" t="s">
        <v>205</v>
      </c>
      <c r="AZ62" s="2" t="s">
        <v>220</v>
      </c>
      <c r="BA62" s="2" t="s">
        <v>221</v>
      </c>
      <c r="BB62" s="2" t="s">
        <v>515</v>
      </c>
      <c r="BC62" s="2" t="s">
        <v>516</v>
      </c>
      <c r="BD62" s="6">
        <v>0</v>
      </c>
      <c r="BE62" s="6">
        <v>0.75</v>
      </c>
      <c r="BF62" s="6">
        <v>1</v>
      </c>
      <c r="BG62" s="6">
        <f t="shared" si="50"/>
        <v>1</v>
      </c>
      <c r="BH62" s="6">
        <f t="shared" si="51"/>
        <v>1</v>
      </c>
      <c r="BI62" s="6">
        <f t="shared" si="52"/>
        <v>1</v>
      </c>
      <c r="BJ62" s="6">
        <f t="shared" si="53"/>
        <v>1</v>
      </c>
      <c r="BK62" s="6">
        <f t="shared" si="54"/>
        <v>1</v>
      </c>
      <c r="BL62" s="6">
        <f t="shared" si="55"/>
        <v>1</v>
      </c>
      <c r="BM62" s="6">
        <f t="shared" si="56"/>
        <v>1</v>
      </c>
      <c r="BN62" s="6">
        <f t="shared" si="57"/>
        <v>1</v>
      </c>
      <c r="BO62" s="6">
        <f t="shared" si="58"/>
        <v>1</v>
      </c>
      <c r="BP62" s="6">
        <f t="shared" si="59"/>
        <v>1</v>
      </c>
      <c r="BQ62" s="6">
        <f t="shared" si="60"/>
        <v>1</v>
      </c>
      <c r="BR62" s="6">
        <f t="shared" si="61"/>
        <v>1</v>
      </c>
      <c r="BS62" s="6">
        <f t="shared" si="62"/>
        <v>1</v>
      </c>
      <c r="BT62" s="6">
        <f t="shared" si="63"/>
        <v>1</v>
      </c>
      <c r="BU62" s="6">
        <f t="shared" si="64"/>
        <v>1</v>
      </c>
      <c r="BV62" s="6">
        <f t="shared" si="65"/>
        <v>1</v>
      </c>
      <c r="BW62" s="6">
        <f t="shared" si="66"/>
        <v>1</v>
      </c>
      <c r="BX62" s="1"/>
    </row>
    <row r="63" spans="1:76" ht="57" hidden="1" x14ac:dyDescent="0.3">
      <c r="A63" s="2" t="str">
        <f>Programas!A63</f>
        <v>DO3</v>
      </c>
      <c r="B63" s="2">
        <f>Programas!B63</f>
        <v>1</v>
      </c>
      <c r="C63" s="2" t="str">
        <f>Programas!C63</f>
        <v>Recursos Hídricos</v>
      </c>
      <c r="D63" s="2">
        <f>Programas!D63</f>
        <v>2</v>
      </c>
      <c r="E63" s="2" t="str">
        <f>Programas!E63</f>
        <v>Enquadramento dos corpos d'água em classes segundo usos preponderantes</v>
      </c>
      <c r="F63" s="2" t="str">
        <f>Programas!F63</f>
        <v>N/A</v>
      </c>
      <c r="G63" s="2" t="str">
        <f>Programas!G63</f>
        <v>N/A</v>
      </c>
      <c r="H63" s="2" t="str">
        <f>Programas!H63</f>
        <v>2.1.2</v>
      </c>
      <c r="I63" s="2" t="str">
        <f>Programas!I63</f>
        <v>Elaborar e validar modelo de relatório de monitoramento do desempenho e resultados do Programa de Efetivação do Enquadramento</v>
      </c>
      <c r="J63" s="3" t="str">
        <f>IF(Programas!J63="X","X","")</f>
        <v/>
      </c>
      <c r="K63" s="3" t="str">
        <f>IF(Programas!K63="X","X","")</f>
        <v>X</v>
      </c>
      <c r="L63" s="3" t="str">
        <f>IF(Programas!L63="X","X","")</f>
        <v/>
      </c>
      <c r="M63" s="3" t="str">
        <f>IF(Programas!M63="X","X","")</f>
        <v/>
      </c>
      <c r="N63" s="3" t="str">
        <f>IF(Programas!N63="X","X","")</f>
        <v/>
      </c>
      <c r="O63" s="3" t="str">
        <f>IF(Programas!O63="X","X","")</f>
        <v/>
      </c>
      <c r="P63" s="3" t="str">
        <f>IF(Programas!P63="X","X","")</f>
        <v/>
      </c>
      <c r="Q63" s="3" t="str">
        <f>IF(Programas!Q63="X","X","")</f>
        <v/>
      </c>
      <c r="R63" s="3" t="str">
        <f>IF(Programas!R63="X","X","")</f>
        <v/>
      </c>
      <c r="S63" s="3" t="str">
        <f>IF(Programas!S63="X","X","")</f>
        <v/>
      </c>
      <c r="T63" s="3" t="str">
        <f>IF(Programas!T63="X","X","")</f>
        <v/>
      </c>
      <c r="U63" s="3" t="str">
        <f>IF(Programas!U63="X","X","")</f>
        <v/>
      </c>
      <c r="V63" s="3" t="str">
        <f>IF(Programas!V63="X","X","")</f>
        <v/>
      </c>
      <c r="W63" s="3" t="str">
        <f>IF(Programas!W63="X","X","")</f>
        <v/>
      </c>
      <c r="X63" s="3" t="str">
        <f>IF(Programas!X63="X","X","")</f>
        <v/>
      </c>
      <c r="Y63" s="3" t="str">
        <f>IF(Programas!Y63="X","X","")</f>
        <v/>
      </c>
      <c r="Z63" s="3" t="str">
        <f>IF(Programas!Z63="X","X","")</f>
        <v/>
      </c>
      <c r="AA63" s="3" t="str">
        <f>IF(Programas!AA63="X","X","")</f>
        <v/>
      </c>
      <c r="AB63" s="3" t="str">
        <f>IF(Programas!AB63="X","X","")</f>
        <v/>
      </c>
      <c r="AC63" s="3" t="str">
        <f>IF(Programas!AC63="X","X","")</f>
        <v/>
      </c>
      <c r="AD63" s="3">
        <f>Programas!AD63</f>
        <v>0</v>
      </c>
      <c r="AE63" s="3">
        <f>Programas!AE63</f>
        <v>0</v>
      </c>
      <c r="AF63" s="3">
        <f>Programas!AF63</f>
        <v>0</v>
      </c>
      <c r="AG63" s="3">
        <f>Programas!AG63</f>
        <v>0</v>
      </c>
      <c r="AH63" s="3">
        <f>Programas!AH63</f>
        <v>0</v>
      </c>
      <c r="AI63" s="3">
        <f>Programas!AI63</f>
        <v>0</v>
      </c>
      <c r="AJ63" s="3">
        <f>Programas!AJ63</f>
        <v>0</v>
      </c>
      <c r="AK63" s="3">
        <f>Programas!AK63</f>
        <v>0</v>
      </c>
      <c r="AL63" s="3">
        <f>Programas!AL63</f>
        <v>0</v>
      </c>
      <c r="AM63" s="3">
        <f>Programas!AM63</f>
        <v>0</v>
      </c>
      <c r="AN63" s="3">
        <f>Programas!AN63</f>
        <v>0</v>
      </c>
      <c r="AO63" s="3">
        <f>Programas!AO63</f>
        <v>0</v>
      </c>
      <c r="AP63" s="3">
        <f>Programas!AP63</f>
        <v>0</v>
      </c>
      <c r="AQ63" s="3">
        <f>Programas!AQ63</f>
        <v>0</v>
      </c>
      <c r="AR63" s="3">
        <f>Programas!AR63</f>
        <v>0</v>
      </c>
      <c r="AS63" s="3">
        <f>Programas!AS63</f>
        <v>0</v>
      </c>
      <c r="AT63" s="3">
        <f>Programas!AT63</f>
        <v>0</v>
      </c>
      <c r="AU63" s="3">
        <f>Programas!AU63</f>
        <v>0</v>
      </c>
      <c r="AV63" s="3">
        <f>Programas!AV63</f>
        <v>0</v>
      </c>
      <c r="AW63" s="3">
        <f>Programas!AW63</f>
        <v>0</v>
      </c>
      <c r="AX63" s="4">
        <f t="shared" si="0"/>
        <v>0</v>
      </c>
      <c r="AY63" s="4" t="s">
        <v>205</v>
      </c>
      <c r="AZ63" s="2" t="s">
        <v>220</v>
      </c>
      <c r="BA63" s="2" t="s">
        <v>221</v>
      </c>
      <c r="BB63" s="2" t="s">
        <v>515</v>
      </c>
      <c r="BC63" s="2" t="s">
        <v>516</v>
      </c>
      <c r="BD63" s="6">
        <v>0</v>
      </c>
      <c r="BE63" s="6">
        <v>0.75</v>
      </c>
      <c r="BF63" s="6">
        <v>1</v>
      </c>
      <c r="BG63" s="6">
        <f t="shared" si="50"/>
        <v>1</v>
      </c>
      <c r="BH63" s="6">
        <f t="shared" si="51"/>
        <v>1</v>
      </c>
      <c r="BI63" s="6">
        <f t="shared" si="52"/>
        <v>1</v>
      </c>
      <c r="BJ63" s="6">
        <f t="shared" si="53"/>
        <v>1</v>
      </c>
      <c r="BK63" s="6">
        <f t="shared" si="54"/>
        <v>1</v>
      </c>
      <c r="BL63" s="6">
        <f t="shared" si="55"/>
        <v>1</v>
      </c>
      <c r="BM63" s="6">
        <f t="shared" si="56"/>
        <v>1</v>
      </c>
      <c r="BN63" s="6">
        <f t="shared" si="57"/>
        <v>1</v>
      </c>
      <c r="BO63" s="6">
        <f t="shared" si="58"/>
        <v>1</v>
      </c>
      <c r="BP63" s="6">
        <f t="shared" si="59"/>
        <v>1</v>
      </c>
      <c r="BQ63" s="6">
        <f t="shared" si="60"/>
        <v>1</v>
      </c>
      <c r="BR63" s="6">
        <f t="shared" si="61"/>
        <v>1</v>
      </c>
      <c r="BS63" s="6">
        <f t="shared" si="62"/>
        <v>1</v>
      </c>
      <c r="BT63" s="6">
        <f t="shared" si="63"/>
        <v>1</v>
      </c>
      <c r="BU63" s="6">
        <f t="shared" si="64"/>
        <v>1</v>
      </c>
      <c r="BV63" s="6">
        <f t="shared" si="65"/>
        <v>1</v>
      </c>
      <c r="BW63" s="6">
        <f t="shared" si="66"/>
        <v>1</v>
      </c>
      <c r="BX63" s="1"/>
    </row>
    <row r="64" spans="1:76" ht="57" hidden="1" x14ac:dyDescent="0.3">
      <c r="A64" s="2" t="str">
        <f>Programas!A64</f>
        <v>DO4</v>
      </c>
      <c r="B64" s="2">
        <f>Programas!B64</f>
        <v>1</v>
      </c>
      <c r="C64" s="2" t="str">
        <f>Programas!C64</f>
        <v>Recursos Hídricos</v>
      </c>
      <c r="D64" s="2">
        <f>Programas!D64</f>
        <v>2</v>
      </c>
      <c r="E64" s="2" t="str">
        <f>Programas!E64</f>
        <v>Enquadramento dos corpos d'água em classes segundo usos preponderantes</v>
      </c>
      <c r="F64" s="2" t="str">
        <f>Programas!F64</f>
        <v>N/A</v>
      </c>
      <c r="G64" s="2" t="str">
        <f>Programas!G64</f>
        <v>N/A</v>
      </c>
      <c r="H64" s="2" t="str">
        <f>Programas!H64</f>
        <v>2.1.2</v>
      </c>
      <c r="I64" s="2" t="str">
        <f>Programas!I64</f>
        <v>Elaborar e validar modelo de relatório de monitoramento do desempenho e resultados do Programa de Efetivação do Enquadramento</v>
      </c>
      <c r="J64" s="3" t="str">
        <f>IF(Programas!J64="X","X","")</f>
        <v/>
      </c>
      <c r="K64" s="3" t="str">
        <f>IF(Programas!K64="X","X","")</f>
        <v>X</v>
      </c>
      <c r="L64" s="3" t="str">
        <f>IF(Programas!L64="X","X","")</f>
        <v/>
      </c>
      <c r="M64" s="3" t="str">
        <f>IF(Programas!M64="X","X","")</f>
        <v/>
      </c>
      <c r="N64" s="3" t="str">
        <f>IF(Programas!N64="X","X","")</f>
        <v/>
      </c>
      <c r="O64" s="3" t="str">
        <f>IF(Programas!O64="X","X","")</f>
        <v/>
      </c>
      <c r="P64" s="3" t="str">
        <f>IF(Programas!P64="X","X","")</f>
        <v/>
      </c>
      <c r="Q64" s="3" t="str">
        <f>IF(Programas!Q64="X","X","")</f>
        <v/>
      </c>
      <c r="R64" s="3" t="str">
        <f>IF(Programas!R64="X","X","")</f>
        <v/>
      </c>
      <c r="S64" s="3" t="str">
        <f>IF(Programas!S64="X","X","")</f>
        <v/>
      </c>
      <c r="T64" s="3" t="str">
        <f>IF(Programas!T64="X","X","")</f>
        <v/>
      </c>
      <c r="U64" s="3" t="str">
        <f>IF(Programas!U64="X","X","")</f>
        <v/>
      </c>
      <c r="V64" s="3" t="str">
        <f>IF(Programas!V64="X","X","")</f>
        <v/>
      </c>
      <c r="W64" s="3" t="str">
        <f>IF(Programas!W64="X","X","")</f>
        <v/>
      </c>
      <c r="X64" s="3" t="str">
        <f>IF(Programas!X64="X","X","")</f>
        <v/>
      </c>
      <c r="Y64" s="3" t="str">
        <f>IF(Programas!Y64="X","X","")</f>
        <v/>
      </c>
      <c r="Z64" s="3" t="str">
        <f>IF(Programas!Z64="X","X","")</f>
        <v/>
      </c>
      <c r="AA64" s="3" t="str">
        <f>IF(Programas!AA64="X","X","")</f>
        <v/>
      </c>
      <c r="AB64" s="3" t="str">
        <f>IF(Programas!AB64="X","X","")</f>
        <v/>
      </c>
      <c r="AC64" s="3" t="str">
        <f>IF(Programas!AC64="X","X","")</f>
        <v/>
      </c>
      <c r="AD64" s="3">
        <f>Programas!AD64</f>
        <v>0</v>
      </c>
      <c r="AE64" s="3">
        <f>Programas!AE64</f>
        <v>0</v>
      </c>
      <c r="AF64" s="3">
        <f>Programas!AF64</f>
        <v>0</v>
      </c>
      <c r="AG64" s="3">
        <f>Programas!AG64</f>
        <v>0</v>
      </c>
      <c r="AH64" s="3">
        <f>Programas!AH64</f>
        <v>0</v>
      </c>
      <c r="AI64" s="3">
        <f>Programas!AI64</f>
        <v>0</v>
      </c>
      <c r="AJ64" s="3">
        <f>Programas!AJ64</f>
        <v>0</v>
      </c>
      <c r="AK64" s="3">
        <f>Programas!AK64</f>
        <v>0</v>
      </c>
      <c r="AL64" s="3">
        <f>Programas!AL64</f>
        <v>0</v>
      </c>
      <c r="AM64" s="3">
        <f>Programas!AM64</f>
        <v>0</v>
      </c>
      <c r="AN64" s="3">
        <f>Programas!AN64</f>
        <v>0</v>
      </c>
      <c r="AO64" s="3">
        <f>Programas!AO64</f>
        <v>0</v>
      </c>
      <c r="AP64" s="3">
        <f>Programas!AP64</f>
        <v>0</v>
      </c>
      <c r="AQ64" s="3">
        <f>Programas!AQ64</f>
        <v>0</v>
      </c>
      <c r="AR64" s="3">
        <f>Programas!AR64</f>
        <v>0</v>
      </c>
      <c r="AS64" s="3">
        <f>Programas!AS64</f>
        <v>0</v>
      </c>
      <c r="AT64" s="3">
        <f>Programas!AT64</f>
        <v>0</v>
      </c>
      <c r="AU64" s="3">
        <f>Programas!AU64</f>
        <v>0</v>
      </c>
      <c r="AV64" s="3">
        <f>Programas!AV64</f>
        <v>0</v>
      </c>
      <c r="AW64" s="3">
        <f>Programas!AW64</f>
        <v>0</v>
      </c>
      <c r="AX64" s="4">
        <f t="shared" si="0"/>
        <v>0</v>
      </c>
      <c r="AY64" s="4" t="s">
        <v>205</v>
      </c>
      <c r="AZ64" s="2" t="s">
        <v>220</v>
      </c>
      <c r="BA64" s="2" t="s">
        <v>221</v>
      </c>
      <c r="BB64" s="2" t="s">
        <v>515</v>
      </c>
      <c r="BC64" s="2" t="s">
        <v>516</v>
      </c>
      <c r="BD64" s="6">
        <v>0</v>
      </c>
      <c r="BE64" s="6">
        <v>0.75</v>
      </c>
      <c r="BF64" s="6">
        <v>1</v>
      </c>
      <c r="BG64" s="6">
        <f t="shared" si="50"/>
        <v>1</v>
      </c>
      <c r="BH64" s="6">
        <f t="shared" si="51"/>
        <v>1</v>
      </c>
      <c r="BI64" s="6">
        <f t="shared" si="52"/>
        <v>1</v>
      </c>
      <c r="BJ64" s="6">
        <f t="shared" si="53"/>
        <v>1</v>
      </c>
      <c r="BK64" s="6">
        <f t="shared" si="54"/>
        <v>1</v>
      </c>
      <c r="BL64" s="6">
        <f t="shared" si="55"/>
        <v>1</v>
      </c>
      <c r="BM64" s="6">
        <f t="shared" si="56"/>
        <v>1</v>
      </c>
      <c r="BN64" s="6">
        <f t="shared" si="57"/>
        <v>1</v>
      </c>
      <c r="BO64" s="6">
        <f t="shared" si="58"/>
        <v>1</v>
      </c>
      <c r="BP64" s="6">
        <f t="shared" si="59"/>
        <v>1</v>
      </c>
      <c r="BQ64" s="6">
        <f t="shared" si="60"/>
        <v>1</v>
      </c>
      <c r="BR64" s="6">
        <f t="shared" si="61"/>
        <v>1</v>
      </c>
      <c r="BS64" s="6">
        <f t="shared" si="62"/>
        <v>1</v>
      </c>
      <c r="BT64" s="6">
        <f t="shared" si="63"/>
        <v>1</v>
      </c>
      <c r="BU64" s="6">
        <f t="shared" si="64"/>
        <v>1</v>
      </c>
      <c r="BV64" s="6">
        <f t="shared" si="65"/>
        <v>1</v>
      </c>
      <c r="BW64" s="6">
        <f t="shared" si="66"/>
        <v>1</v>
      </c>
      <c r="BX64" s="1"/>
    </row>
    <row r="65" spans="1:76" ht="57" hidden="1" x14ac:dyDescent="0.3">
      <c r="A65" s="2" t="str">
        <f>Programas!A65</f>
        <v>DO5</v>
      </c>
      <c r="B65" s="2">
        <f>Programas!B65</f>
        <v>1</v>
      </c>
      <c r="C65" s="2" t="str">
        <f>Programas!C65</f>
        <v>Recursos Hídricos</v>
      </c>
      <c r="D65" s="2">
        <f>Programas!D65</f>
        <v>2</v>
      </c>
      <c r="E65" s="2" t="str">
        <f>Programas!E65</f>
        <v>Enquadramento dos corpos d'água em classes segundo usos preponderantes</v>
      </c>
      <c r="F65" s="2" t="str">
        <f>Programas!F65</f>
        <v>N/A</v>
      </c>
      <c r="G65" s="2" t="str">
        <f>Programas!G65</f>
        <v>N/A</v>
      </c>
      <c r="H65" s="2" t="str">
        <f>Programas!H65</f>
        <v>2.1.2</v>
      </c>
      <c r="I65" s="2" t="str">
        <f>Programas!I65</f>
        <v>Elaborar e validar modelo de relatório de monitoramento do desempenho e resultados do Programa de Efetivação do Enquadramento</v>
      </c>
      <c r="J65" s="3" t="str">
        <f>IF(Programas!J65="X","X","")</f>
        <v/>
      </c>
      <c r="K65" s="3" t="str">
        <f>IF(Programas!K65="X","X","")</f>
        <v>X</v>
      </c>
      <c r="L65" s="3" t="str">
        <f>IF(Programas!L65="X","X","")</f>
        <v/>
      </c>
      <c r="M65" s="3" t="str">
        <f>IF(Programas!M65="X","X","")</f>
        <v/>
      </c>
      <c r="N65" s="3" t="str">
        <f>IF(Programas!N65="X","X","")</f>
        <v/>
      </c>
      <c r="O65" s="3" t="str">
        <f>IF(Programas!O65="X","X","")</f>
        <v/>
      </c>
      <c r="P65" s="3" t="str">
        <f>IF(Programas!P65="X","X","")</f>
        <v/>
      </c>
      <c r="Q65" s="3" t="str">
        <f>IF(Programas!Q65="X","X","")</f>
        <v/>
      </c>
      <c r="R65" s="3" t="str">
        <f>IF(Programas!R65="X","X","")</f>
        <v/>
      </c>
      <c r="S65" s="3" t="str">
        <f>IF(Programas!S65="X","X","")</f>
        <v/>
      </c>
      <c r="T65" s="3" t="str">
        <f>IF(Programas!T65="X","X","")</f>
        <v/>
      </c>
      <c r="U65" s="3" t="str">
        <f>IF(Programas!U65="X","X","")</f>
        <v/>
      </c>
      <c r="V65" s="3" t="str">
        <f>IF(Programas!V65="X","X","")</f>
        <v/>
      </c>
      <c r="W65" s="3" t="str">
        <f>IF(Programas!W65="X","X","")</f>
        <v/>
      </c>
      <c r="X65" s="3" t="str">
        <f>IF(Programas!X65="X","X","")</f>
        <v/>
      </c>
      <c r="Y65" s="3" t="str">
        <f>IF(Programas!Y65="X","X","")</f>
        <v/>
      </c>
      <c r="Z65" s="3" t="str">
        <f>IF(Programas!Z65="X","X","")</f>
        <v/>
      </c>
      <c r="AA65" s="3" t="str">
        <f>IF(Programas!AA65="X","X","")</f>
        <v/>
      </c>
      <c r="AB65" s="3" t="str">
        <f>IF(Programas!AB65="X","X","")</f>
        <v/>
      </c>
      <c r="AC65" s="3" t="str">
        <f>IF(Programas!AC65="X","X","")</f>
        <v/>
      </c>
      <c r="AD65" s="3">
        <f>Programas!AD65</f>
        <v>0</v>
      </c>
      <c r="AE65" s="3">
        <f>Programas!AE65</f>
        <v>0</v>
      </c>
      <c r="AF65" s="3">
        <f>Programas!AF65</f>
        <v>0</v>
      </c>
      <c r="AG65" s="3">
        <f>Programas!AG65</f>
        <v>0</v>
      </c>
      <c r="AH65" s="3">
        <f>Programas!AH65</f>
        <v>0</v>
      </c>
      <c r="AI65" s="3">
        <f>Programas!AI65</f>
        <v>0</v>
      </c>
      <c r="AJ65" s="3">
        <f>Programas!AJ65</f>
        <v>0</v>
      </c>
      <c r="AK65" s="3">
        <f>Programas!AK65</f>
        <v>0</v>
      </c>
      <c r="AL65" s="3">
        <f>Programas!AL65</f>
        <v>0</v>
      </c>
      <c r="AM65" s="3">
        <f>Programas!AM65</f>
        <v>0</v>
      </c>
      <c r="AN65" s="3">
        <f>Programas!AN65</f>
        <v>0</v>
      </c>
      <c r="AO65" s="3">
        <f>Programas!AO65</f>
        <v>0</v>
      </c>
      <c r="AP65" s="3">
        <f>Programas!AP65</f>
        <v>0</v>
      </c>
      <c r="AQ65" s="3">
        <f>Programas!AQ65</f>
        <v>0</v>
      </c>
      <c r="AR65" s="3">
        <f>Programas!AR65</f>
        <v>0</v>
      </c>
      <c r="AS65" s="3">
        <f>Programas!AS65</f>
        <v>0</v>
      </c>
      <c r="AT65" s="3">
        <f>Programas!AT65</f>
        <v>0</v>
      </c>
      <c r="AU65" s="3">
        <f>Programas!AU65</f>
        <v>0</v>
      </c>
      <c r="AV65" s="3">
        <f>Programas!AV65</f>
        <v>0</v>
      </c>
      <c r="AW65" s="3">
        <f>Programas!AW65</f>
        <v>0</v>
      </c>
      <c r="AX65" s="4">
        <f t="shared" si="0"/>
        <v>0</v>
      </c>
      <c r="AY65" s="4" t="s">
        <v>205</v>
      </c>
      <c r="AZ65" s="2" t="s">
        <v>220</v>
      </c>
      <c r="BA65" s="2" t="s">
        <v>221</v>
      </c>
      <c r="BB65" s="2" t="s">
        <v>515</v>
      </c>
      <c r="BC65" s="2" t="s">
        <v>516</v>
      </c>
      <c r="BD65" s="6">
        <v>0</v>
      </c>
      <c r="BE65" s="6">
        <v>0.75</v>
      </c>
      <c r="BF65" s="6">
        <v>1</v>
      </c>
      <c r="BG65" s="6">
        <f t="shared" si="50"/>
        <v>1</v>
      </c>
      <c r="BH65" s="6">
        <f t="shared" si="51"/>
        <v>1</v>
      </c>
      <c r="BI65" s="6">
        <f t="shared" si="52"/>
        <v>1</v>
      </c>
      <c r="BJ65" s="6">
        <f t="shared" si="53"/>
        <v>1</v>
      </c>
      <c r="BK65" s="6">
        <f t="shared" si="54"/>
        <v>1</v>
      </c>
      <c r="BL65" s="6">
        <f t="shared" si="55"/>
        <v>1</v>
      </c>
      <c r="BM65" s="6">
        <f t="shared" si="56"/>
        <v>1</v>
      </c>
      <c r="BN65" s="6">
        <f t="shared" si="57"/>
        <v>1</v>
      </c>
      <c r="BO65" s="6">
        <f t="shared" si="58"/>
        <v>1</v>
      </c>
      <c r="BP65" s="6">
        <f t="shared" si="59"/>
        <v>1</v>
      </c>
      <c r="BQ65" s="6">
        <f t="shared" si="60"/>
        <v>1</v>
      </c>
      <c r="BR65" s="6">
        <f t="shared" si="61"/>
        <v>1</v>
      </c>
      <c r="BS65" s="6">
        <f t="shared" si="62"/>
        <v>1</v>
      </c>
      <c r="BT65" s="6">
        <f t="shared" si="63"/>
        <v>1</v>
      </c>
      <c r="BU65" s="6">
        <f t="shared" si="64"/>
        <v>1</v>
      </c>
      <c r="BV65" s="6">
        <f t="shared" si="65"/>
        <v>1</v>
      </c>
      <c r="BW65" s="6">
        <f t="shared" si="66"/>
        <v>1</v>
      </c>
      <c r="BX65" s="1"/>
    </row>
    <row r="66" spans="1:76" ht="57" hidden="1" x14ac:dyDescent="0.3">
      <c r="A66" s="2" t="str">
        <f>Programas!A66</f>
        <v>DO6</v>
      </c>
      <c r="B66" s="2">
        <f>Programas!B66</f>
        <v>1</v>
      </c>
      <c r="C66" s="2" t="str">
        <f>Programas!C66</f>
        <v>Recursos Hídricos</v>
      </c>
      <c r="D66" s="2">
        <f>Programas!D66</f>
        <v>2</v>
      </c>
      <c r="E66" s="2" t="str">
        <f>Programas!E66</f>
        <v>Enquadramento dos corpos d'água em classes segundo usos preponderantes</v>
      </c>
      <c r="F66" s="2" t="str">
        <f>Programas!F66</f>
        <v>N/A</v>
      </c>
      <c r="G66" s="2" t="str">
        <f>Programas!G66</f>
        <v>N/A</v>
      </c>
      <c r="H66" s="2" t="str">
        <f>Programas!H66</f>
        <v>2.1.2</v>
      </c>
      <c r="I66" s="2" t="str">
        <f>Programas!I66</f>
        <v>Elaborar e validar modelo de relatório de monitoramento do desempenho e resultados do Programa de Efetivação do Enquadramento</v>
      </c>
      <c r="J66" s="3" t="str">
        <f>IF(Programas!J66="X","X","")</f>
        <v/>
      </c>
      <c r="K66" s="3" t="str">
        <f>IF(Programas!K66="X","X","")</f>
        <v>X</v>
      </c>
      <c r="L66" s="3" t="str">
        <f>IF(Programas!L66="X","X","")</f>
        <v/>
      </c>
      <c r="M66" s="3" t="str">
        <f>IF(Programas!M66="X","X","")</f>
        <v/>
      </c>
      <c r="N66" s="3" t="str">
        <f>IF(Programas!N66="X","X","")</f>
        <v/>
      </c>
      <c r="O66" s="3" t="str">
        <f>IF(Programas!O66="X","X","")</f>
        <v/>
      </c>
      <c r="P66" s="3" t="str">
        <f>IF(Programas!P66="X","X","")</f>
        <v/>
      </c>
      <c r="Q66" s="3" t="str">
        <f>IF(Programas!Q66="X","X","")</f>
        <v/>
      </c>
      <c r="R66" s="3" t="str">
        <f>IF(Programas!R66="X","X","")</f>
        <v/>
      </c>
      <c r="S66" s="3" t="str">
        <f>IF(Programas!S66="X","X","")</f>
        <v/>
      </c>
      <c r="T66" s="3" t="str">
        <f>IF(Programas!T66="X","X","")</f>
        <v/>
      </c>
      <c r="U66" s="3" t="str">
        <f>IF(Programas!U66="X","X","")</f>
        <v/>
      </c>
      <c r="V66" s="3" t="str">
        <f>IF(Programas!V66="X","X","")</f>
        <v/>
      </c>
      <c r="W66" s="3" t="str">
        <f>IF(Programas!W66="X","X","")</f>
        <v/>
      </c>
      <c r="X66" s="3" t="str">
        <f>IF(Programas!X66="X","X","")</f>
        <v/>
      </c>
      <c r="Y66" s="3" t="str">
        <f>IF(Programas!Y66="X","X","")</f>
        <v/>
      </c>
      <c r="Z66" s="3" t="str">
        <f>IF(Programas!Z66="X","X","")</f>
        <v/>
      </c>
      <c r="AA66" s="3" t="str">
        <f>IF(Programas!AA66="X","X","")</f>
        <v/>
      </c>
      <c r="AB66" s="3" t="str">
        <f>IF(Programas!AB66="X","X","")</f>
        <v/>
      </c>
      <c r="AC66" s="3" t="str">
        <f>IF(Programas!AC66="X","X","")</f>
        <v/>
      </c>
      <c r="AD66" s="3">
        <f>Programas!AD66</f>
        <v>0</v>
      </c>
      <c r="AE66" s="3">
        <f>Programas!AE66</f>
        <v>0</v>
      </c>
      <c r="AF66" s="3">
        <f>Programas!AF66</f>
        <v>0</v>
      </c>
      <c r="AG66" s="3">
        <f>Programas!AG66</f>
        <v>0</v>
      </c>
      <c r="AH66" s="3">
        <f>Programas!AH66</f>
        <v>0</v>
      </c>
      <c r="AI66" s="3">
        <f>Programas!AI66</f>
        <v>0</v>
      </c>
      <c r="AJ66" s="3">
        <f>Programas!AJ66</f>
        <v>0</v>
      </c>
      <c r="AK66" s="3">
        <f>Programas!AK66</f>
        <v>0</v>
      </c>
      <c r="AL66" s="3">
        <f>Programas!AL66</f>
        <v>0</v>
      </c>
      <c r="AM66" s="3">
        <f>Programas!AM66</f>
        <v>0</v>
      </c>
      <c r="AN66" s="3">
        <f>Programas!AN66</f>
        <v>0</v>
      </c>
      <c r="AO66" s="3">
        <f>Programas!AO66</f>
        <v>0</v>
      </c>
      <c r="AP66" s="3">
        <f>Programas!AP66</f>
        <v>0</v>
      </c>
      <c r="AQ66" s="3">
        <f>Programas!AQ66</f>
        <v>0</v>
      </c>
      <c r="AR66" s="3">
        <f>Programas!AR66</f>
        <v>0</v>
      </c>
      <c r="AS66" s="3">
        <f>Programas!AS66</f>
        <v>0</v>
      </c>
      <c r="AT66" s="3">
        <f>Programas!AT66</f>
        <v>0</v>
      </c>
      <c r="AU66" s="3">
        <f>Programas!AU66</f>
        <v>0</v>
      </c>
      <c r="AV66" s="3">
        <f>Programas!AV66</f>
        <v>0</v>
      </c>
      <c r="AW66" s="3">
        <f>Programas!AW66</f>
        <v>0</v>
      </c>
      <c r="AX66" s="4">
        <f t="shared" si="0"/>
        <v>0</v>
      </c>
      <c r="AY66" s="4" t="s">
        <v>205</v>
      </c>
      <c r="AZ66" s="2" t="s">
        <v>220</v>
      </c>
      <c r="BA66" s="2" t="s">
        <v>221</v>
      </c>
      <c r="BB66" s="2" t="s">
        <v>515</v>
      </c>
      <c r="BC66" s="2" t="s">
        <v>516</v>
      </c>
      <c r="BD66" s="6">
        <v>0</v>
      </c>
      <c r="BE66" s="6">
        <v>0.75</v>
      </c>
      <c r="BF66" s="6">
        <v>1</v>
      </c>
      <c r="BG66" s="6">
        <f t="shared" si="50"/>
        <v>1</v>
      </c>
      <c r="BH66" s="6">
        <f t="shared" si="51"/>
        <v>1</v>
      </c>
      <c r="BI66" s="6">
        <f t="shared" si="52"/>
        <v>1</v>
      </c>
      <c r="BJ66" s="6">
        <f t="shared" si="53"/>
        <v>1</v>
      </c>
      <c r="BK66" s="6">
        <f t="shared" si="54"/>
        <v>1</v>
      </c>
      <c r="BL66" s="6">
        <f t="shared" si="55"/>
        <v>1</v>
      </c>
      <c r="BM66" s="6">
        <f t="shared" si="56"/>
        <v>1</v>
      </c>
      <c r="BN66" s="6">
        <f t="shared" si="57"/>
        <v>1</v>
      </c>
      <c r="BO66" s="6">
        <f t="shared" si="58"/>
        <v>1</v>
      </c>
      <c r="BP66" s="6">
        <f t="shared" si="59"/>
        <v>1</v>
      </c>
      <c r="BQ66" s="6">
        <f t="shared" si="60"/>
        <v>1</v>
      </c>
      <c r="BR66" s="6">
        <f t="shared" si="61"/>
        <v>1</v>
      </c>
      <c r="BS66" s="6">
        <f t="shared" si="62"/>
        <v>1</v>
      </c>
      <c r="BT66" s="6">
        <f t="shared" si="63"/>
        <v>1</v>
      </c>
      <c r="BU66" s="6">
        <f t="shared" si="64"/>
        <v>1</v>
      </c>
      <c r="BV66" s="6">
        <f t="shared" si="65"/>
        <v>1</v>
      </c>
      <c r="BW66" s="6">
        <f t="shared" si="66"/>
        <v>1</v>
      </c>
      <c r="BX66" s="1"/>
    </row>
    <row r="67" spans="1:76" ht="57" hidden="1" x14ac:dyDescent="0.3">
      <c r="A67" s="2" t="str">
        <f>Programas!A67</f>
        <v>UA7</v>
      </c>
      <c r="B67" s="2">
        <f>Programas!B67</f>
        <v>1</v>
      </c>
      <c r="C67" s="2" t="str">
        <f>Programas!C67</f>
        <v>Recursos Hídricos</v>
      </c>
      <c r="D67" s="2">
        <f>Programas!D67</f>
        <v>2</v>
      </c>
      <c r="E67" s="2" t="str">
        <f>Programas!E67</f>
        <v>Enquadramento dos corpos d'água em classes segundo usos preponderantes</v>
      </c>
      <c r="F67" s="2" t="str">
        <f>Programas!F67</f>
        <v>N/A</v>
      </c>
      <c r="G67" s="2" t="str">
        <f>Programas!G67</f>
        <v>N/A</v>
      </c>
      <c r="H67" s="2" t="str">
        <f>Programas!H67</f>
        <v>2.1.2</v>
      </c>
      <c r="I67" s="2" t="str">
        <f>Programas!I67</f>
        <v>Elaborar e validar modelo de relatório de monitoramento do desempenho e resultados do Programa de Efetivação do Enquadramento</v>
      </c>
      <c r="J67" s="3" t="str">
        <f>IF(Programas!J67="X","X","")</f>
        <v/>
      </c>
      <c r="K67" s="3" t="str">
        <f>IF(Programas!K67="X","X","")</f>
        <v>X</v>
      </c>
      <c r="L67" s="3" t="str">
        <f>IF(Programas!L67="X","X","")</f>
        <v/>
      </c>
      <c r="M67" s="3" t="str">
        <f>IF(Programas!M67="X","X","")</f>
        <v/>
      </c>
      <c r="N67" s="3" t="str">
        <f>IF(Programas!N67="X","X","")</f>
        <v/>
      </c>
      <c r="O67" s="3" t="str">
        <f>IF(Programas!O67="X","X","")</f>
        <v/>
      </c>
      <c r="P67" s="3" t="str">
        <f>IF(Programas!P67="X","X","")</f>
        <v/>
      </c>
      <c r="Q67" s="3" t="str">
        <f>IF(Programas!Q67="X","X","")</f>
        <v/>
      </c>
      <c r="R67" s="3" t="str">
        <f>IF(Programas!R67="X","X","")</f>
        <v/>
      </c>
      <c r="S67" s="3" t="str">
        <f>IF(Programas!S67="X","X","")</f>
        <v/>
      </c>
      <c r="T67" s="3" t="str">
        <f>IF(Programas!T67="X","X","")</f>
        <v/>
      </c>
      <c r="U67" s="3" t="str">
        <f>IF(Programas!U67="X","X","")</f>
        <v/>
      </c>
      <c r="V67" s="3" t="str">
        <f>IF(Programas!V67="X","X","")</f>
        <v/>
      </c>
      <c r="W67" s="3" t="str">
        <f>IF(Programas!W67="X","X","")</f>
        <v/>
      </c>
      <c r="X67" s="3" t="str">
        <f>IF(Programas!X67="X","X","")</f>
        <v/>
      </c>
      <c r="Y67" s="3" t="str">
        <f>IF(Programas!Y67="X","X","")</f>
        <v/>
      </c>
      <c r="Z67" s="3" t="str">
        <f>IF(Programas!Z67="X","X","")</f>
        <v/>
      </c>
      <c r="AA67" s="3" t="str">
        <f>IF(Programas!AA67="X","X","")</f>
        <v/>
      </c>
      <c r="AB67" s="3" t="str">
        <f>IF(Programas!AB67="X","X","")</f>
        <v/>
      </c>
      <c r="AC67" s="3" t="str">
        <f>IF(Programas!AC67="X","X","")</f>
        <v/>
      </c>
      <c r="AD67" s="3">
        <f>Programas!AD67</f>
        <v>0</v>
      </c>
      <c r="AE67" s="3">
        <f>Programas!AE67</f>
        <v>0</v>
      </c>
      <c r="AF67" s="3">
        <f>Programas!AF67</f>
        <v>0</v>
      </c>
      <c r="AG67" s="3">
        <f>Programas!AG67</f>
        <v>0</v>
      </c>
      <c r="AH67" s="3">
        <f>Programas!AH67</f>
        <v>0</v>
      </c>
      <c r="AI67" s="3">
        <f>Programas!AI67</f>
        <v>0</v>
      </c>
      <c r="AJ67" s="3">
        <f>Programas!AJ67</f>
        <v>0</v>
      </c>
      <c r="AK67" s="3">
        <f>Programas!AK67</f>
        <v>0</v>
      </c>
      <c r="AL67" s="3">
        <f>Programas!AL67</f>
        <v>0</v>
      </c>
      <c r="AM67" s="3">
        <f>Programas!AM67</f>
        <v>0</v>
      </c>
      <c r="AN67" s="3">
        <f>Programas!AN67</f>
        <v>0</v>
      </c>
      <c r="AO67" s="3">
        <f>Programas!AO67</f>
        <v>0</v>
      </c>
      <c r="AP67" s="3">
        <f>Programas!AP67</f>
        <v>0</v>
      </c>
      <c r="AQ67" s="3">
        <f>Programas!AQ67</f>
        <v>0</v>
      </c>
      <c r="AR67" s="3">
        <f>Programas!AR67</f>
        <v>0</v>
      </c>
      <c r="AS67" s="3">
        <f>Programas!AS67</f>
        <v>0</v>
      </c>
      <c r="AT67" s="3">
        <f>Programas!AT67</f>
        <v>0</v>
      </c>
      <c r="AU67" s="3">
        <f>Programas!AU67</f>
        <v>0</v>
      </c>
      <c r="AV67" s="3">
        <f>Programas!AV67</f>
        <v>0</v>
      </c>
      <c r="AW67" s="3">
        <f>Programas!AW67</f>
        <v>0</v>
      </c>
      <c r="AX67" s="4">
        <f t="shared" si="0"/>
        <v>0</v>
      </c>
      <c r="AY67" s="4" t="s">
        <v>205</v>
      </c>
      <c r="AZ67" s="2" t="s">
        <v>220</v>
      </c>
      <c r="BA67" s="2" t="s">
        <v>221</v>
      </c>
      <c r="BB67" s="2" t="s">
        <v>515</v>
      </c>
      <c r="BC67" s="2" t="s">
        <v>516</v>
      </c>
      <c r="BD67" s="6">
        <v>0</v>
      </c>
      <c r="BE67" s="6">
        <v>0.75</v>
      </c>
      <c r="BF67" s="6">
        <v>1</v>
      </c>
      <c r="BG67" s="6">
        <f t="shared" si="50"/>
        <v>1</v>
      </c>
      <c r="BH67" s="6">
        <f t="shared" si="51"/>
        <v>1</v>
      </c>
      <c r="BI67" s="6">
        <f t="shared" si="52"/>
        <v>1</v>
      </c>
      <c r="BJ67" s="6">
        <f t="shared" si="53"/>
        <v>1</v>
      </c>
      <c r="BK67" s="6">
        <f t="shared" si="54"/>
        <v>1</v>
      </c>
      <c r="BL67" s="6">
        <f t="shared" si="55"/>
        <v>1</v>
      </c>
      <c r="BM67" s="6">
        <f t="shared" si="56"/>
        <v>1</v>
      </c>
      <c r="BN67" s="6">
        <f t="shared" si="57"/>
        <v>1</v>
      </c>
      <c r="BO67" s="6">
        <f t="shared" si="58"/>
        <v>1</v>
      </c>
      <c r="BP67" s="6">
        <f t="shared" si="59"/>
        <v>1</v>
      </c>
      <c r="BQ67" s="6">
        <f t="shared" si="60"/>
        <v>1</v>
      </c>
      <c r="BR67" s="6">
        <f t="shared" si="61"/>
        <v>1</v>
      </c>
      <c r="BS67" s="6">
        <f t="shared" si="62"/>
        <v>1</v>
      </c>
      <c r="BT67" s="6">
        <f t="shared" si="63"/>
        <v>1</v>
      </c>
      <c r="BU67" s="6">
        <f t="shared" si="64"/>
        <v>1</v>
      </c>
      <c r="BV67" s="6">
        <f t="shared" si="65"/>
        <v>1</v>
      </c>
      <c r="BW67" s="6">
        <f t="shared" si="66"/>
        <v>1</v>
      </c>
      <c r="BX67" s="1"/>
    </row>
    <row r="68" spans="1:76" ht="57" hidden="1" x14ac:dyDescent="0.3">
      <c r="A68" s="2" t="str">
        <f>Programas!A68</f>
        <v>UA8</v>
      </c>
      <c r="B68" s="2">
        <f>Programas!B68</f>
        <v>1</v>
      </c>
      <c r="C68" s="2" t="str">
        <f>Programas!C68</f>
        <v>Recursos Hídricos</v>
      </c>
      <c r="D68" s="2">
        <f>Programas!D68</f>
        <v>2</v>
      </c>
      <c r="E68" s="2" t="str">
        <f>Programas!E68</f>
        <v>Enquadramento dos corpos d'água em classes segundo usos preponderantes</v>
      </c>
      <c r="F68" s="2" t="str">
        <f>Programas!F68</f>
        <v>N/A</v>
      </c>
      <c r="G68" s="2" t="str">
        <f>Programas!G68</f>
        <v>N/A</v>
      </c>
      <c r="H68" s="2" t="str">
        <f>Programas!H68</f>
        <v>2.1.2</v>
      </c>
      <c r="I68" s="2" t="str">
        <f>Programas!I68</f>
        <v>Elaborar e validar modelo de relatório de monitoramento do desempenho e resultados do Programa de Efetivação do Enquadramento</v>
      </c>
      <c r="J68" s="3" t="str">
        <f>IF(Programas!J68="X","X","")</f>
        <v/>
      </c>
      <c r="K68" s="3" t="str">
        <f>IF(Programas!K68="X","X","")</f>
        <v>X</v>
      </c>
      <c r="L68" s="3" t="str">
        <f>IF(Programas!L68="X","X","")</f>
        <v/>
      </c>
      <c r="M68" s="3" t="str">
        <f>IF(Programas!M68="X","X","")</f>
        <v/>
      </c>
      <c r="N68" s="3" t="str">
        <f>IF(Programas!N68="X","X","")</f>
        <v/>
      </c>
      <c r="O68" s="3" t="str">
        <f>IF(Programas!O68="X","X","")</f>
        <v/>
      </c>
      <c r="P68" s="3" t="str">
        <f>IF(Programas!P68="X","X","")</f>
        <v/>
      </c>
      <c r="Q68" s="3" t="str">
        <f>IF(Programas!Q68="X","X","")</f>
        <v/>
      </c>
      <c r="R68" s="3" t="str">
        <f>IF(Programas!R68="X","X","")</f>
        <v/>
      </c>
      <c r="S68" s="3" t="str">
        <f>IF(Programas!S68="X","X","")</f>
        <v/>
      </c>
      <c r="T68" s="3" t="str">
        <f>IF(Programas!T68="X","X","")</f>
        <v/>
      </c>
      <c r="U68" s="3" t="str">
        <f>IF(Programas!U68="X","X","")</f>
        <v/>
      </c>
      <c r="V68" s="3" t="str">
        <f>IF(Programas!V68="X","X","")</f>
        <v/>
      </c>
      <c r="W68" s="3" t="str">
        <f>IF(Programas!W68="X","X","")</f>
        <v/>
      </c>
      <c r="X68" s="3" t="str">
        <f>IF(Programas!X68="X","X","")</f>
        <v/>
      </c>
      <c r="Y68" s="3" t="str">
        <f>IF(Programas!Y68="X","X","")</f>
        <v/>
      </c>
      <c r="Z68" s="3" t="str">
        <f>IF(Programas!Z68="X","X","")</f>
        <v/>
      </c>
      <c r="AA68" s="3" t="str">
        <f>IF(Programas!AA68="X","X","")</f>
        <v/>
      </c>
      <c r="AB68" s="3" t="str">
        <f>IF(Programas!AB68="X","X","")</f>
        <v/>
      </c>
      <c r="AC68" s="3" t="str">
        <f>IF(Programas!AC68="X","X","")</f>
        <v/>
      </c>
      <c r="AD68" s="3">
        <f>Programas!AD68</f>
        <v>0</v>
      </c>
      <c r="AE68" s="3">
        <f>Programas!AE68</f>
        <v>0</v>
      </c>
      <c r="AF68" s="3">
        <f>Programas!AF68</f>
        <v>0</v>
      </c>
      <c r="AG68" s="3">
        <f>Programas!AG68</f>
        <v>0</v>
      </c>
      <c r="AH68" s="3">
        <f>Programas!AH68</f>
        <v>0</v>
      </c>
      <c r="AI68" s="3">
        <f>Programas!AI68</f>
        <v>0</v>
      </c>
      <c r="AJ68" s="3">
        <f>Programas!AJ68</f>
        <v>0</v>
      </c>
      <c r="AK68" s="3">
        <f>Programas!AK68</f>
        <v>0</v>
      </c>
      <c r="AL68" s="3">
        <f>Programas!AL68</f>
        <v>0</v>
      </c>
      <c r="AM68" s="3">
        <f>Programas!AM68</f>
        <v>0</v>
      </c>
      <c r="AN68" s="3">
        <f>Programas!AN68</f>
        <v>0</v>
      </c>
      <c r="AO68" s="3">
        <f>Programas!AO68</f>
        <v>0</v>
      </c>
      <c r="AP68" s="3">
        <f>Programas!AP68</f>
        <v>0</v>
      </c>
      <c r="AQ68" s="3">
        <f>Programas!AQ68</f>
        <v>0</v>
      </c>
      <c r="AR68" s="3">
        <f>Programas!AR68</f>
        <v>0</v>
      </c>
      <c r="AS68" s="3">
        <f>Programas!AS68</f>
        <v>0</v>
      </c>
      <c r="AT68" s="3">
        <f>Programas!AT68</f>
        <v>0</v>
      </c>
      <c r="AU68" s="3">
        <f>Programas!AU68</f>
        <v>0</v>
      </c>
      <c r="AV68" s="3">
        <f>Programas!AV68</f>
        <v>0</v>
      </c>
      <c r="AW68" s="3">
        <f>Programas!AW68</f>
        <v>0</v>
      </c>
      <c r="AX68" s="4">
        <f t="shared" si="0"/>
        <v>0</v>
      </c>
      <c r="AY68" s="4" t="s">
        <v>205</v>
      </c>
      <c r="AZ68" s="2" t="s">
        <v>220</v>
      </c>
      <c r="BA68" s="2" t="s">
        <v>221</v>
      </c>
      <c r="BB68" s="2" t="s">
        <v>515</v>
      </c>
      <c r="BC68" s="2" t="s">
        <v>516</v>
      </c>
      <c r="BD68" s="6">
        <v>0</v>
      </c>
      <c r="BE68" s="6">
        <v>0.75</v>
      </c>
      <c r="BF68" s="6">
        <v>1</v>
      </c>
      <c r="BG68" s="6">
        <f t="shared" si="50"/>
        <v>1</v>
      </c>
      <c r="BH68" s="6">
        <f t="shared" si="51"/>
        <v>1</v>
      </c>
      <c r="BI68" s="6">
        <f t="shared" si="52"/>
        <v>1</v>
      </c>
      <c r="BJ68" s="6">
        <f t="shared" si="53"/>
        <v>1</v>
      </c>
      <c r="BK68" s="6">
        <f t="shared" si="54"/>
        <v>1</v>
      </c>
      <c r="BL68" s="6">
        <f t="shared" si="55"/>
        <v>1</v>
      </c>
      <c r="BM68" s="6">
        <f t="shared" si="56"/>
        <v>1</v>
      </c>
      <c r="BN68" s="6">
        <f t="shared" si="57"/>
        <v>1</v>
      </c>
      <c r="BO68" s="6">
        <f t="shared" si="58"/>
        <v>1</v>
      </c>
      <c r="BP68" s="6">
        <f t="shared" si="59"/>
        <v>1</v>
      </c>
      <c r="BQ68" s="6">
        <f t="shared" si="60"/>
        <v>1</v>
      </c>
      <c r="BR68" s="6">
        <f t="shared" si="61"/>
        <v>1</v>
      </c>
      <c r="BS68" s="6">
        <f t="shared" si="62"/>
        <v>1</v>
      </c>
      <c r="BT68" s="6">
        <f t="shared" si="63"/>
        <v>1</v>
      </c>
      <c r="BU68" s="6">
        <f t="shared" si="64"/>
        <v>1</v>
      </c>
      <c r="BV68" s="6">
        <f t="shared" si="65"/>
        <v>1</v>
      </c>
      <c r="BW68" s="6">
        <f t="shared" si="66"/>
        <v>1</v>
      </c>
      <c r="BX68" s="1"/>
    </row>
    <row r="69" spans="1:76" ht="57" hidden="1" x14ac:dyDescent="0.3">
      <c r="A69" s="2" t="str">
        <f>Programas!A69</f>
        <v>UA9</v>
      </c>
      <c r="B69" s="2">
        <f>Programas!B69</f>
        <v>1</v>
      </c>
      <c r="C69" s="2" t="str">
        <f>Programas!C69</f>
        <v>Recursos Hídricos</v>
      </c>
      <c r="D69" s="2">
        <f>Programas!D69</f>
        <v>2</v>
      </c>
      <c r="E69" s="2" t="str">
        <f>Programas!E69</f>
        <v>Enquadramento dos corpos d'água em classes segundo usos preponderantes</v>
      </c>
      <c r="F69" s="2" t="str">
        <f>Programas!F69</f>
        <v>N/A</v>
      </c>
      <c r="G69" s="2" t="str">
        <f>Programas!G69</f>
        <v>N/A</v>
      </c>
      <c r="H69" s="2" t="str">
        <f>Programas!H69</f>
        <v>2.1.2</v>
      </c>
      <c r="I69" s="2" t="str">
        <f>Programas!I69</f>
        <v>Elaborar e validar modelo de relatório de monitoramento do desempenho e resultados do Programa de Efetivação do Enquadramento</v>
      </c>
      <c r="J69" s="3" t="str">
        <f>IF(Programas!J69="X","X","")</f>
        <v/>
      </c>
      <c r="K69" s="3" t="str">
        <f>IF(Programas!K69="X","X","")</f>
        <v>X</v>
      </c>
      <c r="L69" s="3" t="str">
        <f>IF(Programas!L69="X","X","")</f>
        <v/>
      </c>
      <c r="M69" s="3" t="str">
        <f>IF(Programas!M69="X","X","")</f>
        <v/>
      </c>
      <c r="N69" s="3" t="str">
        <f>IF(Programas!N69="X","X","")</f>
        <v/>
      </c>
      <c r="O69" s="3" t="str">
        <f>IF(Programas!O69="X","X","")</f>
        <v/>
      </c>
      <c r="P69" s="3" t="str">
        <f>IF(Programas!P69="X","X","")</f>
        <v/>
      </c>
      <c r="Q69" s="3" t="str">
        <f>IF(Programas!Q69="X","X","")</f>
        <v/>
      </c>
      <c r="R69" s="3" t="str">
        <f>IF(Programas!R69="X","X","")</f>
        <v/>
      </c>
      <c r="S69" s="3" t="str">
        <f>IF(Programas!S69="X","X","")</f>
        <v/>
      </c>
      <c r="T69" s="3" t="str">
        <f>IF(Programas!T69="X","X","")</f>
        <v/>
      </c>
      <c r="U69" s="3" t="str">
        <f>IF(Programas!U69="X","X","")</f>
        <v/>
      </c>
      <c r="V69" s="3" t="str">
        <f>IF(Programas!V69="X","X","")</f>
        <v/>
      </c>
      <c r="W69" s="3" t="str">
        <f>IF(Programas!W69="X","X","")</f>
        <v/>
      </c>
      <c r="X69" s="3" t="str">
        <f>IF(Programas!X69="X","X","")</f>
        <v/>
      </c>
      <c r="Y69" s="3" t="str">
        <f>IF(Programas!Y69="X","X","")</f>
        <v/>
      </c>
      <c r="Z69" s="3" t="str">
        <f>IF(Programas!Z69="X","X","")</f>
        <v/>
      </c>
      <c r="AA69" s="3" t="str">
        <f>IF(Programas!AA69="X","X","")</f>
        <v/>
      </c>
      <c r="AB69" s="3" t="str">
        <f>IF(Programas!AB69="X","X","")</f>
        <v/>
      </c>
      <c r="AC69" s="3" t="str">
        <f>IF(Programas!AC69="X","X","")</f>
        <v/>
      </c>
      <c r="AD69" s="3">
        <f>Programas!AD69</f>
        <v>0</v>
      </c>
      <c r="AE69" s="3">
        <f>Programas!AE69</f>
        <v>0</v>
      </c>
      <c r="AF69" s="3">
        <f>Programas!AF69</f>
        <v>0</v>
      </c>
      <c r="AG69" s="3">
        <f>Programas!AG69</f>
        <v>0</v>
      </c>
      <c r="AH69" s="3">
        <f>Programas!AH69</f>
        <v>0</v>
      </c>
      <c r="AI69" s="3">
        <f>Programas!AI69</f>
        <v>0</v>
      </c>
      <c r="AJ69" s="3">
        <f>Programas!AJ69</f>
        <v>0</v>
      </c>
      <c r="AK69" s="3">
        <f>Programas!AK69</f>
        <v>0</v>
      </c>
      <c r="AL69" s="3">
        <f>Programas!AL69</f>
        <v>0</v>
      </c>
      <c r="AM69" s="3">
        <f>Programas!AM69</f>
        <v>0</v>
      </c>
      <c r="AN69" s="3">
        <f>Programas!AN69</f>
        <v>0</v>
      </c>
      <c r="AO69" s="3">
        <f>Programas!AO69</f>
        <v>0</v>
      </c>
      <c r="AP69" s="3">
        <f>Programas!AP69</f>
        <v>0</v>
      </c>
      <c r="AQ69" s="3">
        <f>Programas!AQ69</f>
        <v>0</v>
      </c>
      <c r="AR69" s="3">
        <f>Programas!AR69</f>
        <v>0</v>
      </c>
      <c r="AS69" s="3">
        <f>Programas!AS69</f>
        <v>0</v>
      </c>
      <c r="AT69" s="3">
        <f>Programas!AT69</f>
        <v>0</v>
      </c>
      <c r="AU69" s="3">
        <f>Programas!AU69</f>
        <v>0</v>
      </c>
      <c r="AV69" s="3">
        <f>Programas!AV69</f>
        <v>0</v>
      </c>
      <c r="AW69" s="3">
        <f>Programas!AW69</f>
        <v>0</v>
      </c>
      <c r="AX69" s="4">
        <f t="shared" si="0"/>
        <v>0</v>
      </c>
      <c r="AY69" s="4" t="s">
        <v>205</v>
      </c>
      <c r="AZ69" s="2" t="s">
        <v>220</v>
      </c>
      <c r="BA69" s="2" t="s">
        <v>221</v>
      </c>
      <c r="BB69" s="2" t="s">
        <v>515</v>
      </c>
      <c r="BC69" s="2" t="s">
        <v>516</v>
      </c>
      <c r="BD69" s="6">
        <v>0</v>
      </c>
      <c r="BE69" s="6">
        <v>0.75</v>
      </c>
      <c r="BF69" s="6">
        <v>1</v>
      </c>
      <c r="BG69" s="6">
        <f t="shared" si="50"/>
        <v>1</v>
      </c>
      <c r="BH69" s="6">
        <f t="shared" si="51"/>
        <v>1</v>
      </c>
      <c r="BI69" s="6">
        <f t="shared" si="52"/>
        <v>1</v>
      </c>
      <c r="BJ69" s="6">
        <f t="shared" si="53"/>
        <v>1</v>
      </c>
      <c r="BK69" s="6">
        <f t="shared" si="54"/>
        <v>1</v>
      </c>
      <c r="BL69" s="6">
        <f t="shared" si="55"/>
        <v>1</v>
      </c>
      <c r="BM69" s="6">
        <f t="shared" si="56"/>
        <v>1</v>
      </c>
      <c r="BN69" s="6">
        <f t="shared" si="57"/>
        <v>1</v>
      </c>
      <c r="BO69" s="6">
        <f t="shared" si="58"/>
        <v>1</v>
      </c>
      <c r="BP69" s="6">
        <f t="shared" si="59"/>
        <v>1</v>
      </c>
      <c r="BQ69" s="6">
        <f t="shared" si="60"/>
        <v>1</v>
      </c>
      <c r="BR69" s="6">
        <f t="shared" si="61"/>
        <v>1</v>
      </c>
      <c r="BS69" s="6">
        <f t="shared" si="62"/>
        <v>1</v>
      </c>
      <c r="BT69" s="6">
        <f t="shared" si="63"/>
        <v>1</v>
      </c>
      <c r="BU69" s="6">
        <f t="shared" si="64"/>
        <v>1</v>
      </c>
      <c r="BV69" s="6">
        <f t="shared" si="65"/>
        <v>1</v>
      </c>
      <c r="BW69" s="6">
        <f t="shared" si="66"/>
        <v>1</v>
      </c>
      <c r="BX69" s="1"/>
    </row>
    <row r="70" spans="1:76" ht="34.200000000000003" x14ac:dyDescent="0.3">
      <c r="A70" s="40" t="str">
        <f>Programas!A70</f>
        <v>PIRH</v>
      </c>
      <c r="B70" s="40">
        <f>Programas!B70</f>
        <v>1</v>
      </c>
      <c r="C70" s="40" t="str">
        <f>Programas!C70</f>
        <v>Recursos Hídricos</v>
      </c>
      <c r="D70" s="40">
        <f>Programas!D70</f>
        <v>2</v>
      </c>
      <c r="E70" s="40" t="str">
        <f>Programas!E70</f>
        <v>Enquadramento dos corpos d'água em classes segundo usos preponderantes</v>
      </c>
      <c r="F70" s="40" t="str">
        <f>Programas!F70</f>
        <v>N/A</v>
      </c>
      <c r="G70" s="40" t="str">
        <f>Programas!G70</f>
        <v>N/A</v>
      </c>
      <c r="H70" s="40" t="str">
        <f>Programas!H70</f>
        <v>2.1.3</v>
      </c>
      <c r="I70" s="40" t="str">
        <f>Programas!I70</f>
        <v>Elaborar relatórios bienais de monitoramento do Programa de Efetivação do Enquadramento</v>
      </c>
      <c r="J70" s="30" t="str">
        <f>IF(Programas!J70="X","X","")</f>
        <v/>
      </c>
      <c r="K70" s="30" t="str">
        <f>IF(Programas!K70="X","X","")</f>
        <v/>
      </c>
      <c r="L70" s="30" t="str">
        <f>IF(Programas!L70="X","X","")</f>
        <v/>
      </c>
      <c r="M70" s="30" t="str">
        <f>IF(Programas!M70="X","X","")</f>
        <v>X</v>
      </c>
      <c r="N70" s="30" t="str">
        <f>IF(Programas!N70="X","X","")</f>
        <v/>
      </c>
      <c r="O70" s="30" t="str">
        <f>IF(Programas!O70="X","X","")</f>
        <v>X</v>
      </c>
      <c r="P70" s="30" t="str">
        <f>IF(Programas!P70="X","X","")</f>
        <v/>
      </c>
      <c r="Q70" s="30" t="str">
        <f>IF(Programas!Q70="X","X","")</f>
        <v>X</v>
      </c>
      <c r="R70" s="30" t="str">
        <f>IF(Programas!R70="X","X","")</f>
        <v/>
      </c>
      <c r="S70" s="30" t="str">
        <f>IF(Programas!S70="X","X","")</f>
        <v>X</v>
      </c>
      <c r="T70" s="30" t="str">
        <f>IF(Programas!T70="X","X","")</f>
        <v/>
      </c>
      <c r="U70" s="30" t="str">
        <f>IF(Programas!U70="X","X","")</f>
        <v>X</v>
      </c>
      <c r="V70" s="30" t="str">
        <f>IF(Programas!V70="X","X","")</f>
        <v/>
      </c>
      <c r="W70" s="30" t="str">
        <f>IF(Programas!W70="X","X","")</f>
        <v>X</v>
      </c>
      <c r="X70" s="30" t="str">
        <f>IF(Programas!X70="X","X","")</f>
        <v/>
      </c>
      <c r="Y70" s="30" t="str">
        <f>IF(Programas!Y70="X","X","")</f>
        <v>X</v>
      </c>
      <c r="Z70" s="30" t="str">
        <f>IF(Programas!Z70="X","X","")</f>
        <v/>
      </c>
      <c r="AA70" s="30" t="str">
        <f>IF(Programas!AA70="X","X","")</f>
        <v>X</v>
      </c>
      <c r="AB70" s="30" t="str">
        <f>IF(Programas!AB70="X","X","")</f>
        <v/>
      </c>
      <c r="AC70" s="30" t="str">
        <f>IF(Programas!AC70="X","X","")</f>
        <v>X</v>
      </c>
      <c r="AD70" s="30">
        <f>Programas!AD70</f>
        <v>0</v>
      </c>
      <c r="AE70" s="30">
        <f>Programas!AE70</f>
        <v>0</v>
      </c>
      <c r="AF70" s="30">
        <f>Programas!AF70</f>
        <v>0</v>
      </c>
      <c r="AG70" s="30">
        <f>Programas!AG70</f>
        <v>0</v>
      </c>
      <c r="AH70" s="30">
        <f>Programas!AH70</f>
        <v>0</v>
      </c>
      <c r="AI70" s="30">
        <f>Programas!AI70</f>
        <v>0</v>
      </c>
      <c r="AJ70" s="30">
        <f>Programas!AJ70</f>
        <v>0</v>
      </c>
      <c r="AK70" s="30">
        <f>Programas!AK70</f>
        <v>0</v>
      </c>
      <c r="AL70" s="30">
        <f>Programas!AL70</f>
        <v>0</v>
      </c>
      <c r="AM70" s="30">
        <f>Programas!AM70</f>
        <v>0</v>
      </c>
      <c r="AN70" s="30">
        <f>Programas!AN70</f>
        <v>0</v>
      </c>
      <c r="AO70" s="30">
        <f>Programas!AO70</f>
        <v>0</v>
      </c>
      <c r="AP70" s="30">
        <f>Programas!AP70</f>
        <v>0</v>
      </c>
      <c r="AQ70" s="30">
        <f>Programas!AQ70</f>
        <v>0</v>
      </c>
      <c r="AR70" s="30">
        <f>Programas!AR70</f>
        <v>0</v>
      </c>
      <c r="AS70" s="30">
        <f>Programas!AS70</f>
        <v>0</v>
      </c>
      <c r="AT70" s="30">
        <f>Programas!AT70</f>
        <v>0</v>
      </c>
      <c r="AU70" s="30">
        <f>Programas!AU70</f>
        <v>0</v>
      </c>
      <c r="AV70" s="30">
        <f>Programas!AV70</f>
        <v>0</v>
      </c>
      <c r="AW70" s="30">
        <f>Programas!AW70</f>
        <v>0</v>
      </c>
      <c r="AX70" s="36">
        <f t="shared" si="0"/>
        <v>0</v>
      </c>
      <c r="AY70" s="36" t="s">
        <v>205</v>
      </c>
      <c r="AZ70" s="63" t="s">
        <v>574</v>
      </c>
      <c r="BA70" s="63" t="s">
        <v>575</v>
      </c>
      <c r="BB70" s="63" t="s">
        <v>576</v>
      </c>
      <c r="BC70" s="63" t="s">
        <v>577</v>
      </c>
      <c r="BD70" s="62">
        <v>0</v>
      </c>
      <c r="BE70" s="62">
        <f t="shared" ref="BE70:BW70" si="67">BD70</f>
        <v>0</v>
      </c>
      <c r="BF70" s="62">
        <f t="shared" si="67"/>
        <v>0</v>
      </c>
      <c r="BG70" s="62">
        <f t="shared" si="67"/>
        <v>0</v>
      </c>
      <c r="BH70" s="62">
        <f t="shared" si="67"/>
        <v>0</v>
      </c>
      <c r="BI70" s="62">
        <v>0.25</v>
      </c>
      <c r="BJ70" s="62">
        <f t="shared" si="67"/>
        <v>0.25</v>
      </c>
      <c r="BK70" s="62">
        <f t="shared" si="67"/>
        <v>0.25</v>
      </c>
      <c r="BL70" s="62">
        <f t="shared" si="67"/>
        <v>0.25</v>
      </c>
      <c r="BM70" s="62">
        <v>0.5</v>
      </c>
      <c r="BN70" s="62">
        <f t="shared" si="67"/>
        <v>0.5</v>
      </c>
      <c r="BO70" s="62">
        <f t="shared" si="67"/>
        <v>0.5</v>
      </c>
      <c r="BP70" s="62">
        <f t="shared" si="67"/>
        <v>0.5</v>
      </c>
      <c r="BQ70" s="62">
        <v>0.75</v>
      </c>
      <c r="BR70" s="62">
        <f t="shared" si="67"/>
        <v>0.75</v>
      </c>
      <c r="BS70" s="62">
        <f t="shared" si="67"/>
        <v>0.75</v>
      </c>
      <c r="BT70" s="62">
        <f t="shared" si="67"/>
        <v>0.75</v>
      </c>
      <c r="BU70" s="62">
        <v>1</v>
      </c>
      <c r="BV70" s="62">
        <f t="shared" si="67"/>
        <v>1</v>
      </c>
      <c r="BW70" s="62">
        <f t="shared" si="67"/>
        <v>1</v>
      </c>
    </row>
    <row r="71" spans="1:76" ht="34.200000000000003" hidden="1" x14ac:dyDescent="0.3">
      <c r="A71" s="2" t="str">
        <f>Programas!A71</f>
        <v>Doce</v>
      </c>
      <c r="B71" s="2">
        <f>Programas!B71</f>
        <v>1</v>
      </c>
      <c r="C71" s="2" t="str">
        <f>Programas!C71</f>
        <v>Recursos Hídricos</v>
      </c>
      <c r="D71" s="2">
        <f>Programas!D71</f>
        <v>2</v>
      </c>
      <c r="E71" s="2" t="str">
        <f>Programas!E71</f>
        <v>Enquadramento dos corpos d'água em classes segundo usos preponderantes</v>
      </c>
      <c r="F71" s="2" t="str">
        <f>Programas!F71</f>
        <v>N/A</v>
      </c>
      <c r="G71" s="2" t="str">
        <f>Programas!G71</f>
        <v>N/A</v>
      </c>
      <c r="H71" s="2" t="str">
        <f>Programas!H71</f>
        <v>2.1.3</v>
      </c>
      <c r="I71" s="2" t="str">
        <f>Programas!I71</f>
        <v>Elaborar relatórios bienais de monitoramento do Programa de Efetivação do Enquadramento</v>
      </c>
      <c r="J71" s="3" t="str">
        <f>IF(Programas!J71="X","X","")</f>
        <v/>
      </c>
      <c r="K71" s="3" t="str">
        <f>IF(Programas!K71="X","X","")</f>
        <v/>
      </c>
      <c r="L71" s="3" t="str">
        <f>IF(Programas!L71="X","X","")</f>
        <v/>
      </c>
      <c r="M71" s="3" t="str">
        <f>IF(Programas!M71="X","X","")</f>
        <v>X</v>
      </c>
      <c r="N71" s="3" t="str">
        <f>IF(Programas!N71="X","X","")</f>
        <v/>
      </c>
      <c r="O71" s="3" t="str">
        <f>IF(Programas!O71="X","X","")</f>
        <v>X</v>
      </c>
      <c r="P71" s="3" t="str">
        <f>IF(Programas!P71="X","X","")</f>
        <v/>
      </c>
      <c r="Q71" s="3" t="str">
        <f>IF(Programas!Q71="X","X","")</f>
        <v>X</v>
      </c>
      <c r="R71" s="3" t="str">
        <f>IF(Programas!R71="X","X","")</f>
        <v/>
      </c>
      <c r="S71" s="3" t="str">
        <f>IF(Programas!S71="X","X","")</f>
        <v>X</v>
      </c>
      <c r="T71" s="3" t="str">
        <f>IF(Programas!T71="X","X","")</f>
        <v/>
      </c>
      <c r="U71" s="3" t="str">
        <f>IF(Programas!U71="X","X","")</f>
        <v>X</v>
      </c>
      <c r="V71" s="3" t="str">
        <f>IF(Programas!V71="X","X","")</f>
        <v/>
      </c>
      <c r="W71" s="3" t="str">
        <f>IF(Programas!W71="X","X","")</f>
        <v>X</v>
      </c>
      <c r="X71" s="3" t="str">
        <f>IF(Programas!X71="X","X","")</f>
        <v/>
      </c>
      <c r="Y71" s="3" t="str">
        <f>IF(Programas!Y71="X","X","")</f>
        <v>X</v>
      </c>
      <c r="Z71" s="3" t="str">
        <f>IF(Programas!Z71="X","X","")</f>
        <v/>
      </c>
      <c r="AA71" s="3" t="str">
        <f>IF(Programas!AA71="X","X","")</f>
        <v>X</v>
      </c>
      <c r="AB71" s="3" t="str">
        <f>IF(Programas!AB71="X","X","")</f>
        <v/>
      </c>
      <c r="AC71" s="3" t="str">
        <f>IF(Programas!AC71="X","X","")</f>
        <v>X</v>
      </c>
      <c r="AD71" s="3">
        <f>Programas!AD71</f>
        <v>0</v>
      </c>
      <c r="AE71" s="3">
        <f>Programas!AE71</f>
        <v>0</v>
      </c>
      <c r="AF71" s="3">
        <f>Programas!AF71</f>
        <v>0</v>
      </c>
      <c r="AG71" s="3">
        <f>Programas!AG71</f>
        <v>0</v>
      </c>
      <c r="AH71" s="3">
        <f>Programas!AH71</f>
        <v>0</v>
      </c>
      <c r="AI71" s="3">
        <f>Programas!AI71</f>
        <v>0</v>
      </c>
      <c r="AJ71" s="3">
        <f>Programas!AJ71</f>
        <v>0</v>
      </c>
      <c r="AK71" s="3">
        <f>Programas!AK71</f>
        <v>0</v>
      </c>
      <c r="AL71" s="3">
        <f>Programas!AL71</f>
        <v>0</v>
      </c>
      <c r="AM71" s="3">
        <f>Programas!AM71</f>
        <v>0</v>
      </c>
      <c r="AN71" s="3">
        <f>Programas!AN71</f>
        <v>0</v>
      </c>
      <c r="AO71" s="3">
        <f>Programas!AO71</f>
        <v>0</v>
      </c>
      <c r="AP71" s="3">
        <f>Programas!AP71</f>
        <v>0</v>
      </c>
      <c r="AQ71" s="3">
        <f>Programas!AQ71</f>
        <v>0</v>
      </c>
      <c r="AR71" s="3">
        <f>Programas!AR71</f>
        <v>0</v>
      </c>
      <c r="AS71" s="3">
        <f>Programas!AS71</f>
        <v>0</v>
      </c>
      <c r="AT71" s="3">
        <f>Programas!AT71</f>
        <v>0</v>
      </c>
      <c r="AU71" s="3">
        <f>Programas!AU71</f>
        <v>0</v>
      </c>
      <c r="AV71" s="3">
        <f>Programas!AV71</f>
        <v>0</v>
      </c>
      <c r="AW71" s="3">
        <f>Programas!AW71</f>
        <v>0</v>
      </c>
      <c r="AX71" s="4">
        <f t="shared" si="0"/>
        <v>0</v>
      </c>
      <c r="AY71" s="4" t="s">
        <v>205</v>
      </c>
      <c r="AZ71" s="5" t="s">
        <v>574</v>
      </c>
      <c r="BA71" s="5" t="s">
        <v>575</v>
      </c>
      <c r="BB71" s="5" t="s">
        <v>576</v>
      </c>
      <c r="BC71" s="5" t="s">
        <v>577</v>
      </c>
      <c r="BD71" s="6">
        <v>0</v>
      </c>
      <c r="BE71" s="6">
        <f t="shared" ref="BE71:BE80" si="68">BD71</f>
        <v>0</v>
      </c>
      <c r="BF71" s="6">
        <f t="shared" ref="BF71:BF80" si="69">BE71</f>
        <v>0</v>
      </c>
      <c r="BG71" s="6">
        <f t="shared" ref="BG71:BG80" si="70">BF71</f>
        <v>0</v>
      </c>
      <c r="BH71" s="6">
        <f t="shared" ref="BH71:BH80" si="71">BG71</f>
        <v>0</v>
      </c>
      <c r="BI71" s="6">
        <v>0.25</v>
      </c>
      <c r="BJ71" s="6">
        <f t="shared" ref="BJ71:BJ80" si="72">BI71</f>
        <v>0.25</v>
      </c>
      <c r="BK71" s="6">
        <f t="shared" ref="BK71:BK80" si="73">BJ71</f>
        <v>0.25</v>
      </c>
      <c r="BL71" s="6">
        <f t="shared" ref="BL71:BL80" si="74">BK71</f>
        <v>0.25</v>
      </c>
      <c r="BM71" s="6">
        <v>0.5</v>
      </c>
      <c r="BN71" s="6">
        <f t="shared" ref="BN71:BN80" si="75">BM71</f>
        <v>0.5</v>
      </c>
      <c r="BO71" s="6">
        <f t="shared" ref="BO71:BO80" si="76">BN71</f>
        <v>0.5</v>
      </c>
      <c r="BP71" s="6">
        <f t="shared" ref="BP71:BP80" si="77">BO71</f>
        <v>0.5</v>
      </c>
      <c r="BQ71" s="6">
        <v>0.75</v>
      </c>
      <c r="BR71" s="6">
        <f t="shared" ref="BR71:BR80" si="78">BQ71</f>
        <v>0.75</v>
      </c>
      <c r="BS71" s="6">
        <f t="shared" ref="BS71:BS80" si="79">BR71</f>
        <v>0.75</v>
      </c>
      <c r="BT71" s="6">
        <f t="shared" ref="BT71:BT80" si="80">BS71</f>
        <v>0.75</v>
      </c>
      <c r="BU71" s="6">
        <v>1</v>
      </c>
      <c r="BV71" s="6">
        <f t="shared" ref="BV71:BV80" si="81">BU71</f>
        <v>1</v>
      </c>
      <c r="BW71" s="6">
        <f t="shared" ref="BW71:BW80" si="82">BV71</f>
        <v>1</v>
      </c>
      <c r="BX71" s="1"/>
    </row>
    <row r="72" spans="1:76" ht="34.200000000000003" hidden="1" x14ac:dyDescent="0.3">
      <c r="A72" s="2" t="str">
        <f>Programas!A72</f>
        <v>DO1</v>
      </c>
      <c r="B72" s="2">
        <f>Programas!B72</f>
        <v>1</v>
      </c>
      <c r="C72" s="2" t="str">
        <f>Programas!C72</f>
        <v>Recursos Hídricos</v>
      </c>
      <c r="D72" s="2">
        <f>Programas!D72</f>
        <v>2</v>
      </c>
      <c r="E72" s="2" t="str">
        <f>Programas!E72</f>
        <v>Enquadramento dos corpos d'água em classes segundo usos preponderantes</v>
      </c>
      <c r="F72" s="2" t="str">
        <f>Programas!F72</f>
        <v>N/A</v>
      </c>
      <c r="G72" s="2" t="str">
        <f>Programas!G72</f>
        <v>N/A</v>
      </c>
      <c r="H72" s="2" t="str">
        <f>Programas!H72</f>
        <v>2.1.3</v>
      </c>
      <c r="I72" s="2" t="str">
        <f>Programas!I72</f>
        <v>Elaborar relatórios bienais de monitoramento do Programa de Efetivação do Enquadramento</v>
      </c>
      <c r="J72" s="3" t="str">
        <f>IF(Programas!J72="X","X","")</f>
        <v/>
      </c>
      <c r="K72" s="3" t="str">
        <f>IF(Programas!K72="X","X","")</f>
        <v/>
      </c>
      <c r="L72" s="3" t="str">
        <f>IF(Programas!L72="X","X","")</f>
        <v/>
      </c>
      <c r="M72" s="3" t="str">
        <f>IF(Programas!M72="X","X","")</f>
        <v>X</v>
      </c>
      <c r="N72" s="3" t="str">
        <f>IF(Programas!N72="X","X","")</f>
        <v/>
      </c>
      <c r="O72" s="3" t="str">
        <f>IF(Programas!O72="X","X","")</f>
        <v>X</v>
      </c>
      <c r="P72" s="3" t="str">
        <f>IF(Programas!P72="X","X","")</f>
        <v/>
      </c>
      <c r="Q72" s="3" t="str">
        <f>IF(Programas!Q72="X","X","")</f>
        <v>X</v>
      </c>
      <c r="R72" s="3" t="str">
        <f>IF(Programas!R72="X","X","")</f>
        <v/>
      </c>
      <c r="S72" s="3" t="str">
        <f>IF(Programas!S72="X","X","")</f>
        <v>X</v>
      </c>
      <c r="T72" s="3" t="str">
        <f>IF(Programas!T72="X","X","")</f>
        <v/>
      </c>
      <c r="U72" s="3" t="str">
        <f>IF(Programas!U72="X","X","")</f>
        <v>X</v>
      </c>
      <c r="V72" s="3" t="str">
        <f>IF(Programas!V72="X","X","")</f>
        <v/>
      </c>
      <c r="W72" s="3" t="str">
        <f>IF(Programas!W72="X","X","")</f>
        <v>X</v>
      </c>
      <c r="X72" s="3" t="str">
        <f>IF(Programas!X72="X","X","")</f>
        <v/>
      </c>
      <c r="Y72" s="3" t="str">
        <f>IF(Programas!Y72="X","X","")</f>
        <v>X</v>
      </c>
      <c r="Z72" s="3" t="str">
        <f>IF(Programas!Z72="X","X","")</f>
        <v/>
      </c>
      <c r="AA72" s="3" t="str">
        <f>IF(Programas!AA72="X","X","")</f>
        <v>X</v>
      </c>
      <c r="AB72" s="3" t="str">
        <f>IF(Programas!AB72="X","X","")</f>
        <v/>
      </c>
      <c r="AC72" s="3" t="str">
        <f>IF(Programas!AC72="X","X","")</f>
        <v>X</v>
      </c>
      <c r="AD72" s="3">
        <f>Programas!AD72</f>
        <v>0</v>
      </c>
      <c r="AE72" s="3">
        <f>Programas!AE72</f>
        <v>0</v>
      </c>
      <c r="AF72" s="3">
        <f>Programas!AF72</f>
        <v>0</v>
      </c>
      <c r="AG72" s="3">
        <f>Programas!AG72</f>
        <v>0</v>
      </c>
      <c r="AH72" s="3">
        <f>Programas!AH72</f>
        <v>0</v>
      </c>
      <c r="AI72" s="3">
        <f>Programas!AI72</f>
        <v>0</v>
      </c>
      <c r="AJ72" s="3">
        <f>Programas!AJ72</f>
        <v>0</v>
      </c>
      <c r="AK72" s="3">
        <f>Programas!AK72</f>
        <v>0</v>
      </c>
      <c r="AL72" s="3">
        <f>Programas!AL72</f>
        <v>0</v>
      </c>
      <c r="AM72" s="3">
        <f>Programas!AM72</f>
        <v>0</v>
      </c>
      <c r="AN72" s="3">
        <f>Programas!AN72</f>
        <v>0</v>
      </c>
      <c r="AO72" s="3">
        <f>Programas!AO72</f>
        <v>0</v>
      </c>
      <c r="AP72" s="3">
        <f>Programas!AP72</f>
        <v>0</v>
      </c>
      <c r="AQ72" s="3">
        <f>Programas!AQ72</f>
        <v>0</v>
      </c>
      <c r="AR72" s="3">
        <f>Programas!AR72</f>
        <v>0</v>
      </c>
      <c r="AS72" s="3">
        <f>Programas!AS72</f>
        <v>0</v>
      </c>
      <c r="AT72" s="3">
        <f>Programas!AT72</f>
        <v>0</v>
      </c>
      <c r="AU72" s="3">
        <f>Programas!AU72</f>
        <v>0</v>
      </c>
      <c r="AV72" s="3">
        <f>Programas!AV72</f>
        <v>0</v>
      </c>
      <c r="AW72" s="3">
        <f>Programas!AW72</f>
        <v>0</v>
      </c>
      <c r="AX72" s="4">
        <f t="shared" si="0"/>
        <v>0</v>
      </c>
      <c r="AY72" s="4" t="s">
        <v>205</v>
      </c>
      <c r="AZ72" s="5" t="s">
        <v>574</v>
      </c>
      <c r="BA72" s="5" t="s">
        <v>575</v>
      </c>
      <c r="BB72" s="5" t="s">
        <v>576</v>
      </c>
      <c r="BC72" s="5" t="s">
        <v>577</v>
      </c>
      <c r="BD72" s="6">
        <v>0</v>
      </c>
      <c r="BE72" s="6">
        <f t="shared" si="68"/>
        <v>0</v>
      </c>
      <c r="BF72" s="6">
        <f t="shared" si="69"/>
        <v>0</v>
      </c>
      <c r="BG72" s="6">
        <f t="shared" si="70"/>
        <v>0</v>
      </c>
      <c r="BH72" s="6">
        <f t="shared" si="71"/>
        <v>0</v>
      </c>
      <c r="BI72" s="6">
        <v>0.25</v>
      </c>
      <c r="BJ72" s="6">
        <f t="shared" si="72"/>
        <v>0.25</v>
      </c>
      <c r="BK72" s="6">
        <f t="shared" si="73"/>
        <v>0.25</v>
      </c>
      <c r="BL72" s="6">
        <f t="shared" si="74"/>
        <v>0.25</v>
      </c>
      <c r="BM72" s="6">
        <v>0.5</v>
      </c>
      <c r="BN72" s="6">
        <f t="shared" si="75"/>
        <v>0.5</v>
      </c>
      <c r="BO72" s="6">
        <f t="shared" si="76"/>
        <v>0.5</v>
      </c>
      <c r="BP72" s="6">
        <f t="shared" si="77"/>
        <v>0.5</v>
      </c>
      <c r="BQ72" s="6">
        <v>0.75</v>
      </c>
      <c r="BR72" s="6">
        <f t="shared" si="78"/>
        <v>0.75</v>
      </c>
      <c r="BS72" s="6">
        <f t="shared" si="79"/>
        <v>0.75</v>
      </c>
      <c r="BT72" s="6">
        <f t="shared" si="80"/>
        <v>0.75</v>
      </c>
      <c r="BU72" s="6">
        <v>1</v>
      </c>
      <c r="BV72" s="6">
        <f t="shared" si="81"/>
        <v>1</v>
      </c>
      <c r="BW72" s="6">
        <f t="shared" si="82"/>
        <v>1</v>
      </c>
      <c r="BX72" s="1"/>
    </row>
    <row r="73" spans="1:76" ht="34.200000000000003" hidden="1" x14ac:dyDescent="0.3">
      <c r="A73" s="2" t="str">
        <f>Programas!A73</f>
        <v>DO2</v>
      </c>
      <c r="B73" s="2">
        <f>Programas!B73</f>
        <v>1</v>
      </c>
      <c r="C73" s="2" t="str">
        <f>Programas!C73</f>
        <v>Recursos Hídricos</v>
      </c>
      <c r="D73" s="2">
        <f>Programas!D73</f>
        <v>2</v>
      </c>
      <c r="E73" s="2" t="str">
        <f>Programas!E73</f>
        <v>Enquadramento dos corpos d'água em classes segundo usos preponderantes</v>
      </c>
      <c r="F73" s="2" t="str">
        <f>Programas!F73</f>
        <v>N/A</v>
      </c>
      <c r="G73" s="2" t="str">
        <f>Programas!G73</f>
        <v>N/A</v>
      </c>
      <c r="H73" s="2" t="str">
        <f>Programas!H73</f>
        <v>2.1.3</v>
      </c>
      <c r="I73" s="2" t="str">
        <f>Programas!I73</f>
        <v>Elaborar relatórios bienais de monitoramento do Programa de Efetivação do Enquadramento</v>
      </c>
      <c r="J73" s="3" t="str">
        <f>IF(Programas!J73="X","X","")</f>
        <v/>
      </c>
      <c r="K73" s="3" t="str">
        <f>IF(Programas!K73="X","X","")</f>
        <v/>
      </c>
      <c r="L73" s="3" t="str">
        <f>IF(Programas!L73="X","X","")</f>
        <v/>
      </c>
      <c r="M73" s="3" t="str">
        <f>IF(Programas!M73="X","X","")</f>
        <v>X</v>
      </c>
      <c r="N73" s="3" t="str">
        <f>IF(Programas!N73="X","X","")</f>
        <v/>
      </c>
      <c r="O73" s="3" t="str">
        <f>IF(Programas!O73="X","X","")</f>
        <v>X</v>
      </c>
      <c r="P73" s="3" t="str">
        <f>IF(Programas!P73="X","X","")</f>
        <v/>
      </c>
      <c r="Q73" s="3" t="str">
        <f>IF(Programas!Q73="X","X","")</f>
        <v>X</v>
      </c>
      <c r="R73" s="3" t="str">
        <f>IF(Programas!R73="X","X","")</f>
        <v/>
      </c>
      <c r="S73" s="3" t="str">
        <f>IF(Programas!S73="X","X","")</f>
        <v>X</v>
      </c>
      <c r="T73" s="3" t="str">
        <f>IF(Programas!T73="X","X","")</f>
        <v/>
      </c>
      <c r="U73" s="3" t="str">
        <f>IF(Programas!U73="X","X","")</f>
        <v>X</v>
      </c>
      <c r="V73" s="3" t="str">
        <f>IF(Programas!V73="X","X","")</f>
        <v/>
      </c>
      <c r="W73" s="3" t="str">
        <f>IF(Programas!W73="X","X","")</f>
        <v>X</v>
      </c>
      <c r="X73" s="3" t="str">
        <f>IF(Programas!X73="X","X","")</f>
        <v/>
      </c>
      <c r="Y73" s="3" t="str">
        <f>IF(Programas!Y73="X","X","")</f>
        <v>X</v>
      </c>
      <c r="Z73" s="3" t="str">
        <f>IF(Programas!Z73="X","X","")</f>
        <v/>
      </c>
      <c r="AA73" s="3" t="str">
        <f>IF(Programas!AA73="X","X","")</f>
        <v>X</v>
      </c>
      <c r="AB73" s="3" t="str">
        <f>IF(Programas!AB73="X","X","")</f>
        <v/>
      </c>
      <c r="AC73" s="3" t="str">
        <f>IF(Programas!AC73="X","X","")</f>
        <v>X</v>
      </c>
      <c r="AD73" s="3">
        <f>Programas!AD73</f>
        <v>0</v>
      </c>
      <c r="AE73" s="3">
        <f>Programas!AE73</f>
        <v>0</v>
      </c>
      <c r="AF73" s="3">
        <f>Programas!AF73</f>
        <v>0</v>
      </c>
      <c r="AG73" s="3">
        <f>Programas!AG73</f>
        <v>0</v>
      </c>
      <c r="AH73" s="3">
        <f>Programas!AH73</f>
        <v>0</v>
      </c>
      <c r="AI73" s="3">
        <f>Programas!AI73</f>
        <v>0</v>
      </c>
      <c r="AJ73" s="3">
        <f>Programas!AJ73</f>
        <v>0</v>
      </c>
      <c r="AK73" s="3">
        <f>Programas!AK73</f>
        <v>0</v>
      </c>
      <c r="AL73" s="3">
        <f>Programas!AL73</f>
        <v>0</v>
      </c>
      <c r="AM73" s="3">
        <f>Programas!AM73</f>
        <v>0</v>
      </c>
      <c r="AN73" s="3">
        <f>Programas!AN73</f>
        <v>0</v>
      </c>
      <c r="AO73" s="3">
        <f>Programas!AO73</f>
        <v>0</v>
      </c>
      <c r="AP73" s="3">
        <f>Programas!AP73</f>
        <v>0</v>
      </c>
      <c r="AQ73" s="3">
        <f>Programas!AQ73</f>
        <v>0</v>
      </c>
      <c r="AR73" s="3">
        <f>Programas!AR73</f>
        <v>0</v>
      </c>
      <c r="AS73" s="3">
        <f>Programas!AS73</f>
        <v>0</v>
      </c>
      <c r="AT73" s="3">
        <f>Programas!AT73</f>
        <v>0</v>
      </c>
      <c r="AU73" s="3">
        <f>Programas!AU73</f>
        <v>0</v>
      </c>
      <c r="AV73" s="3">
        <f>Programas!AV73</f>
        <v>0</v>
      </c>
      <c r="AW73" s="3">
        <f>Programas!AW73</f>
        <v>0</v>
      </c>
      <c r="AX73" s="4">
        <f t="shared" si="0"/>
        <v>0</v>
      </c>
      <c r="AY73" s="4" t="s">
        <v>205</v>
      </c>
      <c r="AZ73" s="5" t="s">
        <v>574</v>
      </c>
      <c r="BA73" s="5" t="s">
        <v>575</v>
      </c>
      <c r="BB73" s="5" t="s">
        <v>576</v>
      </c>
      <c r="BC73" s="5" t="s">
        <v>577</v>
      </c>
      <c r="BD73" s="6">
        <v>0</v>
      </c>
      <c r="BE73" s="6">
        <f t="shared" si="68"/>
        <v>0</v>
      </c>
      <c r="BF73" s="6">
        <f t="shared" si="69"/>
        <v>0</v>
      </c>
      <c r="BG73" s="6">
        <f t="shared" si="70"/>
        <v>0</v>
      </c>
      <c r="BH73" s="6">
        <f t="shared" si="71"/>
        <v>0</v>
      </c>
      <c r="BI73" s="6">
        <v>0.25</v>
      </c>
      <c r="BJ73" s="6">
        <f t="shared" si="72"/>
        <v>0.25</v>
      </c>
      <c r="BK73" s="6">
        <f t="shared" si="73"/>
        <v>0.25</v>
      </c>
      <c r="BL73" s="6">
        <f t="shared" si="74"/>
        <v>0.25</v>
      </c>
      <c r="BM73" s="6">
        <v>0.5</v>
      </c>
      <c r="BN73" s="6">
        <f t="shared" si="75"/>
        <v>0.5</v>
      </c>
      <c r="BO73" s="6">
        <f t="shared" si="76"/>
        <v>0.5</v>
      </c>
      <c r="BP73" s="6">
        <f t="shared" si="77"/>
        <v>0.5</v>
      </c>
      <c r="BQ73" s="6">
        <v>0.75</v>
      </c>
      <c r="BR73" s="6">
        <f t="shared" si="78"/>
        <v>0.75</v>
      </c>
      <c r="BS73" s="6">
        <f t="shared" si="79"/>
        <v>0.75</v>
      </c>
      <c r="BT73" s="6">
        <f t="shared" si="80"/>
        <v>0.75</v>
      </c>
      <c r="BU73" s="6">
        <v>1</v>
      </c>
      <c r="BV73" s="6">
        <f t="shared" si="81"/>
        <v>1</v>
      </c>
      <c r="BW73" s="6">
        <f t="shared" si="82"/>
        <v>1</v>
      </c>
      <c r="BX73" s="1"/>
    </row>
    <row r="74" spans="1:76" ht="34.200000000000003" hidden="1" x14ac:dyDescent="0.3">
      <c r="A74" s="2" t="str">
        <f>Programas!A74</f>
        <v>DO3</v>
      </c>
      <c r="B74" s="2">
        <f>Programas!B74</f>
        <v>1</v>
      </c>
      <c r="C74" s="2" t="str">
        <f>Programas!C74</f>
        <v>Recursos Hídricos</v>
      </c>
      <c r="D74" s="2">
        <f>Programas!D74</f>
        <v>2</v>
      </c>
      <c r="E74" s="2" t="str">
        <f>Programas!E74</f>
        <v>Enquadramento dos corpos d'água em classes segundo usos preponderantes</v>
      </c>
      <c r="F74" s="2" t="str">
        <f>Programas!F74</f>
        <v>N/A</v>
      </c>
      <c r="G74" s="2" t="str">
        <f>Programas!G74</f>
        <v>N/A</v>
      </c>
      <c r="H74" s="2" t="str">
        <f>Programas!H74</f>
        <v>2.1.3</v>
      </c>
      <c r="I74" s="2" t="str">
        <f>Programas!I74</f>
        <v>Elaborar relatórios bienais de monitoramento do Programa de Efetivação do Enquadramento</v>
      </c>
      <c r="J74" s="3" t="str">
        <f>IF(Programas!J74="X","X","")</f>
        <v/>
      </c>
      <c r="K74" s="3" t="str">
        <f>IF(Programas!K74="X","X","")</f>
        <v/>
      </c>
      <c r="L74" s="3" t="str">
        <f>IF(Programas!L74="X","X","")</f>
        <v/>
      </c>
      <c r="M74" s="3" t="str">
        <f>IF(Programas!M74="X","X","")</f>
        <v>X</v>
      </c>
      <c r="N74" s="3" t="str">
        <f>IF(Programas!N74="X","X","")</f>
        <v/>
      </c>
      <c r="O74" s="3" t="str">
        <f>IF(Programas!O74="X","X","")</f>
        <v>X</v>
      </c>
      <c r="P74" s="3" t="str">
        <f>IF(Programas!P74="X","X","")</f>
        <v/>
      </c>
      <c r="Q74" s="3" t="str">
        <f>IF(Programas!Q74="X","X","")</f>
        <v>X</v>
      </c>
      <c r="R74" s="3" t="str">
        <f>IF(Programas!R74="X","X","")</f>
        <v/>
      </c>
      <c r="S74" s="3" t="str">
        <f>IF(Programas!S74="X","X","")</f>
        <v>X</v>
      </c>
      <c r="T74" s="3" t="str">
        <f>IF(Programas!T74="X","X","")</f>
        <v/>
      </c>
      <c r="U74" s="3" t="str">
        <f>IF(Programas!U74="X","X","")</f>
        <v>X</v>
      </c>
      <c r="V74" s="3" t="str">
        <f>IF(Programas!V74="X","X","")</f>
        <v/>
      </c>
      <c r="W74" s="3" t="str">
        <f>IF(Programas!W74="X","X","")</f>
        <v>X</v>
      </c>
      <c r="X74" s="3" t="str">
        <f>IF(Programas!X74="X","X","")</f>
        <v/>
      </c>
      <c r="Y74" s="3" t="str">
        <f>IF(Programas!Y74="X","X","")</f>
        <v>X</v>
      </c>
      <c r="Z74" s="3" t="str">
        <f>IF(Programas!Z74="X","X","")</f>
        <v/>
      </c>
      <c r="AA74" s="3" t="str">
        <f>IF(Programas!AA74="X","X","")</f>
        <v>X</v>
      </c>
      <c r="AB74" s="3" t="str">
        <f>IF(Programas!AB74="X","X","")</f>
        <v/>
      </c>
      <c r="AC74" s="3" t="str">
        <f>IF(Programas!AC74="X","X","")</f>
        <v>X</v>
      </c>
      <c r="AD74" s="3">
        <f>Programas!AD74</f>
        <v>0</v>
      </c>
      <c r="AE74" s="3">
        <f>Programas!AE74</f>
        <v>0</v>
      </c>
      <c r="AF74" s="3">
        <f>Programas!AF74</f>
        <v>0</v>
      </c>
      <c r="AG74" s="3">
        <f>Programas!AG74</f>
        <v>0</v>
      </c>
      <c r="AH74" s="3">
        <f>Programas!AH74</f>
        <v>0</v>
      </c>
      <c r="AI74" s="3">
        <f>Programas!AI74</f>
        <v>0</v>
      </c>
      <c r="AJ74" s="3">
        <f>Programas!AJ74</f>
        <v>0</v>
      </c>
      <c r="AK74" s="3">
        <f>Programas!AK74</f>
        <v>0</v>
      </c>
      <c r="AL74" s="3">
        <f>Programas!AL74</f>
        <v>0</v>
      </c>
      <c r="AM74" s="3">
        <f>Programas!AM74</f>
        <v>0</v>
      </c>
      <c r="AN74" s="3">
        <f>Programas!AN74</f>
        <v>0</v>
      </c>
      <c r="AO74" s="3">
        <f>Programas!AO74</f>
        <v>0</v>
      </c>
      <c r="AP74" s="3">
        <f>Programas!AP74</f>
        <v>0</v>
      </c>
      <c r="AQ74" s="3">
        <f>Programas!AQ74</f>
        <v>0</v>
      </c>
      <c r="AR74" s="3">
        <f>Programas!AR74</f>
        <v>0</v>
      </c>
      <c r="AS74" s="3">
        <f>Programas!AS74</f>
        <v>0</v>
      </c>
      <c r="AT74" s="3">
        <f>Programas!AT74</f>
        <v>0</v>
      </c>
      <c r="AU74" s="3">
        <f>Programas!AU74</f>
        <v>0</v>
      </c>
      <c r="AV74" s="3">
        <f>Programas!AV74</f>
        <v>0</v>
      </c>
      <c r="AW74" s="3">
        <f>Programas!AW74</f>
        <v>0</v>
      </c>
      <c r="AX74" s="4">
        <f t="shared" si="0"/>
        <v>0</v>
      </c>
      <c r="AY74" s="4" t="s">
        <v>205</v>
      </c>
      <c r="AZ74" s="5" t="s">
        <v>574</v>
      </c>
      <c r="BA74" s="5" t="s">
        <v>575</v>
      </c>
      <c r="BB74" s="5" t="s">
        <v>576</v>
      </c>
      <c r="BC74" s="5" t="s">
        <v>577</v>
      </c>
      <c r="BD74" s="6">
        <v>0</v>
      </c>
      <c r="BE74" s="6">
        <f t="shared" si="68"/>
        <v>0</v>
      </c>
      <c r="BF74" s="6">
        <f t="shared" si="69"/>
        <v>0</v>
      </c>
      <c r="BG74" s="6">
        <f t="shared" si="70"/>
        <v>0</v>
      </c>
      <c r="BH74" s="6">
        <f t="shared" si="71"/>
        <v>0</v>
      </c>
      <c r="BI74" s="6">
        <v>0.25</v>
      </c>
      <c r="BJ74" s="6">
        <f t="shared" si="72"/>
        <v>0.25</v>
      </c>
      <c r="BK74" s="6">
        <f t="shared" si="73"/>
        <v>0.25</v>
      </c>
      <c r="BL74" s="6">
        <f t="shared" si="74"/>
        <v>0.25</v>
      </c>
      <c r="BM74" s="6">
        <v>0.5</v>
      </c>
      <c r="BN74" s="6">
        <f t="shared" si="75"/>
        <v>0.5</v>
      </c>
      <c r="BO74" s="6">
        <f t="shared" si="76"/>
        <v>0.5</v>
      </c>
      <c r="BP74" s="6">
        <f t="shared" si="77"/>
        <v>0.5</v>
      </c>
      <c r="BQ74" s="6">
        <v>0.75</v>
      </c>
      <c r="BR74" s="6">
        <f t="shared" si="78"/>
        <v>0.75</v>
      </c>
      <c r="BS74" s="6">
        <f t="shared" si="79"/>
        <v>0.75</v>
      </c>
      <c r="BT74" s="6">
        <f t="shared" si="80"/>
        <v>0.75</v>
      </c>
      <c r="BU74" s="6">
        <v>1</v>
      </c>
      <c r="BV74" s="6">
        <f t="shared" si="81"/>
        <v>1</v>
      </c>
      <c r="BW74" s="6">
        <f t="shared" si="82"/>
        <v>1</v>
      </c>
      <c r="BX74" s="1"/>
    </row>
    <row r="75" spans="1:76" ht="34.200000000000003" hidden="1" x14ac:dyDescent="0.3">
      <c r="A75" s="2" t="str">
        <f>Programas!A75</f>
        <v>DO4</v>
      </c>
      <c r="B75" s="2">
        <f>Programas!B75</f>
        <v>1</v>
      </c>
      <c r="C75" s="2" t="str">
        <f>Programas!C75</f>
        <v>Recursos Hídricos</v>
      </c>
      <c r="D75" s="2">
        <f>Programas!D75</f>
        <v>2</v>
      </c>
      <c r="E75" s="2" t="str">
        <f>Programas!E75</f>
        <v>Enquadramento dos corpos d'água em classes segundo usos preponderantes</v>
      </c>
      <c r="F75" s="2" t="str">
        <f>Programas!F75</f>
        <v>N/A</v>
      </c>
      <c r="G75" s="2" t="str">
        <f>Programas!G75</f>
        <v>N/A</v>
      </c>
      <c r="H75" s="2" t="str">
        <f>Programas!H75</f>
        <v>2.1.3</v>
      </c>
      <c r="I75" s="2" t="str">
        <f>Programas!I75</f>
        <v>Elaborar relatórios bienais de monitoramento do Programa de Efetivação do Enquadramento</v>
      </c>
      <c r="J75" s="3" t="str">
        <f>IF(Programas!J75="X","X","")</f>
        <v/>
      </c>
      <c r="K75" s="3" t="str">
        <f>IF(Programas!K75="X","X","")</f>
        <v/>
      </c>
      <c r="L75" s="3" t="str">
        <f>IF(Programas!L75="X","X","")</f>
        <v/>
      </c>
      <c r="M75" s="3" t="str">
        <f>IF(Programas!M75="X","X","")</f>
        <v>X</v>
      </c>
      <c r="N75" s="3" t="str">
        <f>IF(Programas!N75="X","X","")</f>
        <v/>
      </c>
      <c r="O75" s="3" t="str">
        <f>IF(Programas!O75="X","X","")</f>
        <v>X</v>
      </c>
      <c r="P75" s="3" t="str">
        <f>IF(Programas!P75="X","X","")</f>
        <v/>
      </c>
      <c r="Q75" s="3" t="str">
        <f>IF(Programas!Q75="X","X","")</f>
        <v>X</v>
      </c>
      <c r="R75" s="3" t="str">
        <f>IF(Programas!R75="X","X","")</f>
        <v/>
      </c>
      <c r="S75" s="3" t="str">
        <f>IF(Programas!S75="X","X","")</f>
        <v>X</v>
      </c>
      <c r="T75" s="3" t="str">
        <f>IF(Programas!T75="X","X","")</f>
        <v/>
      </c>
      <c r="U75" s="3" t="str">
        <f>IF(Programas!U75="X","X","")</f>
        <v>X</v>
      </c>
      <c r="V75" s="3" t="str">
        <f>IF(Programas!V75="X","X","")</f>
        <v/>
      </c>
      <c r="W75" s="3" t="str">
        <f>IF(Programas!W75="X","X","")</f>
        <v>X</v>
      </c>
      <c r="X75" s="3" t="str">
        <f>IF(Programas!X75="X","X","")</f>
        <v/>
      </c>
      <c r="Y75" s="3" t="str">
        <f>IF(Programas!Y75="X","X","")</f>
        <v>X</v>
      </c>
      <c r="Z75" s="3" t="str">
        <f>IF(Programas!Z75="X","X","")</f>
        <v/>
      </c>
      <c r="AA75" s="3" t="str">
        <f>IF(Programas!AA75="X","X","")</f>
        <v>X</v>
      </c>
      <c r="AB75" s="3" t="str">
        <f>IF(Programas!AB75="X","X","")</f>
        <v/>
      </c>
      <c r="AC75" s="3" t="str">
        <f>IF(Programas!AC75="X","X","")</f>
        <v>X</v>
      </c>
      <c r="AD75" s="3">
        <f>Programas!AD75</f>
        <v>0</v>
      </c>
      <c r="AE75" s="3">
        <f>Programas!AE75</f>
        <v>0</v>
      </c>
      <c r="AF75" s="3">
        <f>Programas!AF75</f>
        <v>0</v>
      </c>
      <c r="AG75" s="3">
        <f>Programas!AG75</f>
        <v>0</v>
      </c>
      <c r="AH75" s="3">
        <f>Programas!AH75</f>
        <v>0</v>
      </c>
      <c r="AI75" s="3">
        <f>Programas!AI75</f>
        <v>0</v>
      </c>
      <c r="AJ75" s="3">
        <f>Programas!AJ75</f>
        <v>0</v>
      </c>
      <c r="AK75" s="3">
        <f>Programas!AK75</f>
        <v>0</v>
      </c>
      <c r="AL75" s="3">
        <f>Programas!AL75</f>
        <v>0</v>
      </c>
      <c r="AM75" s="3">
        <f>Programas!AM75</f>
        <v>0</v>
      </c>
      <c r="AN75" s="3">
        <f>Programas!AN75</f>
        <v>0</v>
      </c>
      <c r="AO75" s="3">
        <f>Programas!AO75</f>
        <v>0</v>
      </c>
      <c r="AP75" s="3">
        <f>Programas!AP75</f>
        <v>0</v>
      </c>
      <c r="AQ75" s="3">
        <f>Programas!AQ75</f>
        <v>0</v>
      </c>
      <c r="AR75" s="3">
        <f>Programas!AR75</f>
        <v>0</v>
      </c>
      <c r="AS75" s="3">
        <f>Programas!AS75</f>
        <v>0</v>
      </c>
      <c r="AT75" s="3">
        <f>Programas!AT75</f>
        <v>0</v>
      </c>
      <c r="AU75" s="3">
        <f>Programas!AU75</f>
        <v>0</v>
      </c>
      <c r="AV75" s="3">
        <f>Programas!AV75</f>
        <v>0</v>
      </c>
      <c r="AW75" s="3">
        <f>Programas!AW75</f>
        <v>0</v>
      </c>
      <c r="AX75" s="4">
        <f t="shared" si="0"/>
        <v>0</v>
      </c>
      <c r="AY75" s="4" t="s">
        <v>205</v>
      </c>
      <c r="AZ75" s="5" t="s">
        <v>574</v>
      </c>
      <c r="BA75" s="5" t="s">
        <v>575</v>
      </c>
      <c r="BB75" s="5" t="s">
        <v>576</v>
      </c>
      <c r="BC75" s="5" t="s">
        <v>577</v>
      </c>
      <c r="BD75" s="6">
        <v>0</v>
      </c>
      <c r="BE75" s="6">
        <f t="shared" si="68"/>
        <v>0</v>
      </c>
      <c r="BF75" s="6">
        <f t="shared" si="69"/>
        <v>0</v>
      </c>
      <c r="BG75" s="6">
        <f t="shared" si="70"/>
        <v>0</v>
      </c>
      <c r="BH75" s="6">
        <f t="shared" si="71"/>
        <v>0</v>
      </c>
      <c r="BI75" s="6">
        <v>0.25</v>
      </c>
      <c r="BJ75" s="6">
        <f t="shared" si="72"/>
        <v>0.25</v>
      </c>
      <c r="BK75" s="6">
        <f t="shared" si="73"/>
        <v>0.25</v>
      </c>
      <c r="BL75" s="6">
        <f t="shared" si="74"/>
        <v>0.25</v>
      </c>
      <c r="BM75" s="6">
        <v>0.5</v>
      </c>
      <c r="BN75" s="6">
        <f t="shared" si="75"/>
        <v>0.5</v>
      </c>
      <c r="BO75" s="6">
        <f t="shared" si="76"/>
        <v>0.5</v>
      </c>
      <c r="BP75" s="6">
        <f t="shared" si="77"/>
        <v>0.5</v>
      </c>
      <c r="BQ75" s="6">
        <v>0.75</v>
      </c>
      <c r="BR75" s="6">
        <f t="shared" si="78"/>
        <v>0.75</v>
      </c>
      <c r="BS75" s="6">
        <f t="shared" si="79"/>
        <v>0.75</v>
      </c>
      <c r="BT75" s="6">
        <f t="shared" si="80"/>
        <v>0.75</v>
      </c>
      <c r="BU75" s="6">
        <v>1</v>
      </c>
      <c r="BV75" s="6">
        <f t="shared" si="81"/>
        <v>1</v>
      </c>
      <c r="BW75" s="6">
        <f t="shared" si="82"/>
        <v>1</v>
      </c>
      <c r="BX75" s="1"/>
    </row>
    <row r="76" spans="1:76" ht="34.200000000000003" hidden="1" x14ac:dyDescent="0.3">
      <c r="A76" s="2" t="str">
        <f>Programas!A76</f>
        <v>DO5</v>
      </c>
      <c r="B76" s="2">
        <f>Programas!B76</f>
        <v>1</v>
      </c>
      <c r="C76" s="2" t="str">
        <f>Programas!C76</f>
        <v>Recursos Hídricos</v>
      </c>
      <c r="D76" s="2">
        <f>Programas!D76</f>
        <v>2</v>
      </c>
      <c r="E76" s="2" t="str">
        <f>Programas!E76</f>
        <v>Enquadramento dos corpos d'água em classes segundo usos preponderantes</v>
      </c>
      <c r="F76" s="2" t="str">
        <f>Programas!F76</f>
        <v>N/A</v>
      </c>
      <c r="G76" s="2" t="str">
        <f>Programas!G76</f>
        <v>N/A</v>
      </c>
      <c r="H76" s="2" t="str">
        <f>Programas!H76</f>
        <v>2.1.3</v>
      </c>
      <c r="I76" s="2" t="str">
        <f>Programas!I76</f>
        <v>Elaborar relatórios bienais de monitoramento do Programa de Efetivação do Enquadramento</v>
      </c>
      <c r="J76" s="3" t="str">
        <f>IF(Programas!J76="X","X","")</f>
        <v/>
      </c>
      <c r="K76" s="3" t="str">
        <f>IF(Programas!K76="X","X","")</f>
        <v/>
      </c>
      <c r="L76" s="3" t="str">
        <f>IF(Programas!L76="X","X","")</f>
        <v/>
      </c>
      <c r="M76" s="3" t="str">
        <f>IF(Programas!M76="X","X","")</f>
        <v>X</v>
      </c>
      <c r="N76" s="3" t="str">
        <f>IF(Programas!N76="X","X","")</f>
        <v/>
      </c>
      <c r="O76" s="3" t="str">
        <f>IF(Programas!O76="X","X","")</f>
        <v>X</v>
      </c>
      <c r="P76" s="3" t="str">
        <f>IF(Programas!P76="X","X","")</f>
        <v/>
      </c>
      <c r="Q76" s="3" t="str">
        <f>IF(Programas!Q76="X","X","")</f>
        <v>X</v>
      </c>
      <c r="R76" s="3" t="str">
        <f>IF(Programas!R76="X","X","")</f>
        <v/>
      </c>
      <c r="S76" s="3" t="str">
        <f>IF(Programas!S76="X","X","")</f>
        <v>X</v>
      </c>
      <c r="T76" s="3" t="str">
        <f>IF(Programas!T76="X","X","")</f>
        <v/>
      </c>
      <c r="U76" s="3" t="str">
        <f>IF(Programas!U76="X","X","")</f>
        <v>X</v>
      </c>
      <c r="V76" s="3" t="str">
        <f>IF(Programas!V76="X","X","")</f>
        <v/>
      </c>
      <c r="W76" s="3" t="str">
        <f>IF(Programas!W76="X","X","")</f>
        <v>X</v>
      </c>
      <c r="X76" s="3" t="str">
        <f>IF(Programas!X76="X","X","")</f>
        <v/>
      </c>
      <c r="Y76" s="3" t="str">
        <f>IF(Programas!Y76="X","X","")</f>
        <v>X</v>
      </c>
      <c r="Z76" s="3" t="str">
        <f>IF(Programas!Z76="X","X","")</f>
        <v/>
      </c>
      <c r="AA76" s="3" t="str">
        <f>IF(Programas!AA76="X","X","")</f>
        <v>X</v>
      </c>
      <c r="AB76" s="3" t="str">
        <f>IF(Programas!AB76="X","X","")</f>
        <v/>
      </c>
      <c r="AC76" s="3" t="str">
        <f>IF(Programas!AC76="X","X","")</f>
        <v>X</v>
      </c>
      <c r="AD76" s="3">
        <f>Programas!AD76</f>
        <v>0</v>
      </c>
      <c r="AE76" s="3">
        <f>Programas!AE76</f>
        <v>0</v>
      </c>
      <c r="AF76" s="3">
        <f>Programas!AF76</f>
        <v>0</v>
      </c>
      <c r="AG76" s="3">
        <f>Programas!AG76</f>
        <v>0</v>
      </c>
      <c r="AH76" s="3">
        <f>Programas!AH76</f>
        <v>0</v>
      </c>
      <c r="AI76" s="3">
        <f>Programas!AI76</f>
        <v>0</v>
      </c>
      <c r="AJ76" s="3">
        <f>Programas!AJ76</f>
        <v>0</v>
      </c>
      <c r="AK76" s="3">
        <f>Programas!AK76</f>
        <v>0</v>
      </c>
      <c r="AL76" s="3">
        <f>Programas!AL76</f>
        <v>0</v>
      </c>
      <c r="AM76" s="3">
        <f>Programas!AM76</f>
        <v>0</v>
      </c>
      <c r="AN76" s="3">
        <f>Programas!AN76</f>
        <v>0</v>
      </c>
      <c r="AO76" s="3">
        <f>Programas!AO76</f>
        <v>0</v>
      </c>
      <c r="AP76" s="3">
        <f>Programas!AP76</f>
        <v>0</v>
      </c>
      <c r="AQ76" s="3">
        <f>Programas!AQ76</f>
        <v>0</v>
      </c>
      <c r="AR76" s="3">
        <f>Programas!AR76</f>
        <v>0</v>
      </c>
      <c r="AS76" s="3">
        <f>Programas!AS76</f>
        <v>0</v>
      </c>
      <c r="AT76" s="3">
        <f>Programas!AT76</f>
        <v>0</v>
      </c>
      <c r="AU76" s="3">
        <f>Programas!AU76</f>
        <v>0</v>
      </c>
      <c r="AV76" s="3">
        <f>Programas!AV76</f>
        <v>0</v>
      </c>
      <c r="AW76" s="3">
        <f>Programas!AW76</f>
        <v>0</v>
      </c>
      <c r="AX76" s="4">
        <f t="shared" si="0"/>
        <v>0</v>
      </c>
      <c r="AY76" s="4" t="s">
        <v>205</v>
      </c>
      <c r="AZ76" s="5" t="s">
        <v>574</v>
      </c>
      <c r="BA76" s="5" t="s">
        <v>575</v>
      </c>
      <c r="BB76" s="5" t="s">
        <v>576</v>
      </c>
      <c r="BC76" s="5" t="s">
        <v>577</v>
      </c>
      <c r="BD76" s="6">
        <v>0</v>
      </c>
      <c r="BE76" s="6">
        <f t="shared" si="68"/>
        <v>0</v>
      </c>
      <c r="BF76" s="6">
        <f t="shared" si="69"/>
        <v>0</v>
      </c>
      <c r="BG76" s="6">
        <f t="shared" si="70"/>
        <v>0</v>
      </c>
      <c r="BH76" s="6">
        <f t="shared" si="71"/>
        <v>0</v>
      </c>
      <c r="BI76" s="6">
        <v>0.25</v>
      </c>
      <c r="BJ76" s="6">
        <f t="shared" si="72"/>
        <v>0.25</v>
      </c>
      <c r="BK76" s="6">
        <f t="shared" si="73"/>
        <v>0.25</v>
      </c>
      <c r="BL76" s="6">
        <f t="shared" si="74"/>
        <v>0.25</v>
      </c>
      <c r="BM76" s="6">
        <v>0.5</v>
      </c>
      <c r="BN76" s="6">
        <f t="shared" si="75"/>
        <v>0.5</v>
      </c>
      <c r="BO76" s="6">
        <f t="shared" si="76"/>
        <v>0.5</v>
      </c>
      <c r="BP76" s="6">
        <f t="shared" si="77"/>
        <v>0.5</v>
      </c>
      <c r="BQ76" s="6">
        <v>0.75</v>
      </c>
      <c r="BR76" s="6">
        <f t="shared" si="78"/>
        <v>0.75</v>
      </c>
      <c r="BS76" s="6">
        <f t="shared" si="79"/>
        <v>0.75</v>
      </c>
      <c r="BT76" s="6">
        <f t="shared" si="80"/>
        <v>0.75</v>
      </c>
      <c r="BU76" s="6">
        <v>1</v>
      </c>
      <c r="BV76" s="6">
        <f t="shared" si="81"/>
        <v>1</v>
      </c>
      <c r="BW76" s="6">
        <f t="shared" si="82"/>
        <v>1</v>
      </c>
      <c r="BX76" s="1"/>
    </row>
    <row r="77" spans="1:76" ht="34.200000000000003" hidden="1" x14ac:dyDescent="0.3">
      <c r="A77" s="2" t="str">
        <f>Programas!A77</f>
        <v>DO6</v>
      </c>
      <c r="B77" s="2">
        <f>Programas!B77</f>
        <v>1</v>
      </c>
      <c r="C77" s="2" t="str">
        <f>Programas!C77</f>
        <v>Recursos Hídricos</v>
      </c>
      <c r="D77" s="2">
        <f>Programas!D77</f>
        <v>2</v>
      </c>
      <c r="E77" s="2" t="str">
        <f>Programas!E77</f>
        <v>Enquadramento dos corpos d'água em classes segundo usos preponderantes</v>
      </c>
      <c r="F77" s="2" t="str">
        <f>Programas!F77</f>
        <v>N/A</v>
      </c>
      <c r="G77" s="2" t="str">
        <f>Programas!G77</f>
        <v>N/A</v>
      </c>
      <c r="H77" s="2" t="str">
        <f>Programas!H77</f>
        <v>2.1.3</v>
      </c>
      <c r="I77" s="2" t="str">
        <f>Programas!I77</f>
        <v>Elaborar relatórios bienais de monitoramento do Programa de Efetivação do Enquadramento</v>
      </c>
      <c r="J77" s="3" t="str">
        <f>IF(Programas!J77="X","X","")</f>
        <v/>
      </c>
      <c r="K77" s="3" t="str">
        <f>IF(Programas!K77="X","X","")</f>
        <v/>
      </c>
      <c r="L77" s="3" t="str">
        <f>IF(Programas!L77="X","X","")</f>
        <v/>
      </c>
      <c r="M77" s="3" t="str">
        <f>IF(Programas!M77="X","X","")</f>
        <v>X</v>
      </c>
      <c r="N77" s="3" t="str">
        <f>IF(Programas!N77="X","X","")</f>
        <v/>
      </c>
      <c r="O77" s="3" t="str">
        <f>IF(Programas!O77="X","X","")</f>
        <v>X</v>
      </c>
      <c r="P77" s="3" t="str">
        <f>IF(Programas!P77="X","X","")</f>
        <v/>
      </c>
      <c r="Q77" s="3" t="str">
        <f>IF(Programas!Q77="X","X","")</f>
        <v>X</v>
      </c>
      <c r="R77" s="3" t="str">
        <f>IF(Programas!R77="X","X","")</f>
        <v/>
      </c>
      <c r="S77" s="3" t="str">
        <f>IF(Programas!S77="X","X","")</f>
        <v>X</v>
      </c>
      <c r="T77" s="3" t="str">
        <f>IF(Programas!T77="X","X","")</f>
        <v/>
      </c>
      <c r="U77" s="3" t="str">
        <f>IF(Programas!U77="X","X","")</f>
        <v>X</v>
      </c>
      <c r="V77" s="3" t="str">
        <f>IF(Programas!V77="X","X","")</f>
        <v/>
      </c>
      <c r="W77" s="3" t="str">
        <f>IF(Programas!W77="X","X","")</f>
        <v>X</v>
      </c>
      <c r="X77" s="3" t="str">
        <f>IF(Programas!X77="X","X","")</f>
        <v/>
      </c>
      <c r="Y77" s="3" t="str">
        <f>IF(Programas!Y77="X","X","")</f>
        <v>X</v>
      </c>
      <c r="Z77" s="3" t="str">
        <f>IF(Programas!Z77="X","X","")</f>
        <v/>
      </c>
      <c r="AA77" s="3" t="str">
        <f>IF(Programas!AA77="X","X","")</f>
        <v>X</v>
      </c>
      <c r="AB77" s="3" t="str">
        <f>IF(Programas!AB77="X","X","")</f>
        <v/>
      </c>
      <c r="AC77" s="3" t="str">
        <f>IF(Programas!AC77="X","X","")</f>
        <v>X</v>
      </c>
      <c r="AD77" s="3">
        <f>Programas!AD77</f>
        <v>0</v>
      </c>
      <c r="AE77" s="3">
        <f>Programas!AE77</f>
        <v>0</v>
      </c>
      <c r="AF77" s="3">
        <f>Programas!AF77</f>
        <v>0</v>
      </c>
      <c r="AG77" s="3">
        <f>Programas!AG77</f>
        <v>0</v>
      </c>
      <c r="AH77" s="3">
        <f>Programas!AH77</f>
        <v>0</v>
      </c>
      <c r="AI77" s="3">
        <f>Programas!AI77</f>
        <v>0</v>
      </c>
      <c r="AJ77" s="3">
        <f>Programas!AJ77</f>
        <v>0</v>
      </c>
      <c r="AK77" s="3">
        <f>Programas!AK77</f>
        <v>0</v>
      </c>
      <c r="AL77" s="3">
        <f>Programas!AL77</f>
        <v>0</v>
      </c>
      <c r="AM77" s="3">
        <f>Programas!AM77</f>
        <v>0</v>
      </c>
      <c r="AN77" s="3">
        <f>Programas!AN77</f>
        <v>0</v>
      </c>
      <c r="AO77" s="3">
        <f>Programas!AO77</f>
        <v>0</v>
      </c>
      <c r="AP77" s="3">
        <f>Programas!AP77</f>
        <v>0</v>
      </c>
      <c r="AQ77" s="3">
        <f>Programas!AQ77</f>
        <v>0</v>
      </c>
      <c r="AR77" s="3">
        <f>Programas!AR77</f>
        <v>0</v>
      </c>
      <c r="AS77" s="3">
        <f>Programas!AS77</f>
        <v>0</v>
      </c>
      <c r="AT77" s="3">
        <f>Programas!AT77</f>
        <v>0</v>
      </c>
      <c r="AU77" s="3">
        <f>Programas!AU77</f>
        <v>0</v>
      </c>
      <c r="AV77" s="3">
        <f>Programas!AV77</f>
        <v>0</v>
      </c>
      <c r="AW77" s="3">
        <f>Programas!AW77</f>
        <v>0</v>
      </c>
      <c r="AX77" s="4">
        <f t="shared" si="0"/>
        <v>0</v>
      </c>
      <c r="AY77" s="4" t="s">
        <v>205</v>
      </c>
      <c r="AZ77" s="5" t="s">
        <v>574</v>
      </c>
      <c r="BA77" s="5" t="s">
        <v>575</v>
      </c>
      <c r="BB77" s="5" t="s">
        <v>576</v>
      </c>
      <c r="BC77" s="5" t="s">
        <v>577</v>
      </c>
      <c r="BD77" s="6">
        <v>0</v>
      </c>
      <c r="BE77" s="6">
        <f t="shared" si="68"/>
        <v>0</v>
      </c>
      <c r="BF77" s="6">
        <f t="shared" si="69"/>
        <v>0</v>
      </c>
      <c r="BG77" s="6">
        <f t="shared" si="70"/>
        <v>0</v>
      </c>
      <c r="BH77" s="6">
        <f t="shared" si="71"/>
        <v>0</v>
      </c>
      <c r="BI77" s="6">
        <v>0.25</v>
      </c>
      <c r="BJ77" s="6">
        <f t="shared" si="72"/>
        <v>0.25</v>
      </c>
      <c r="BK77" s="6">
        <f t="shared" si="73"/>
        <v>0.25</v>
      </c>
      <c r="BL77" s="6">
        <f t="shared" si="74"/>
        <v>0.25</v>
      </c>
      <c r="BM77" s="6">
        <v>0.5</v>
      </c>
      <c r="BN77" s="6">
        <f t="shared" si="75"/>
        <v>0.5</v>
      </c>
      <c r="BO77" s="6">
        <f t="shared" si="76"/>
        <v>0.5</v>
      </c>
      <c r="BP77" s="6">
        <f t="shared" si="77"/>
        <v>0.5</v>
      </c>
      <c r="BQ77" s="6">
        <v>0.75</v>
      </c>
      <c r="BR77" s="6">
        <f t="shared" si="78"/>
        <v>0.75</v>
      </c>
      <c r="BS77" s="6">
        <f t="shared" si="79"/>
        <v>0.75</v>
      </c>
      <c r="BT77" s="6">
        <f t="shared" si="80"/>
        <v>0.75</v>
      </c>
      <c r="BU77" s="6">
        <v>1</v>
      </c>
      <c r="BV77" s="6">
        <f t="shared" si="81"/>
        <v>1</v>
      </c>
      <c r="BW77" s="6">
        <f t="shared" si="82"/>
        <v>1</v>
      </c>
      <c r="BX77" s="1"/>
    </row>
    <row r="78" spans="1:76" ht="34.200000000000003" hidden="1" x14ac:dyDescent="0.3">
      <c r="A78" s="2" t="str">
        <f>Programas!A78</f>
        <v>UA7</v>
      </c>
      <c r="B78" s="2">
        <f>Programas!B78</f>
        <v>1</v>
      </c>
      <c r="C78" s="2" t="str">
        <f>Programas!C78</f>
        <v>Recursos Hídricos</v>
      </c>
      <c r="D78" s="2">
        <f>Programas!D78</f>
        <v>2</v>
      </c>
      <c r="E78" s="2" t="str">
        <f>Programas!E78</f>
        <v>Enquadramento dos corpos d'água em classes segundo usos preponderantes</v>
      </c>
      <c r="F78" s="2" t="str">
        <f>Programas!F78</f>
        <v>N/A</v>
      </c>
      <c r="G78" s="2" t="str">
        <f>Programas!G78</f>
        <v>N/A</v>
      </c>
      <c r="H78" s="2" t="str">
        <f>Programas!H78</f>
        <v>2.1.3</v>
      </c>
      <c r="I78" s="2" t="str">
        <f>Programas!I78</f>
        <v>Elaborar relatórios bienais de monitoramento do Programa de Efetivação do Enquadramento</v>
      </c>
      <c r="J78" s="3" t="str">
        <f>IF(Programas!J78="X","X","")</f>
        <v/>
      </c>
      <c r="K78" s="3" t="str">
        <f>IF(Programas!K78="X","X","")</f>
        <v/>
      </c>
      <c r="L78" s="3" t="str">
        <f>IF(Programas!L78="X","X","")</f>
        <v/>
      </c>
      <c r="M78" s="3" t="str">
        <f>IF(Programas!M78="X","X","")</f>
        <v>X</v>
      </c>
      <c r="N78" s="3" t="str">
        <f>IF(Programas!N78="X","X","")</f>
        <v/>
      </c>
      <c r="O78" s="3" t="str">
        <f>IF(Programas!O78="X","X","")</f>
        <v>X</v>
      </c>
      <c r="P78" s="3" t="str">
        <f>IF(Programas!P78="X","X","")</f>
        <v/>
      </c>
      <c r="Q78" s="3" t="str">
        <f>IF(Programas!Q78="X","X","")</f>
        <v>X</v>
      </c>
      <c r="R78" s="3" t="str">
        <f>IF(Programas!R78="X","X","")</f>
        <v/>
      </c>
      <c r="S78" s="3" t="str">
        <f>IF(Programas!S78="X","X","")</f>
        <v>X</v>
      </c>
      <c r="T78" s="3" t="str">
        <f>IF(Programas!T78="X","X","")</f>
        <v/>
      </c>
      <c r="U78" s="3" t="str">
        <f>IF(Programas!U78="X","X","")</f>
        <v>X</v>
      </c>
      <c r="V78" s="3" t="str">
        <f>IF(Programas!V78="X","X","")</f>
        <v/>
      </c>
      <c r="W78" s="3" t="str">
        <f>IF(Programas!W78="X","X","")</f>
        <v>X</v>
      </c>
      <c r="X78" s="3" t="str">
        <f>IF(Programas!X78="X","X","")</f>
        <v/>
      </c>
      <c r="Y78" s="3" t="str">
        <f>IF(Programas!Y78="X","X","")</f>
        <v>X</v>
      </c>
      <c r="Z78" s="3" t="str">
        <f>IF(Programas!Z78="X","X","")</f>
        <v/>
      </c>
      <c r="AA78" s="3" t="str">
        <f>IF(Programas!AA78="X","X","")</f>
        <v>X</v>
      </c>
      <c r="AB78" s="3" t="str">
        <f>IF(Programas!AB78="X","X","")</f>
        <v/>
      </c>
      <c r="AC78" s="3" t="str">
        <f>IF(Programas!AC78="X","X","")</f>
        <v>X</v>
      </c>
      <c r="AD78" s="3">
        <f>Programas!AD78</f>
        <v>0</v>
      </c>
      <c r="AE78" s="3">
        <f>Programas!AE78</f>
        <v>0</v>
      </c>
      <c r="AF78" s="3">
        <f>Programas!AF78</f>
        <v>0</v>
      </c>
      <c r="AG78" s="3">
        <f>Programas!AG78</f>
        <v>0</v>
      </c>
      <c r="AH78" s="3">
        <f>Programas!AH78</f>
        <v>0</v>
      </c>
      <c r="AI78" s="3">
        <f>Programas!AI78</f>
        <v>0</v>
      </c>
      <c r="AJ78" s="3">
        <f>Programas!AJ78</f>
        <v>0</v>
      </c>
      <c r="AK78" s="3">
        <f>Programas!AK78</f>
        <v>0</v>
      </c>
      <c r="AL78" s="3">
        <f>Programas!AL78</f>
        <v>0</v>
      </c>
      <c r="AM78" s="3">
        <f>Programas!AM78</f>
        <v>0</v>
      </c>
      <c r="AN78" s="3">
        <f>Programas!AN78</f>
        <v>0</v>
      </c>
      <c r="AO78" s="3">
        <f>Programas!AO78</f>
        <v>0</v>
      </c>
      <c r="AP78" s="3">
        <f>Programas!AP78</f>
        <v>0</v>
      </c>
      <c r="AQ78" s="3">
        <f>Programas!AQ78</f>
        <v>0</v>
      </c>
      <c r="AR78" s="3">
        <f>Programas!AR78</f>
        <v>0</v>
      </c>
      <c r="AS78" s="3">
        <f>Programas!AS78</f>
        <v>0</v>
      </c>
      <c r="AT78" s="3">
        <f>Programas!AT78</f>
        <v>0</v>
      </c>
      <c r="AU78" s="3">
        <f>Programas!AU78</f>
        <v>0</v>
      </c>
      <c r="AV78" s="3">
        <f>Programas!AV78</f>
        <v>0</v>
      </c>
      <c r="AW78" s="3">
        <f>Programas!AW78</f>
        <v>0</v>
      </c>
      <c r="AX78" s="4">
        <f t="shared" si="0"/>
        <v>0</v>
      </c>
      <c r="AY78" s="4" t="s">
        <v>205</v>
      </c>
      <c r="AZ78" s="5" t="s">
        <v>574</v>
      </c>
      <c r="BA78" s="5" t="s">
        <v>575</v>
      </c>
      <c r="BB78" s="5" t="s">
        <v>576</v>
      </c>
      <c r="BC78" s="5" t="s">
        <v>577</v>
      </c>
      <c r="BD78" s="6">
        <v>0</v>
      </c>
      <c r="BE78" s="6">
        <f t="shared" si="68"/>
        <v>0</v>
      </c>
      <c r="BF78" s="6">
        <f t="shared" si="69"/>
        <v>0</v>
      </c>
      <c r="BG78" s="6">
        <f t="shared" si="70"/>
        <v>0</v>
      </c>
      <c r="BH78" s="6">
        <f t="shared" si="71"/>
        <v>0</v>
      </c>
      <c r="BI78" s="6">
        <v>0.25</v>
      </c>
      <c r="BJ78" s="6">
        <f t="shared" si="72"/>
        <v>0.25</v>
      </c>
      <c r="BK78" s="6">
        <f t="shared" si="73"/>
        <v>0.25</v>
      </c>
      <c r="BL78" s="6">
        <f t="shared" si="74"/>
        <v>0.25</v>
      </c>
      <c r="BM78" s="6">
        <v>0.5</v>
      </c>
      <c r="BN78" s="6">
        <f t="shared" si="75"/>
        <v>0.5</v>
      </c>
      <c r="BO78" s="6">
        <f t="shared" si="76"/>
        <v>0.5</v>
      </c>
      <c r="BP78" s="6">
        <f t="shared" si="77"/>
        <v>0.5</v>
      </c>
      <c r="BQ78" s="6">
        <v>0.75</v>
      </c>
      <c r="BR78" s="6">
        <f t="shared" si="78"/>
        <v>0.75</v>
      </c>
      <c r="BS78" s="6">
        <f t="shared" si="79"/>
        <v>0.75</v>
      </c>
      <c r="BT78" s="6">
        <f t="shared" si="80"/>
        <v>0.75</v>
      </c>
      <c r="BU78" s="6">
        <v>1</v>
      </c>
      <c r="BV78" s="6">
        <f t="shared" si="81"/>
        <v>1</v>
      </c>
      <c r="BW78" s="6">
        <f t="shared" si="82"/>
        <v>1</v>
      </c>
      <c r="BX78" s="1"/>
    </row>
    <row r="79" spans="1:76" ht="34.200000000000003" hidden="1" x14ac:dyDescent="0.3">
      <c r="A79" s="2" t="str">
        <f>Programas!A79</f>
        <v>UA8</v>
      </c>
      <c r="B79" s="2">
        <f>Programas!B79</f>
        <v>1</v>
      </c>
      <c r="C79" s="2" t="str">
        <f>Programas!C79</f>
        <v>Recursos Hídricos</v>
      </c>
      <c r="D79" s="2">
        <f>Programas!D79</f>
        <v>2</v>
      </c>
      <c r="E79" s="2" t="str">
        <f>Programas!E79</f>
        <v>Enquadramento dos corpos d'água em classes segundo usos preponderantes</v>
      </c>
      <c r="F79" s="2" t="str">
        <f>Programas!F79</f>
        <v>N/A</v>
      </c>
      <c r="G79" s="2" t="str">
        <f>Programas!G79</f>
        <v>N/A</v>
      </c>
      <c r="H79" s="2" t="str">
        <f>Programas!H79</f>
        <v>2.1.3</v>
      </c>
      <c r="I79" s="2" t="str">
        <f>Programas!I79</f>
        <v>Elaborar relatórios bienais de monitoramento do Programa de Efetivação do Enquadramento</v>
      </c>
      <c r="J79" s="3" t="str">
        <f>IF(Programas!J79="X","X","")</f>
        <v/>
      </c>
      <c r="K79" s="3" t="str">
        <f>IF(Programas!K79="X","X","")</f>
        <v/>
      </c>
      <c r="L79" s="3" t="str">
        <f>IF(Programas!L79="X","X","")</f>
        <v/>
      </c>
      <c r="M79" s="3" t="str">
        <f>IF(Programas!M79="X","X","")</f>
        <v>X</v>
      </c>
      <c r="N79" s="3" t="str">
        <f>IF(Programas!N79="X","X","")</f>
        <v/>
      </c>
      <c r="O79" s="3" t="str">
        <f>IF(Programas!O79="X","X","")</f>
        <v>X</v>
      </c>
      <c r="P79" s="3" t="str">
        <f>IF(Programas!P79="X","X","")</f>
        <v/>
      </c>
      <c r="Q79" s="3" t="str">
        <f>IF(Programas!Q79="X","X","")</f>
        <v>X</v>
      </c>
      <c r="R79" s="3" t="str">
        <f>IF(Programas!R79="X","X","")</f>
        <v/>
      </c>
      <c r="S79" s="3" t="str">
        <f>IF(Programas!S79="X","X","")</f>
        <v>X</v>
      </c>
      <c r="T79" s="3" t="str">
        <f>IF(Programas!T79="X","X","")</f>
        <v/>
      </c>
      <c r="U79" s="3" t="str">
        <f>IF(Programas!U79="X","X","")</f>
        <v>X</v>
      </c>
      <c r="V79" s="3" t="str">
        <f>IF(Programas!V79="X","X","")</f>
        <v/>
      </c>
      <c r="W79" s="3" t="str">
        <f>IF(Programas!W79="X","X","")</f>
        <v>X</v>
      </c>
      <c r="X79" s="3" t="str">
        <f>IF(Programas!X79="X","X","")</f>
        <v/>
      </c>
      <c r="Y79" s="3" t="str">
        <f>IF(Programas!Y79="X","X","")</f>
        <v>X</v>
      </c>
      <c r="Z79" s="3" t="str">
        <f>IF(Programas!Z79="X","X","")</f>
        <v/>
      </c>
      <c r="AA79" s="3" t="str">
        <f>IF(Programas!AA79="X","X","")</f>
        <v>X</v>
      </c>
      <c r="AB79" s="3" t="str">
        <f>IF(Programas!AB79="X","X","")</f>
        <v/>
      </c>
      <c r="AC79" s="3" t="str">
        <f>IF(Programas!AC79="X","X","")</f>
        <v>X</v>
      </c>
      <c r="AD79" s="3">
        <f>Programas!AD79</f>
        <v>0</v>
      </c>
      <c r="AE79" s="3">
        <f>Programas!AE79</f>
        <v>0</v>
      </c>
      <c r="AF79" s="3">
        <f>Programas!AF79</f>
        <v>0</v>
      </c>
      <c r="AG79" s="3">
        <f>Programas!AG79</f>
        <v>0</v>
      </c>
      <c r="AH79" s="3">
        <f>Programas!AH79</f>
        <v>0</v>
      </c>
      <c r="AI79" s="3">
        <f>Programas!AI79</f>
        <v>0</v>
      </c>
      <c r="AJ79" s="3">
        <f>Programas!AJ79</f>
        <v>0</v>
      </c>
      <c r="AK79" s="3">
        <f>Programas!AK79</f>
        <v>0</v>
      </c>
      <c r="AL79" s="3">
        <f>Programas!AL79</f>
        <v>0</v>
      </c>
      <c r="AM79" s="3">
        <f>Programas!AM79</f>
        <v>0</v>
      </c>
      <c r="AN79" s="3">
        <f>Programas!AN79</f>
        <v>0</v>
      </c>
      <c r="AO79" s="3">
        <f>Programas!AO79</f>
        <v>0</v>
      </c>
      <c r="AP79" s="3">
        <f>Programas!AP79</f>
        <v>0</v>
      </c>
      <c r="AQ79" s="3">
        <f>Programas!AQ79</f>
        <v>0</v>
      </c>
      <c r="AR79" s="3">
        <f>Programas!AR79</f>
        <v>0</v>
      </c>
      <c r="AS79" s="3">
        <f>Programas!AS79</f>
        <v>0</v>
      </c>
      <c r="AT79" s="3">
        <f>Programas!AT79</f>
        <v>0</v>
      </c>
      <c r="AU79" s="3">
        <f>Programas!AU79</f>
        <v>0</v>
      </c>
      <c r="AV79" s="3">
        <f>Programas!AV79</f>
        <v>0</v>
      </c>
      <c r="AW79" s="3">
        <f>Programas!AW79</f>
        <v>0</v>
      </c>
      <c r="AX79" s="4">
        <f t="shared" si="0"/>
        <v>0</v>
      </c>
      <c r="AY79" s="4" t="s">
        <v>205</v>
      </c>
      <c r="AZ79" s="5" t="s">
        <v>574</v>
      </c>
      <c r="BA79" s="5" t="s">
        <v>575</v>
      </c>
      <c r="BB79" s="5" t="s">
        <v>576</v>
      </c>
      <c r="BC79" s="5" t="s">
        <v>577</v>
      </c>
      <c r="BD79" s="6">
        <v>0</v>
      </c>
      <c r="BE79" s="6">
        <f t="shared" si="68"/>
        <v>0</v>
      </c>
      <c r="BF79" s="6">
        <f t="shared" si="69"/>
        <v>0</v>
      </c>
      <c r="BG79" s="6">
        <f t="shared" si="70"/>
        <v>0</v>
      </c>
      <c r="BH79" s="6">
        <f t="shared" si="71"/>
        <v>0</v>
      </c>
      <c r="BI79" s="6">
        <v>0.25</v>
      </c>
      <c r="BJ79" s="6">
        <f t="shared" si="72"/>
        <v>0.25</v>
      </c>
      <c r="BK79" s="6">
        <f t="shared" si="73"/>
        <v>0.25</v>
      </c>
      <c r="BL79" s="6">
        <f t="shared" si="74"/>
        <v>0.25</v>
      </c>
      <c r="BM79" s="6">
        <v>0.5</v>
      </c>
      <c r="BN79" s="6">
        <f t="shared" si="75"/>
        <v>0.5</v>
      </c>
      <c r="BO79" s="6">
        <f t="shared" si="76"/>
        <v>0.5</v>
      </c>
      <c r="BP79" s="6">
        <f t="shared" si="77"/>
        <v>0.5</v>
      </c>
      <c r="BQ79" s="6">
        <v>0.75</v>
      </c>
      <c r="BR79" s="6">
        <f t="shared" si="78"/>
        <v>0.75</v>
      </c>
      <c r="BS79" s="6">
        <f t="shared" si="79"/>
        <v>0.75</v>
      </c>
      <c r="BT79" s="6">
        <f t="shared" si="80"/>
        <v>0.75</v>
      </c>
      <c r="BU79" s="6">
        <v>1</v>
      </c>
      <c r="BV79" s="6">
        <f t="shared" si="81"/>
        <v>1</v>
      </c>
      <c r="BW79" s="6">
        <f t="shared" si="82"/>
        <v>1</v>
      </c>
      <c r="BX79" s="1"/>
    </row>
    <row r="80" spans="1:76" ht="34.200000000000003" hidden="1" x14ac:dyDescent="0.3">
      <c r="A80" s="2" t="str">
        <f>Programas!A80</f>
        <v>UA9</v>
      </c>
      <c r="B80" s="2">
        <f>Programas!B80</f>
        <v>1</v>
      </c>
      <c r="C80" s="2" t="str">
        <f>Programas!C80</f>
        <v>Recursos Hídricos</v>
      </c>
      <c r="D80" s="2">
        <f>Programas!D80</f>
        <v>2</v>
      </c>
      <c r="E80" s="2" t="str">
        <f>Programas!E80</f>
        <v>Enquadramento dos corpos d'água em classes segundo usos preponderantes</v>
      </c>
      <c r="F80" s="2" t="str">
        <f>Programas!F80</f>
        <v>N/A</v>
      </c>
      <c r="G80" s="2" t="str">
        <f>Programas!G80</f>
        <v>N/A</v>
      </c>
      <c r="H80" s="2" t="str">
        <f>Programas!H80</f>
        <v>2.1.3</v>
      </c>
      <c r="I80" s="2" t="str">
        <f>Programas!I80</f>
        <v>Elaborar relatórios bienais de monitoramento do Programa de Efetivação do Enquadramento</v>
      </c>
      <c r="J80" s="3" t="str">
        <f>IF(Programas!J80="X","X","")</f>
        <v/>
      </c>
      <c r="K80" s="3" t="str">
        <f>IF(Programas!K80="X","X","")</f>
        <v/>
      </c>
      <c r="L80" s="3" t="str">
        <f>IF(Programas!L80="X","X","")</f>
        <v/>
      </c>
      <c r="M80" s="3" t="str">
        <f>IF(Programas!M80="X","X","")</f>
        <v>X</v>
      </c>
      <c r="N80" s="3" t="str">
        <f>IF(Programas!N80="X","X","")</f>
        <v/>
      </c>
      <c r="O80" s="3" t="str">
        <f>IF(Programas!O80="X","X","")</f>
        <v>X</v>
      </c>
      <c r="P80" s="3" t="str">
        <f>IF(Programas!P80="X","X","")</f>
        <v/>
      </c>
      <c r="Q80" s="3" t="str">
        <f>IF(Programas!Q80="X","X","")</f>
        <v>X</v>
      </c>
      <c r="R80" s="3" t="str">
        <f>IF(Programas!R80="X","X","")</f>
        <v/>
      </c>
      <c r="S80" s="3" t="str">
        <f>IF(Programas!S80="X","X","")</f>
        <v>X</v>
      </c>
      <c r="T80" s="3" t="str">
        <f>IF(Programas!T80="X","X","")</f>
        <v/>
      </c>
      <c r="U80" s="3" t="str">
        <f>IF(Programas!U80="X","X","")</f>
        <v>X</v>
      </c>
      <c r="V80" s="3" t="str">
        <f>IF(Programas!V80="X","X","")</f>
        <v/>
      </c>
      <c r="W80" s="3" t="str">
        <f>IF(Programas!W80="X","X","")</f>
        <v>X</v>
      </c>
      <c r="X80" s="3" t="str">
        <f>IF(Programas!X80="X","X","")</f>
        <v/>
      </c>
      <c r="Y80" s="3" t="str">
        <f>IF(Programas!Y80="X","X","")</f>
        <v>X</v>
      </c>
      <c r="Z80" s="3" t="str">
        <f>IF(Programas!Z80="X","X","")</f>
        <v/>
      </c>
      <c r="AA80" s="3" t="str">
        <f>IF(Programas!AA80="X","X","")</f>
        <v>X</v>
      </c>
      <c r="AB80" s="3" t="str">
        <f>IF(Programas!AB80="X","X","")</f>
        <v/>
      </c>
      <c r="AC80" s="3" t="str">
        <f>IF(Programas!AC80="X","X","")</f>
        <v>X</v>
      </c>
      <c r="AD80" s="3">
        <f>Programas!AD80</f>
        <v>0</v>
      </c>
      <c r="AE80" s="3">
        <f>Programas!AE80</f>
        <v>0</v>
      </c>
      <c r="AF80" s="3">
        <f>Programas!AF80</f>
        <v>0</v>
      </c>
      <c r="AG80" s="3">
        <f>Programas!AG80</f>
        <v>0</v>
      </c>
      <c r="AH80" s="3">
        <f>Programas!AH80</f>
        <v>0</v>
      </c>
      <c r="AI80" s="3">
        <f>Programas!AI80</f>
        <v>0</v>
      </c>
      <c r="AJ80" s="3">
        <f>Programas!AJ80</f>
        <v>0</v>
      </c>
      <c r="AK80" s="3">
        <f>Programas!AK80</f>
        <v>0</v>
      </c>
      <c r="AL80" s="3">
        <f>Programas!AL80</f>
        <v>0</v>
      </c>
      <c r="AM80" s="3">
        <f>Programas!AM80</f>
        <v>0</v>
      </c>
      <c r="AN80" s="3">
        <f>Programas!AN80</f>
        <v>0</v>
      </c>
      <c r="AO80" s="3">
        <f>Programas!AO80</f>
        <v>0</v>
      </c>
      <c r="AP80" s="3">
        <f>Programas!AP80</f>
        <v>0</v>
      </c>
      <c r="AQ80" s="3">
        <f>Programas!AQ80</f>
        <v>0</v>
      </c>
      <c r="AR80" s="3">
        <f>Programas!AR80</f>
        <v>0</v>
      </c>
      <c r="AS80" s="3">
        <f>Programas!AS80</f>
        <v>0</v>
      </c>
      <c r="AT80" s="3">
        <f>Programas!AT80</f>
        <v>0</v>
      </c>
      <c r="AU80" s="3">
        <f>Programas!AU80</f>
        <v>0</v>
      </c>
      <c r="AV80" s="3">
        <f>Programas!AV80</f>
        <v>0</v>
      </c>
      <c r="AW80" s="3">
        <f>Programas!AW80</f>
        <v>0</v>
      </c>
      <c r="AX80" s="4">
        <f t="shared" si="0"/>
        <v>0</v>
      </c>
      <c r="AY80" s="4" t="s">
        <v>205</v>
      </c>
      <c r="AZ80" s="5" t="s">
        <v>574</v>
      </c>
      <c r="BA80" s="5" t="s">
        <v>575</v>
      </c>
      <c r="BB80" s="5" t="s">
        <v>576</v>
      </c>
      <c r="BC80" s="5" t="s">
        <v>577</v>
      </c>
      <c r="BD80" s="6">
        <v>0</v>
      </c>
      <c r="BE80" s="6">
        <f t="shared" si="68"/>
        <v>0</v>
      </c>
      <c r="BF80" s="6">
        <f t="shared" si="69"/>
        <v>0</v>
      </c>
      <c r="BG80" s="6">
        <f t="shared" si="70"/>
        <v>0</v>
      </c>
      <c r="BH80" s="6">
        <f t="shared" si="71"/>
        <v>0</v>
      </c>
      <c r="BI80" s="6">
        <v>0.25</v>
      </c>
      <c r="BJ80" s="6">
        <f t="shared" si="72"/>
        <v>0.25</v>
      </c>
      <c r="BK80" s="6">
        <f t="shared" si="73"/>
        <v>0.25</v>
      </c>
      <c r="BL80" s="6">
        <f t="shared" si="74"/>
        <v>0.25</v>
      </c>
      <c r="BM80" s="6">
        <v>0.5</v>
      </c>
      <c r="BN80" s="6">
        <f t="shared" si="75"/>
        <v>0.5</v>
      </c>
      <c r="BO80" s="6">
        <f t="shared" si="76"/>
        <v>0.5</v>
      </c>
      <c r="BP80" s="6">
        <f t="shared" si="77"/>
        <v>0.5</v>
      </c>
      <c r="BQ80" s="6">
        <v>0.75</v>
      </c>
      <c r="BR80" s="6">
        <f t="shared" si="78"/>
        <v>0.75</v>
      </c>
      <c r="BS80" s="6">
        <f t="shared" si="79"/>
        <v>0.75</v>
      </c>
      <c r="BT80" s="6">
        <f t="shared" si="80"/>
        <v>0.75</v>
      </c>
      <c r="BU80" s="6">
        <v>1</v>
      </c>
      <c r="BV80" s="6">
        <f t="shared" si="81"/>
        <v>1</v>
      </c>
      <c r="BW80" s="6">
        <f t="shared" si="82"/>
        <v>1</v>
      </c>
      <c r="BX80" s="1"/>
    </row>
    <row r="81" spans="1:76" ht="34.200000000000003" x14ac:dyDescent="0.3">
      <c r="A81" s="40" t="str">
        <f>Programas!A81</f>
        <v>PIRH</v>
      </c>
      <c r="B81" s="40">
        <f>Programas!B81</f>
        <v>1</v>
      </c>
      <c r="C81" s="40" t="str">
        <f>Programas!C81</f>
        <v>Recursos Hídricos</v>
      </c>
      <c r="D81" s="40">
        <f>Programas!D81</f>
        <v>2</v>
      </c>
      <c r="E81" s="40" t="str">
        <f>Programas!E81</f>
        <v>Enquadramento dos corpos d'água em classes segundo usos preponderantes</v>
      </c>
      <c r="F81" s="40" t="str">
        <f>Programas!F81</f>
        <v>N/A</v>
      </c>
      <c r="G81" s="40" t="str">
        <f>Programas!G81</f>
        <v>N/A</v>
      </c>
      <c r="H81" s="40" t="str">
        <f>Programas!H81</f>
        <v>2.1.4</v>
      </c>
      <c r="I81" s="40" t="str">
        <f>Programas!I81</f>
        <v>Revisar o Programa de Efetivação do Enquadramento</v>
      </c>
      <c r="J81" s="30" t="str">
        <f>IF(Programas!J81="X","X","")</f>
        <v/>
      </c>
      <c r="K81" s="30" t="str">
        <f>IF(Programas!K81="X","X","")</f>
        <v/>
      </c>
      <c r="L81" s="30" t="str">
        <f>IF(Programas!L81="X","X","")</f>
        <v/>
      </c>
      <c r="M81" s="30" t="str">
        <f>IF(Programas!M81="X","X","")</f>
        <v/>
      </c>
      <c r="N81" s="30" t="str">
        <f>IF(Programas!N81="X","X","")</f>
        <v>X</v>
      </c>
      <c r="O81" s="30" t="str">
        <f>IF(Programas!O81="X","X","")</f>
        <v/>
      </c>
      <c r="P81" s="30" t="str">
        <f>IF(Programas!P81="X","X","")</f>
        <v/>
      </c>
      <c r="Q81" s="30" t="str">
        <f>IF(Programas!Q81="X","X","")</f>
        <v/>
      </c>
      <c r="R81" s="30" t="str">
        <f>IF(Programas!R81="X","X","")</f>
        <v/>
      </c>
      <c r="S81" s="30" t="str">
        <f>IF(Programas!S81="X","X","")</f>
        <v>X</v>
      </c>
      <c r="T81" s="30" t="str">
        <f>IF(Programas!T81="X","X","")</f>
        <v/>
      </c>
      <c r="U81" s="30" t="str">
        <f>IF(Programas!U81="X","X","")</f>
        <v/>
      </c>
      <c r="V81" s="30" t="str">
        <f>IF(Programas!V81="X","X","")</f>
        <v/>
      </c>
      <c r="W81" s="30" t="str">
        <f>IF(Programas!W81="X","X","")</f>
        <v/>
      </c>
      <c r="X81" s="30" t="str">
        <f>IF(Programas!X81="X","X","")</f>
        <v>X</v>
      </c>
      <c r="Y81" s="30" t="str">
        <f>IF(Programas!Y81="X","X","")</f>
        <v/>
      </c>
      <c r="Z81" s="30" t="str">
        <f>IF(Programas!Z81="X","X","")</f>
        <v/>
      </c>
      <c r="AA81" s="30" t="str">
        <f>IF(Programas!AA81="X","X","")</f>
        <v/>
      </c>
      <c r="AB81" s="30" t="str">
        <f>IF(Programas!AB81="X","X","")</f>
        <v/>
      </c>
      <c r="AC81" s="30" t="str">
        <f>IF(Programas!AC81="X","X","")</f>
        <v>X</v>
      </c>
      <c r="AD81" s="30">
        <f>Programas!AD81</f>
        <v>0</v>
      </c>
      <c r="AE81" s="30">
        <f>Programas!AE81</f>
        <v>0</v>
      </c>
      <c r="AF81" s="30">
        <f>Programas!AF81</f>
        <v>0</v>
      </c>
      <c r="AG81" s="30">
        <f>Programas!AG81</f>
        <v>0</v>
      </c>
      <c r="AH81" s="30">
        <f>Programas!AH81</f>
        <v>739.20000000000016</v>
      </c>
      <c r="AI81" s="30">
        <f>Programas!AI81</f>
        <v>0</v>
      </c>
      <c r="AJ81" s="30">
        <f>Programas!AJ81</f>
        <v>0</v>
      </c>
      <c r="AK81" s="30">
        <f>Programas!AK81</f>
        <v>0</v>
      </c>
      <c r="AL81" s="30">
        <f>Programas!AL81</f>
        <v>0</v>
      </c>
      <c r="AM81" s="30">
        <f>Programas!AM81</f>
        <v>739.20000000000016</v>
      </c>
      <c r="AN81" s="30">
        <f>Programas!AN81</f>
        <v>0</v>
      </c>
      <c r="AO81" s="30">
        <f>Programas!AO81</f>
        <v>0</v>
      </c>
      <c r="AP81" s="30">
        <f>Programas!AP81</f>
        <v>0</v>
      </c>
      <c r="AQ81" s="30">
        <f>Programas!AQ81</f>
        <v>0</v>
      </c>
      <c r="AR81" s="30">
        <f>Programas!AR81</f>
        <v>739.20000000000016</v>
      </c>
      <c r="AS81" s="30">
        <f>Programas!AS81</f>
        <v>0</v>
      </c>
      <c r="AT81" s="30">
        <f>Programas!AT81</f>
        <v>0</v>
      </c>
      <c r="AU81" s="30">
        <f>Programas!AU81</f>
        <v>0</v>
      </c>
      <c r="AV81" s="30">
        <f>Programas!AV81</f>
        <v>0</v>
      </c>
      <c r="AW81" s="30">
        <f>Programas!AW81</f>
        <v>2408.1999999999998</v>
      </c>
      <c r="AX81" s="36">
        <f t="shared" si="0"/>
        <v>4625.8</v>
      </c>
      <c r="AY81" s="36" t="s">
        <v>205</v>
      </c>
      <c r="AZ81" s="40" t="s">
        <v>223</v>
      </c>
      <c r="BA81" s="40" t="s">
        <v>224</v>
      </c>
      <c r="BB81" s="40" t="s">
        <v>225</v>
      </c>
      <c r="BC81" s="40" t="s">
        <v>226</v>
      </c>
      <c r="BD81" s="62">
        <v>0</v>
      </c>
      <c r="BE81" s="62">
        <f t="shared" ref="BE81:BV81" si="83">BD81</f>
        <v>0</v>
      </c>
      <c r="BF81" s="62">
        <f t="shared" si="83"/>
        <v>0</v>
      </c>
      <c r="BG81" s="62">
        <f t="shared" si="83"/>
        <v>0</v>
      </c>
      <c r="BH81" s="62">
        <v>0.25</v>
      </c>
      <c r="BI81" s="62">
        <f t="shared" si="83"/>
        <v>0.25</v>
      </c>
      <c r="BJ81" s="62">
        <f t="shared" si="83"/>
        <v>0.25</v>
      </c>
      <c r="BK81" s="62">
        <f t="shared" si="83"/>
        <v>0.25</v>
      </c>
      <c r="BL81" s="62">
        <f t="shared" si="83"/>
        <v>0.25</v>
      </c>
      <c r="BM81" s="62">
        <v>0.5</v>
      </c>
      <c r="BN81" s="62">
        <f t="shared" si="83"/>
        <v>0.5</v>
      </c>
      <c r="BO81" s="62">
        <f t="shared" si="83"/>
        <v>0.5</v>
      </c>
      <c r="BP81" s="62">
        <f t="shared" si="83"/>
        <v>0.5</v>
      </c>
      <c r="BQ81" s="62">
        <f t="shared" si="83"/>
        <v>0.5</v>
      </c>
      <c r="BR81" s="62">
        <v>0.75</v>
      </c>
      <c r="BS81" s="62">
        <f t="shared" si="83"/>
        <v>0.75</v>
      </c>
      <c r="BT81" s="62">
        <f t="shared" si="83"/>
        <v>0.75</v>
      </c>
      <c r="BU81" s="62">
        <f t="shared" si="83"/>
        <v>0.75</v>
      </c>
      <c r="BV81" s="62">
        <f t="shared" si="83"/>
        <v>0.75</v>
      </c>
      <c r="BW81" s="62">
        <v>1</v>
      </c>
    </row>
    <row r="82" spans="1:76" ht="34.200000000000003" hidden="1" x14ac:dyDescent="0.3">
      <c r="A82" s="2" t="str">
        <f>Programas!A82</f>
        <v>Doce</v>
      </c>
      <c r="B82" s="2">
        <f>Programas!B82</f>
        <v>1</v>
      </c>
      <c r="C82" s="2" t="str">
        <f>Programas!C82</f>
        <v>Recursos Hídricos</v>
      </c>
      <c r="D82" s="2">
        <f>Programas!D82</f>
        <v>2</v>
      </c>
      <c r="E82" s="2" t="str">
        <f>Programas!E82</f>
        <v>Enquadramento dos corpos d'água em classes segundo usos preponderantes</v>
      </c>
      <c r="F82" s="2" t="str">
        <f>Programas!F82</f>
        <v>N/A</v>
      </c>
      <c r="G82" s="2" t="str">
        <f>Programas!G82</f>
        <v>N/A</v>
      </c>
      <c r="H82" s="2" t="str">
        <f>Programas!H82</f>
        <v>2.1.4</v>
      </c>
      <c r="I82" s="2" t="str">
        <f>Programas!I82</f>
        <v>Revisar o Programa de Efetivação do Enquadramento</v>
      </c>
      <c r="J82" s="3" t="str">
        <f>IF(Programas!J82="X","X","")</f>
        <v/>
      </c>
      <c r="K82" s="3" t="str">
        <f>IF(Programas!K82="X","X","")</f>
        <v/>
      </c>
      <c r="L82" s="3" t="str">
        <f>IF(Programas!L82="X","X","")</f>
        <v/>
      </c>
      <c r="M82" s="3" t="str">
        <f>IF(Programas!M82="X","X","")</f>
        <v/>
      </c>
      <c r="N82" s="3" t="str">
        <f>IF(Programas!N82="X","X","")</f>
        <v>X</v>
      </c>
      <c r="O82" s="3" t="str">
        <f>IF(Programas!O82="X","X","")</f>
        <v/>
      </c>
      <c r="P82" s="3" t="str">
        <f>IF(Programas!P82="X","X","")</f>
        <v/>
      </c>
      <c r="Q82" s="3" t="str">
        <f>IF(Programas!Q82="X","X","")</f>
        <v/>
      </c>
      <c r="R82" s="3" t="str">
        <f>IF(Programas!R82="X","X","")</f>
        <v/>
      </c>
      <c r="S82" s="3" t="str">
        <f>IF(Programas!S82="X","X","")</f>
        <v>X</v>
      </c>
      <c r="T82" s="3" t="str">
        <f>IF(Programas!T82="X","X","")</f>
        <v/>
      </c>
      <c r="U82" s="3" t="str">
        <f>IF(Programas!U82="X","X","")</f>
        <v/>
      </c>
      <c r="V82" s="3" t="str">
        <f>IF(Programas!V82="X","X","")</f>
        <v/>
      </c>
      <c r="W82" s="3" t="str">
        <f>IF(Programas!W82="X","X","")</f>
        <v/>
      </c>
      <c r="X82" s="3" t="str">
        <f>IF(Programas!X82="X","X","")</f>
        <v>X</v>
      </c>
      <c r="Y82" s="3" t="str">
        <f>IF(Programas!Y82="X","X","")</f>
        <v/>
      </c>
      <c r="Z82" s="3" t="str">
        <f>IF(Programas!Z82="X","X","")</f>
        <v/>
      </c>
      <c r="AA82" s="3" t="str">
        <f>IF(Programas!AA82="X","X","")</f>
        <v/>
      </c>
      <c r="AB82" s="3" t="str">
        <f>IF(Programas!AB82="X","X","")</f>
        <v/>
      </c>
      <c r="AC82" s="3" t="str">
        <f>IF(Programas!AC82="X","X","")</f>
        <v>X</v>
      </c>
      <c r="AD82" s="3">
        <f>Programas!AD82</f>
        <v>0</v>
      </c>
      <c r="AE82" s="3">
        <f>Programas!AE82</f>
        <v>0</v>
      </c>
      <c r="AF82" s="3">
        <f>Programas!AF82</f>
        <v>0</v>
      </c>
      <c r="AG82" s="3">
        <f>Programas!AG82</f>
        <v>0</v>
      </c>
      <c r="AH82" s="3">
        <f>Programas!AH82</f>
        <v>369.6</v>
      </c>
      <c r="AI82" s="3">
        <f>Programas!AI82</f>
        <v>0</v>
      </c>
      <c r="AJ82" s="3">
        <f>Programas!AJ82</f>
        <v>0</v>
      </c>
      <c r="AK82" s="3">
        <f>Programas!AK82</f>
        <v>0</v>
      </c>
      <c r="AL82" s="3">
        <f>Programas!AL82</f>
        <v>0</v>
      </c>
      <c r="AM82" s="3">
        <f>Programas!AM82</f>
        <v>369.6</v>
      </c>
      <c r="AN82" s="3">
        <f>Programas!AN82</f>
        <v>0</v>
      </c>
      <c r="AO82" s="3">
        <f>Programas!AO82</f>
        <v>0</v>
      </c>
      <c r="AP82" s="3">
        <f>Programas!AP82</f>
        <v>0</v>
      </c>
      <c r="AQ82" s="3">
        <f>Programas!AQ82</f>
        <v>0</v>
      </c>
      <c r="AR82" s="3">
        <f>Programas!AR82</f>
        <v>369.6</v>
      </c>
      <c r="AS82" s="3">
        <f>Programas!AS82</f>
        <v>0</v>
      </c>
      <c r="AT82" s="3">
        <f>Programas!AT82</f>
        <v>0</v>
      </c>
      <c r="AU82" s="3">
        <f>Programas!AU82</f>
        <v>0</v>
      </c>
      <c r="AV82" s="3">
        <f>Programas!AV82</f>
        <v>0</v>
      </c>
      <c r="AW82" s="3">
        <f>Programas!AW82</f>
        <v>1204</v>
      </c>
      <c r="AX82" s="4">
        <f t="shared" si="0"/>
        <v>2312.8000000000002</v>
      </c>
      <c r="AY82" s="4" t="s">
        <v>205</v>
      </c>
      <c r="AZ82" s="2" t="s">
        <v>223</v>
      </c>
      <c r="BA82" s="2" t="s">
        <v>224</v>
      </c>
      <c r="BB82" s="2" t="s">
        <v>225</v>
      </c>
      <c r="BC82" s="2" t="s">
        <v>226</v>
      </c>
      <c r="BD82" s="6">
        <v>0</v>
      </c>
      <c r="BE82" s="6">
        <f t="shared" ref="BE82:BE91" si="84">BD82</f>
        <v>0</v>
      </c>
      <c r="BF82" s="6">
        <f t="shared" ref="BF82:BF91" si="85">BE82</f>
        <v>0</v>
      </c>
      <c r="BG82" s="6">
        <f t="shared" ref="BG82:BG91" si="86">BF82</f>
        <v>0</v>
      </c>
      <c r="BH82" s="6">
        <v>0.25</v>
      </c>
      <c r="BI82" s="6">
        <f t="shared" ref="BI82:BI91" si="87">BH82</f>
        <v>0.25</v>
      </c>
      <c r="BJ82" s="6">
        <f t="shared" ref="BJ82:BJ91" si="88">BI82</f>
        <v>0.25</v>
      </c>
      <c r="BK82" s="6">
        <f t="shared" ref="BK82:BK91" si="89">BJ82</f>
        <v>0.25</v>
      </c>
      <c r="BL82" s="6">
        <f t="shared" ref="BL82:BL91" si="90">BK82</f>
        <v>0.25</v>
      </c>
      <c r="BM82" s="6">
        <v>0.5</v>
      </c>
      <c r="BN82" s="6">
        <f t="shared" ref="BN82:BN91" si="91">BM82</f>
        <v>0.5</v>
      </c>
      <c r="BO82" s="6">
        <f t="shared" ref="BO82:BO91" si="92">BN82</f>
        <v>0.5</v>
      </c>
      <c r="BP82" s="6">
        <f t="shared" ref="BP82:BP91" si="93">BO82</f>
        <v>0.5</v>
      </c>
      <c r="BQ82" s="6">
        <f t="shared" ref="BQ82:BQ91" si="94">BP82</f>
        <v>0.5</v>
      </c>
      <c r="BR82" s="6">
        <v>0.75</v>
      </c>
      <c r="BS82" s="6">
        <f t="shared" ref="BS82:BS91" si="95">BR82</f>
        <v>0.75</v>
      </c>
      <c r="BT82" s="6">
        <f t="shared" ref="BT82:BT91" si="96">BS82</f>
        <v>0.75</v>
      </c>
      <c r="BU82" s="6">
        <f t="shared" ref="BU82:BU91" si="97">BT82</f>
        <v>0.75</v>
      </c>
      <c r="BV82" s="6">
        <f t="shared" ref="BV82:BV91" si="98">BU82</f>
        <v>0.75</v>
      </c>
      <c r="BW82" s="6">
        <v>1</v>
      </c>
      <c r="BX82" s="1"/>
    </row>
    <row r="83" spans="1:76" ht="34.200000000000003" hidden="1" x14ac:dyDescent="0.3">
      <c r="A83" s="2" t="str">
        <f>Programas!A83</f>
        <v>DO1</v>
      </c>
      <c r="B83" s="2">
        <f>Programas!B83</f>
        <v>1</v>
      </c>
      <c r="C83" s="2" t="str">
        <f>Programas!C83</f>
        <v>Recursos Hídricos</v>
      </c>
      <c r="D83" s="2">
        <f>Programas!D83</f>
        <v>2</v>
      </c>
      <c r="E83" s="2" t="str">
        <f>Programas!E83</f>
        <v>Enquadramento dos corpos d'água em classes segundo usos preponderantes</v>
      </c>
      <c r="F83" s="2" t="str">
        <f>Programas!F83</f>
        <v>N/A</v>
      </c>
      <c r="G83" s="2" t="str">
        <f>Programas!G83</f>
        <v>N/A</v>
      </c>
      <c r="H83" s="2" t="str">
        <f>Programas!H83</f>
        <v>2.1.4</v>
      </c>
      <c r="I83" s="2" t="str">
        <f>Programas!I83</f>
        <v>Revisar o Programa de Efetivação do Enquadramento</v>
      </c>
      <c r="J83" s="3" t="str">
        <f>IF(Programas!J83="X","X","")</f>
        <v/>
      </c>
      <c r="K83" s="3" t="str">
        <f>IF(Programas!K83="X","X","")</f>
        <v/>
      </c>
      <c r="L83" s="3" t="str">
        <f>IF(Programas!L83="X","X","")</f>
        <v/>
      </c>
      <c r="M83" s="3" t="str">
        <f>IF(Programas!M83="X","X","")</f>
        <v/>
      </c>
      <c r="N83" s="3" t="str">
        <f>IF(Programas!N83="X","X","")</f>
        <v>X</v>
      </c>
      <c r="O83" s="3" t="str">
        <f>IF(Programas!O83="X","X","")</f>
        <v/>
      </c>
      <c r="P83" s="3" t="str">
        <f>IF(Programas!P83="X","X","")</f>
        <v/>
      </c>
      <c r="Q83" s="3" t="str">
        <f>IF(Programas!Q83="X","X","")</f>
        <v/>
      </c>
      <c r="R83" s="3" t="str">
        <f>IF(Programas!R83="X","X","")</f>
        <v/>
      </c>
      <c r="S83" s="3" t="str">
        <f>IF(Programas!S83="X","X","")</f>
        <v>X</v>
      </c>
      <c r="T83" s="3" t="str">
        <f>IF(Programas!T83="X","X","")</f>
        <v/>
      </c>
      <c r="U83" s="3" t="str">
        <f>IF(Programas!U83="X","X","")</f>
        <v/>
      </c>
      <c r="V83" s="3" t="str">
        <f>IF(Programas!V83="X","X","")</f>
        <v/>
      </c>
      <c r="W83" s="3" t="str">
        <f>IF(Programas!W83="X","X","")</f>
        <v/>
      </c>
      <c r="X83" s="3" t="str">
        <f>IF(Programas!X83="X","X","")</f>
        <v>X</v>
      </c>
      <c r="Y83" s="3" t="str">
        <f>IF(Programas!Y83="X","X","")</f>
        <v/>
      </c>
      <c r="Z83" s="3" t="str">
        <f>IF(Programas!Z83="X","X","")</f>
        <v/>
      </c>
      <c r="AA83" s="3" t="str">
        <f>IF(Programas!AA83="X","X","")</f>
        <v/>
      </c>
      <c r="AB83" s="3" t="str">
        <f>IF(Programas!AB83="X","X","")</f>
        <v/>
      </c>
      <c r="AC83" s="3" t="str">
        <f>IF(Programas!AC83="X","X","")</f>
        <v>X</v>
      </c>
      <c r="AD83" s="3">
        <f>Programas!AD83</f>
        <v>0</v>
      </c>
      <c r="AE83" s="3">
        <f>Programas!AE83</f>
        <v>0</v>
      </c>
      <c r="AF83" s="3">
        <f>Programas!AF83</f>
        <v>0</v>
      </c>
      <c r="AG83" s="3">
        <f>Programas!AG83</f>
        <v>0</v>
      </c>
      <c r="AH83" s="3">
        <f>Programas!AH83</f>
        <v>61.6</v>
      </c>
      <c r="AI83" s="3">
        <f>Programas!AI83</f>
        <v>0</v>
      </c>
      <c r="AJ83" s="3">
        <f>Programas!AJ83</f>
        <v>0</v>
      </c>
      <c r="AK83" s="3">
        <f>Programas!AK83</f>
        <v>0</v>
      </c>
      <c r="AL83" s="3">
        <f>Programas!AL83</f>
        <v>0</v>
      </c>
      <c r="AM83" s="3">
        <f>Programas!AM83</f>
        <v>61.6</v>
      </c>
      <c r="AN83" s="3">
        <f>Programas!AN83</f>
        <v>0</v>
      </c>
      <c r="AO83" s="3">
        <f>Programas!AO83</f>
        <v>0</v>
      </c>
      <c r="AP83" s="3">
        <f>Programas!AP83</f>
        <v>0</v>
      </c>
      <c r="AQ83" s="3">
        <f>Programas!AQ83</f>
        <v>0</v>
      </c>
      <c r="AR83" s="3">
        <f>Programas!AR83</f>
        <v>61.6</v>
      </c>
      <c r="AS83" s="3">
        <f>Programas!AS83</f>
        <v>0</v>
      </c>
      <c r="AT83" s="3">
        <f>Programas!AT83</f>
        <v>0</v>
      </c>
      <c r="AU83" s="3">
        <f>Programas!AU83</f>
        <v>0</v>
      </c>
      <c r="AV83" s="3">
        <f>Programas!AV83</f>
        <v>0</v>
      </c>
      <c r="AW83" s="3">
        <f>Programas!AW83</f>
        <v>200.7</v>
      </c>
      <c r="AX83" s="4">
        <f t="shared" si="0"/>
        <v>385.5</v>
      </c>
      <c r="AY83" s="4" t="s">
        <v>205</v>
      </c>
      <c r="AZ83" s="2" t="s">
        <v>223</v>
      </c>
      <c r="BA83" s="2" t="s">
        <v>224</v>
      </c>
      <c r="BB83" s="2" t="s">
        <v>225</v>
      </c>
      <c r="BC83" s="2" t="s">
        <v>226</v>
      </c>
      <c r="BD83" s="6">
        <v>0</v>
      </c>
      <c r="BE83" s="6">
        <f t="shared" si="84"/>
        <v>0</v>
      </c>
      <c r="BF83" s="6">
        <f t="shared" si="85"/>
        <v>0</v>
      </c>
      <c r="BG83" s="6">
        <f t="shared" si="86"/>
        <v>0</v>
      </c>
      <c r="BH83" s="6">
        <v>0.25</v>
      </c>
      <c r="BI83" s="6">
        <f t="shared" si="87"/>
        <v>0.25</v>
      </c>
      <c r="BJ83" s="6">
        <f t="shared" si="88"/>
        <v>0.25</v>
      </c>
      <c r="BK83" s="6">
        <f t="shared" si="89"/>
        <v>0.25</v>
      </c>
      <c r="BL83" s="6">
        <f t="shared" si="90"/>
        <v>0.25</v>
      </c>
      <c r="BM83" s="6">
        <v>0.5</v>
      </c>
      <c r="BN83" s="6">
        <f t="shared" si="91"/>
        <v>0.5</v>
      </c>
      <c r="BO83" s="6">
        <f t="shared" si="92"/>
        <v>0.5</v>
      </c>
      <c r="BP83" s="6">
        <f t="shared" si="93"/>
        <v>0.5</v>
      </c>
      <c r="BQ83" s="6">
        <f t="shared" si="94"/>
        <v>0.5</v>
      </c>
      <c r="BR83" s="6">
        <v>0.75</v>
      </c>
      <c r="BS83" s="6">
        <f t="shared" si="95"/>
        <v>0.75</v>
      </c>
      <c r="BT83" s="6">
        <f t="shared" si="96"/>
        <v>0.75</v>
      </c>
      <c r="BU83" s="6">
        <f t="shared" si="97"/>
        <v>0.75</v>
      </c>
      <c r="BV83" s="6">
        <f t="shared" si="98"/>
        <v>0.75</v>
      </c>
      <c r="BW83" s="6">
        <v>1</v>
      </c>
      <c r="BX83" s="1"/>
    </row>
    <row r="84" spans="1:76" ht="34.200000000000003" hidden="1" x14ac:dyDescent="0.3">
      <c r="A84" s="2" t="str">
        <f>Programas!A84</f>
        <v>DO2</v>
      </c>
      <c r="B84" s="2">
        <f>Programas!B84</f>
        <v>1</v>
      </c>
      <c r="C84" s="2" t="str">
        <f>Programas!C84</f>
        <v>Recursos Hídricos</v>
      </c>
      <c r="D84" s="2">
        <f>Programas!D84</f>
        <v>2</v>
      </c>
      <c r="E84" s="2" t="str">
        <f>Programas!E84</f>
        <v>Enquadramento dos corpos d'água em classes segundo usos preponderantes</v>
      </c>
      <c r="F84" s="2" t="str">
        <f>Programas!F84</f>
        <v>N/A</v>
      </c>
      <c r="G84" s="2" t="str">
        <f>Programas!G84</f>
        <v>N/A</v>
      </c>
      <c r="H84" s="2" t="str">
        <f>Programas!H84</f>
        <v>2.1.4</v>
      </c>
      <c r="I84" s="2" t="str">
        <f>Programas!I84</f>
        <v>Revisar o Programa de Efetivação do Enquadramento</v>
      </c>
      <c r="J84" s="3" t="str">
        <f>IF(Programas!J84="X","X","")</f>
        <v/>
      </c>
      <c r="K84" s="3" t="str">
        <f>IF(Programas!K84="X","X","")</f>
        <v/>
      </c>
      <c r="L84" s="3" t="str">
        <f>IF(Programas!L84="X","X","")</f>
        <v/>
      </c>
      <c r="M84" s="3" t="str">
        <f>IF(Programas!M84="X","X","")</f>
        <v/>
      </c>
      <c r="N84" s="3" t="str">
        <f>IF(Programas!N84="X","X","")</f>
        <v>X</v>
      </c>
      <c r="O84" s="3" t="str">
        <f>IF(Programas!O84="X","X","")</f>
        <v/>
      </c>
      <c r="P84" s="3" t="str">
        <f>IF(Programas!P84="X","X","")</f>
        <v/>
      </c>
      <c r="Q84" s="3" t="str">
        <f>IF(Programas!Q84="X","X","")</f>
        <v/>
      </c>
      <c r="R84" s="3" t="str">
        <f>IF(Programas!R84="X","X","")</f>
        <v/>
      </c>
      <c r="S84" s="3" t="str">
        <f>IF(Programas!S84="X","X","")</f>
        <v>X</v>
      </c>
      <c r="T84" s="3" t="str">
        <f>IF(Programas!T84="X","X","")</f>
        <v/>
      </c>
      <c r="U84" s="3" t="str">
        <f>IF(Programas!U84="X","X","")</f>
        <v/>
      </c>
      <c r="V84" s="3" t="str">
        <f>IF(Programas!V84="X","X","")</f>
        <v/>
      </c>
      <c r="W84" s="3" t="str">
        <f>IF(Programas!W84="X","X","")</f>
        <v/>
      </c>
      <c r="X84" s="3" t="str">
        <f>IF(Programas!X84="X","X","")</f>
        <v>X</v>
      </c>
      <c r="Y84" s="3" t="str">
        <f>IF(Programas!Y84="X","X","")</f>
        <v/>
      </c>
      <c r="Z84" s="3" t="str">
        <f>IF(Programas!Z84="X","X","")</f>
        <v/>
      </c>
      <c r="AA84" s="3" t="str">
        <f>IF(Programas!AA84="X","X","")</f>
        <v/>
      </c>
      <c r="AB84" s="3" t="str">
        <f>IF(Programas!AB84="X","X","")</f>
        <v/>
      </c>
      <c r="AC84" s="3" t="str">
        <f>IF(Programas!AC84="X","X","")</f>
        <v>X</v>
      </c>
      <c r="AD84" s="3">
        <f>Programas!AD84</f>
        <v>0</v>
      </c>
      <c r="AE84" s="3">
        <f>Programas!AE84</f>
        <v>0</v>
      </c>
      <c r="AF84" s="3">
        <f>Programas!AF84</f>
        <v>0</v>
      </c>
      <c r="AG84" s="3">
        <f>Programas!AG84</f>
        <v>0</v>
      </c>
      <c r="AH84" s="3">
        <f>Programas!AH84</f>
        <v>61.6</v>
      </c>
      <c r="AI84" s="3">
        <f>Programas!AI84</f>
        <v>0</v>
      </c>
      <c r="AJ84" s="3">
        <f>Programas!AJ84</f>
        <v>0</v>
      </c>
      <c r="AK84" s="3">
        <f>Programas!AK84</f>
        <v>0</v>
      </c>
      <c r="AL84" s="3">
        <f>Programas!AL84</f>
        <v>0</v>
      </c>
      <c r="AM84" s="3">
        <f>Programas!AM84</f>
        <v>61.6</v>
      </c>
      <c r="AN84" s="3">
        <f>Programas!AN84</f>
        <v>0</v>
      </c>
      <c r="AO84" s="3">
        <f>Programas!AO84</f>
        <v>0</v>
      </c>
      <c r="AP84" s="3">
        <f>Programas!AP84</f>
        <v>0</v>
      </c>
      <c r="AQ84" s="3">
        <f>Programas!AQ84</f>
        <v>0</v>
      </c>
      <c r="AR84" s="3">
        <f>Programas!AR84</f>
        <v>61.6</v>
      </c>
      <c r="AS84" s="3">
        <f>Programas!AS84</f>
        <v>0</v>
      </c>
      <c r="AT84" s="3">
        <f>Programas!AT84</f>
        <v>0</v>
      </c>
      <c r="AU84" s="3">
        <f>Programas!AU84</f>
        <v>0</v>
      </c>
      <c r="AV84" s="3">
        <f>Programas!AV84</f>
        <v>0</v>
      </c>
      <c r="AW84" s="3">
        <f>Programas!AW84</f>
        <v>200.7</v>
      </c>
      <c r="AX84" s="4">
        <f t="shared" si="0"/>
        <v>385.5</v>
      </c>
      <c r="AY84" s="4" t="s">
        <v>205</v>
      </c>
      <c r="AZ84" s="2" t="s">
        <v>223</v>
      </c>
      <c r="BA84" s="2" t="s">
        <v>224</v>
      </c>
      <c r="BB84" s="2" t="s">
        <v>225</v>
      </c>
      <c r="BC84" s="2" t="s">
        <v>226</v>
      </c>
      <c r="BD84" s="6">
        <v>0</v>
      </c>
      <c r="BE84" s="6">
        <f t="shared" si="84"/>
        <v>0</v>
      </c>
      <c r="BF84" s="6">
        <f t="shared" si="85"/>
        <v>0</v>
      </c>
      <c r="BG84" s="6">
        <f t="shared" si="86"/>
        <v>0</v>
      </c>
      <c r="BH84" s="6">
        <v>0.25</v>
      </c>
      <c r="BI84" s="6">
        <f t="shared" si="87"/>
        <v>0.25</v>
      </c>
      <c r="BJ84" s="6">
        <f t="shared" si="88"/>
        <v>0.25</v>
      </c>
      <c r="BK84" s="6">
        <f t="shared" si="89"/>
        <v>0.25</v>
      </c>
      <c r="BL84" s="6">
        <f t="shared" si="90"/>
        <v>0.25</v>
      </c>
      <c r="BM84" s="6">
        <v>0.5</v>
      </c>
      <c r="BN84" s="6">
        <f t="shared" si="91"/>
        <v>0.5</v>
      </c>
      <c r="BO84" s="6">
        <f t="shared" si="92"/>
        <v>0.5</v>
      </c>
      <c r="BP84" s="6">
        <f t="shared" si="93"/>
        <v>0.5</v>
      </c>
      <c r="BQ84" s="6">
        <f t="shared" si="94"/>
        <v>0.5</v>
      </c>
      <c r="BR84" s="6">
        <v>0.75</v>
      </c>
      <c r="BS84" s="6">
        <f t="shared" si="95"/>
        <v>0.75</v>
      </c>
      <c r="BT84" s="6">
        <f t="shared" si="96"/>
        <v>0.75</v>
      </c>
      <c r="BU84" s="6">
        <f t="shared" si="97"/>
        <v>0.75</v>
      </c>
      <c r="BV84" s="6">
        <f t="shared" si="98"/>
        <v>0.75</v>
      </c>
      <c r="BW84" s="6">
        <v>1</v>
      </c>
      <c r="BX84" s="1"/>
    </row>
    <row r="85" spans="1:76" ht="34.200000000000003" hidden="1" x14ac:dyDescent="0.3">
      <c r="A85" s="2" t="str">
        <f>Programas!A85</f>
        <v>DO3</v>
      </c>
      <c r="B85" s="2">
        <f>Programas!B85</f>
        <v>1</v>
      </c>
      <c r="C85" s="2" t="str">
        <f>Programas!C85</f>
        <v>Recursos Hídricos</v>
      </c>
      <c r="D85" s="2">
        <f>Programas!D85</f>
        <v>2</v>
      </c>
      <c r="E85" s="2" t="str">
        <f>Programas!E85</f>
        <v>Enquadramento dos corpos d'água em classes segundo usos preponderantes</v>
      </c>
      <c r="F85" s="2" t="str">
        <f>Programas!F85</f>
        <v>N/A</v>
      </c>
      <c r="G85" s="2" t="str">
        <f>Programas!G85</f>
        <v>N/A</v>
      </c>
      <c r="H85" s="2" t="str">
        <f>Programas!H85</f>
        <v>2.1.4</v>
      </c>
      <c r="I85" s="2" t="str">
        <f>Programas!I85</f>
        <v>Revisar o Programa de Efetivação do Enquadramento</v>
      </c>
      <c r="J85" s="3" t="str">
        <f>IF(Programas!J85="X","X","")</f>
        <v/>
      </c>
      <c r="K85" s="3" t="str">
        <f>IF(Programas!K85="X","X","")</f>
        <v/>
      </c>
      <c r="L85" s="3" t="str">
        <f>IF(Programas!L85="X","X","")</f>
        <v/>
      </c>
      <c r="M85" s="3" t="str">
        <f>IF(Programas!M85="X","X","")</f>
        <v/>
      </c>
      <c r="N85" s="3" t="str">
        <f>IF(Programas!N85="X","X","")</f>
        <v>X</v>
      </c>
      <c r="O85" s="3" t="str">
        <f>IF(Programas!O85="X","X","")</f>
        <v/>
      </c>
      <c r="P85" s="3" t="str">
        <f>IF(Programas!P85="X","X","")</f>
        <v/>
      </c>
      <c r="Q85" s="3" t="str">
        <f>IF(Programas!Q85="X","X","")</f>
        <v/>
      </c>
      <c r="R85" s="3" t="str">
        <f>IF(Programas!R85="X","X","")</f>
        <v/>
      </c>
      <c r="S85" s="3" t="str">
        <f>IF(Programas!S85="X","X","")</f>
        <v>X</v>
      </c>
      <c r="T85" s="3" t="str">
        <f>IF(Programas!T85="X","X","")</f>
        <v/>
      </c>
      <c r="U85" s="3" t="str">
        <f>IF(Programas!U85="X","X","")</f>
        <v/>
      </c>
      <c r="V85" s="3" t="str">
        <f>IF(Programas!V85="X","X","")</f>
        <v/>
      </c>
      <c r="W85" s="3" t="str">
        <f>IF(Programas!W85="X","X","")</f>
        <v/>
      </c>
      <c r="X85" s="3" t="str">
        <f>IF(Programas!X85="X","X","")</f>
        <v>X</v>
      </c>
      <c r="Y85" s="3" t="str">
        <f>IF(Programas!Y85="X","X","")</f>
        <v/>
      </c>
      <c r="Z85" s="3" t="str">
        <f>IF(Programas!Z85="X","X","")</f>
        <v/>
      </c>
      <c r="AA85" s="3" t="str">
        <f>IF(Programas!AA85="X","X","")</f>
        <v/>
      </c>
      <c r="AB85" s="3" t="str">
        <f>IF(Programas!AB85="X","X","")</f>
        <v/>
      </c>
      <c r="AC85" s="3" t="str">
        <f>IF(Programas!AC85="X","X","")</f>
        <v>X</v>
      </c>
      <c r="AD85" s="3">
        <f>Programas!AD85</f>
        <v>0</v>
      </c>
      <c r="AE85" s="3">
        <f>Programas!AE85</f>
        <v>0</v>
      </c>
      <c r="AF85" s="3">
        <f>Programas!AF85</f>
        <v>0</v>
      </c>
      <c r="AG85" s="3">
        <f>Programas!AG85</f>
        <v>0</v>
      </c>
      <c r="AH85" s="3">
        <f>Programas!AH85</f>
        <v>61.6</v>
      </c>
      <c r="AI85" s="3">
        <f>Programas!AI85</f>
        <v>0</v>
      </c>
      <c r="AJ85" s="3">
        <f>Programas!AJ85</f>
        <v>0</v>
      </c>
      <c r="AK85" s="3">
        <f>Programas!AK85</f>
        <v>0</v>
      </c>
      <c r="AL85" s="3">
        <f>Programas!AL85</f>
        <v>0</v>
      </c>
      <c r="AM85" s="3">
        <f>Programas!AM85</f>
        <v>61.6</v>
      </c>
      <c r="AN85" s="3">
        <f>Programas!AN85</f>
        <v>0</v>
      </c>
      <c r="AO85" s="3">
        <f>Programas!AO85</f>
        <v>0</v>
      </c>
      <c r="AP85" s="3">
        <f>Programas!AP85</f>
        <v>0</v>
      </c>
      <c r="AQ85" s="3">
        <f>Programas!AQ85</f>
        <v>0</v>
      </c>
      <c r="AR85" s="3">
        <f>Programas!AR85</f>
        <v>61.6</v>
      </c>
      <c r="AS85" s="3">
        <f>Programas!AS85</f>
        <v>0</v>
      </c>
      <c r="AT85" s="3">
        <f>Programas!AT85</f>
        <v>0</v>
      </c>
      <c r="AU85" s="3">
        <f>Programas!AU85</f>
        <v>0</v>
      </c>
      <c r="AV85" s="3">
        <f>Programas!AV85</f>
        <v>0</v>
      </c>
      <c r="AW85" s="3">
        <f>Programas!AW85</f>
        <v>200.7</v>
      </c>
      <c r="AX85" s="4">
        <f t="shared" si="0"/>
        <v>385.5</v>
      </c>
      <c r="AY85" s="4" t="s">
        <v>205</v>
      </c>
      <c r="AZ85" s="2" t="s">
        <v>223</v>
      </c>
      <c r="BA85" s="2" t="s">
        <v>224</v>
      </c>
      <c r="BB85" s="2" t="s">
        <v>225</v>
      </c>
      <c r="BC85" s="2" t="s">
        <v>226</v>
      </c>
      <c r="BD85" s="6">
        <v>0</v>
      </c>
      <c r="BE85" s="6">
        <f t="shared" si="84"/>
        <v>0</v>
      </c>
      <c r="BF85" s="6">
        <f t="shared" si="85"/>
        <v>0</v>
      </c>
      <c r="BG85" s="6">
        <f t="shared" si="86"/>
        <v>0</v>
      </c>
      <c r="BH85" s="6">
        <v>0.25</v>
      </c>
      <c r="BI85" s="6">
        <f t="shared" si="87"/>
        <v>0.25</v>
      </c>
      <c r="BJ85" s="6">
        <f t="shared" si="88"/>
        <v>0.25</v>
      </c>
      <c r="BK85" s="6">
        <f t="shared" si="89"/>
        <v>0.25</v>
      </c>
      <c r="BL85" s="6">
        <f t="shared" si="90"/>
        <v>0.25</v>
      </c>
      <c r="BM85" s="6">
        <v>0.5</v>
      </c>
      <c r="BN85" s="6">
        <f t="shared" si="91"/>
        <v>0.5</v>
      </c>
      <c r="BO85" s="6">
        <f t="shared" si="92"/>
        <v>0.5</v>
      </c>
      <c r="BP85" s="6">
        <f t="shared" si="93"/>
        <v>0.5</v>
      </c>
      <c r="BQ85" s="6">
        <f t="shared" si="94"/>
        <v>0.5</v>
      </c>
      <c r="BR85" s="6">
        <v>0.75</v>
      </c>
      <c r="BS85" s="6">
        <f t="shared" si="95"/>
        <v>0.75</v>
      </c>
      <c r="BT85" s="6">
        <f t="shared" si="96"/>
        <v>0.75</v>
      </c>
      <c r="BU85" s="6">
        <f t="shared" si="97"/>
        <v>0.75</v>
      </c>
      <c r="BV85" s="6">
        <f t="shared" si="98"/>
        <v>0.75</v>
      </c>
      <c r="BW85" s="6">
        <v>1</v>
      </c>
      <c r="BX85" s="1"/>
    </row>
    <row r="86" spans="1:76" ht="34.200000000000003" hidden="1" x14ac:dyDescent="0.3">
      <c r="A86" s="2" t="str">
        <f>Programas!A86</f>
        <v>DO4</v>
      </c>
      <c r="B86" s="2">
        <f>Programas!B86</f>
        <v>1</v>
      </c>
      <c r="C86" s="2" t="str">
        <f>Programas!C86</f>
        <v>Recursos Hídricos</v>
      </c>
      <c r="D86" s="2">
        <f>Programas!D86</f>
        <v>2</v>
      </c>
      <c r="E86" s="2" t="str">
        <f>Programas!E86</f>
        <v>Enquadramento dos corpos d'água em classes segundo usos preponderantes</v>
      </c>
      <c r="F86" s="2" t="str">
        <f>Programas!F86</f>
        <v>N/A</v>
      </c>
      <c r="G86" s="2" t="str">
        <f>Programas!G86</f>
        <v>N/A</v>
      </c>
      <c r="H86" s="2" t="str">
        <f>Programas!H86</f>
        <v>2.1.4</v>
      </c>
      <c r="I86" s="2" t="str">
        <f>Programas!I86</f>
        <v>Revisar o Programa de Efetivação do Enquadramento</v>
      </c>
      <c r="J86" s="3" t="str">
        <f>IF(Programas!J86="X","X","")</f>
        <v/>
      </c>
      <c r="K86" s="3" t="str">
        <f>IF(Programas!K86="X","X","")</f>
        <v/>
      </c>
      <c r="L86" s="3" t="str">
        <f>IF(Programas!L86="X","X","")</f>
        <v/>
      </c>
      <c r="M86" s="3" t="str">
        <f>IF(Programas!M86="X","X","")</f>
        <v/>
      </c>
      <c r="N86" s="3" t="str">
        <f>IF(Programas!N86="X","X","")</f>
        <v>X</v>
      </c>
      <c r="O86" s="3" t="str">
        <f>IF(Programas!O86="X","X","")</f>
        <v/>
      </c>
      <c r="P86" s="3" t="str">
        <f>IF(Programas!P86="X","X","")</f>
        <v/>
      </c>
      <c r="Q86" s="3" t="str">
        <f>IF(Programas!Q86="X","X","")</f>
        <v/>
      </c>
      <c r="R86" s="3" t="str">
        <f>IF(Programas!R86="X","X","")</f>
        <v/>
      </c>
      <c r="S86" s="3" t="str">
        <f>IF(Programas!S86="X","X","")</f>
        <v>X</v>
      </c>
      <c r="T86" s="3" t="str">
        <f>IF(Programas!T86="X","X","")</f>
        <v/>
      </c>
      <c r="U86" s="3" t="str">
        <f>IF(Programas!U86="X","X","")</f>
        <v/>
      </c>
      <c r="V86" s="3" t="str">
        <f>IF(Programas!V86="X","X","")</f>
        <v/>
      </c>
      <c r="W86" s="3" t="str">
        <f>IF(Programas!W86="X","X","")</f>
        <v/>
      </c>
      <c r="X86" s="3" t="str">
        <f>IF(Programas!X86="X","X","")</f>
        <v>X</v>
      </c>
      <c r="Y86" s="3" t="str">
        <f>IF(Programas!Y86="X","X","")</f>
        <v/>
      </c>
      <c r="Z86" s="3" t="str">
        <f>IF(Programas!Z86="X","X","")</f>
        <v/>
      </c>
      <c r="AA86" s="3" t="str">
        <f>IF(Programas!AA86="X","X","")</f>
        <v/>
      </c>
      <c r="AB86" s="3" t="str">
        <f>IF(Programas!AB86="X","X","")</f>
        <v/>
      </c>
      <c r="AC86" s="3" t="str">
        <f>IF(Programas!AC86="X","X","")</f>
        <v>X</v>
      </c>
      <c r="AD86" s="3">
        <f>Programas!AD86</f>
        <v>0</v>
      </c>
      <c r="AE86" s="3">
        <f>Programas!AE86</f>
        <v>0</v>
      </c>
      <c r="AF86" s="3">
        <f>Programas!AF86</f>
        <v>0</v>
      </c>
      <c r="AG86" s="3">
        <f>Programas!AG86</f>
        <v>0</v>
      </c>
      <c r="AH86" s="3">
        <f>Programas!AH86</f>
        <v>61.6</v>
      </c>
      <c r="AI86" s="3">
        <f>Programas!AI86</f>
        <v>0</v>
      </c>
      <c r="AJ86" s="3">
        <f>Programas!AJ86</f>
        <v>0</v>
      </c>
      <c r="AK86" s="3">
        <f>Programas!AK86</f>
        <v>0</v>
      </c>
      <c r="AL86" s="3">
        <f>Programas!AL86</f>
        <v>0</v>
      </c>
      <c r="AM86" s="3">
        <f>Programas!AM86</f>
        <v>61.6</v>
      </c>
      <c r="AN86" s="3">
        <f>Programas!AN86</f>
        <v>0</v>
      </c>
      <c r="AO86" s="3">
        <f>Programas!AO86</f>
        <v>0</v>
      </c>
      <c r="AP86" s="3">
        <f>Programas!AP86</f>
        <v>0</v>
      </c>
      <c r="AQ86" s="3">
        <f>Programas!AQ86</f>
        <v>0</v>
      </c>
      <c r="AR86" s="3">
        <f>Programas!AR86</f>
        <v>61.6</v>
      </c>
      <c r="AS86" s="3">
        <f>Programas!AS86</f>
        <v>0</v>
      </c>
      <c r="AT86" s="3">
        <f>Programas!AT86</f>
        <v>0</v>
      </c>
      <c r="AU86" s="3">
        <f>Programas!AU86</f>
        <v>0</v>
      </c>
      <c r="AV86" s="3">
        <f>Programas!AV86</f>
        <v>0</v>
      </c>
      <c r="AW86" s="3">
        <f>Programas!AW86</f>
        <v>200.7</v>
      </c>
      <c r="AX86" s="4">
        <f t="shared" si="0"/>
        <v>385.5</v>
      </c>
      <c r="AY86" s="4" t="s">
        <v>205</v>
      </c>
      <c r="AZ86" s="2" t="s">
        <v>223</v>
      </c>
      <c r="BA86" s="2" t="s">
        <v>224</v>
      </c>
      <c r="BB86" s="2" t="s">
        <v>225</v>
      </c>
      <c r="BC86" s="2" t="s">
        <v>226</v>
      </c>
      <c r="BD86" s="6">
        <v>0</v>
      </c>
      <c r="BE86" s="6">
        <f t="shared" si="84"/>
        <v>0</v>
      </c>
      <c r="BF86" s="6">
        <f t="shared" si="85"/>
        <v>0</v>
      </c>
      <c r="BG86" s="6">
        <f t="shared" si="86"/>
        <v>0</v>
      </c>
      <c r="BH86" s="6">
        <v>0.25</v>
      </c>
      <c r="BI86" s="6">
        <f t="shared" si="87"/>
        <v>0.25</v>
      </c>
      <c r="BJ86" s="6">
        <f t="shared" si="88"/>
        <v>0.25</v>
      </c>
      <c r="BK86" s="6">
        <f t="shared" si="89"/>
        <v>0.25</v>
      </c>
      <c r="BL86" s="6">
        <f t="shared" si="90"/>
        <v>0.25</v>
      </c>
      <c r="BM86" s="6">
        <v>0.5</v>
      </c>
      <c r="BN86" s="6">
        <f t="shared" si="91"/>
        <v>0.5</v>
      </c>
      <c r="BO86" s="6">
        <f t="shared" si="92"/>
        <v>0.5</v>
      </c>
      <c r="BP86" s="6">
        <f t="shared" si="93"/>
        <v>0.5</v>
      </c>
      <c r="BQ86" s="6">
        <f t="shared" si="94"/>
        <v>0.5</v>
      </c>
      <c r="BR86" s="6">
        <v>0.75</v>
      </c>
      <c r="BS86" s="6">
        <f t="shared" si="95"/>
        <v>0.75</v>
      </c>
      <c r="BT86" s="6">
        <f t="shared" si="96"/>
        <v>0.75</v>
      </c>
      <c r="BU86" s="6">
        <f t="shared" si="97"/>
        <v>0.75</v>
      </c>
      <c r="BV86" s="6">
        <f t="shared" si="98"/>
        <v>0.75</v>
      </c>
      <c r="BW86" s="6">
        <v>1</v>
      </c>
      <c r="BX86" s="1"/>
    </row>
    <row r="87" spans="1:76" ht="34.200000000000003" hidden="1" x14ac:dyDescent="0.3">
      <c r="A87" s="2" t="str">
        <f>Programas!A87</f>
        <v>DO5</v>
      </c>
      <c r="B87" s="2">
        <f>Programas!B87</f>
        <v>1</v>
      </c>
      <c r="C87" s="2" t="str">
        <f>Programas!C87</f>
        <v>Recursos Hídricos</v>
      </c>
      <c r="D87" s="2">
        <f>Programas!D87</f>
        <v>2</v>
      </c>
      <c r="E87" s="2" t="str">
        <f>Programas!E87</f>
        <v>Enquadramento dos corpos d'água em classes segundo usos preponderantes</v>
      </c>
      <c r="F87" s="2" t="str">
        <f>Programas!F87</f>
        <v>N/A</v>
      </c>
      <c r="G87" s="2" t="str">
        <f>Programas!G87</f>
        <v>N/A</v>
      </c>
      <c r="H87" s="2" t="str">
        <f>Programas!H87</f>
        <v>2.1.4</v>
      </c>
      <c r="I87" s="2" t="str">
        <f>Programas!I87</f>
        <v>Revisar o Programa de Efetivação do Enquadramento</v>
      </c>
      <c r="J87" s="3" t="str">
        <f>IF(Programas!J87="X","X","")</f>
        <v/>
      </c>
      <c r="K87" s="3" t="str">
        <f>IF(Programas!K87="X","X","")</f>
        <v/>
      </c>
      <c r="L87" s="3" t="str">
        <f>IF(Programas!L87="X","X","")</f>
        <v/>
      </c>
      <c r="M87" s="3" t="str">
        <f>IF(Programas!M87="X","X","")</f>
        <v/>
      </c>
      <c r="N87" s="3" t="str">
        <f>IF(Programas!N87="X","X","")</f>
        <v>X</v>
      </c>
      <c r="O87" s="3" t="str">
        <f>IF(Programas!O87="X","X","")</f>
        <v/>
      </c>
      <c r="P87" s="3" t="str">
        <f>IF(Programas!P87="X","X","")</f>
        <v/>
      </c>
      <c r="Q87" s="3" t="str">
        <f>IF(Programas!Q87="X","X","")</f>
        <v/>
      </c>
      <c r="R87" s="3" t="str">
        <f>IF(Programas!R87="X","X","")</f>
        <v/>
      </c>
      <c r="S87" s="3" t="str">
        <f>IF(Programas!S87="X","X","")</f>
        <v>X</v>
      </c>
      <c r="T87" s="3" t="str">
        <f>IF(Programas!T87="X","X","")</f>
        <v/>
      </c>
      <c r="U87" s="3" t="str">
        <f>IF(Programas!U87="X","X","")</f>
        <v/>
      </c>
      <c r="V87" s="3" t="str">
        <f>IF(Programas!V87="X","X","")</f>
        <v/>
      </c>
      <c r="W87" s="3" t="str">
        <f>IF(Programas!W87="X","X","")</f>
        <v/>
      </c>
      <c r="X87" s="3" t="str">
        <f>IF(Programas!X87="X","X","")</f>
        <v>X</v>
      </c>
      <c r="Y87" s="3" t="str">
        <f>IF(Programas!Y87="X","X","")</f>
        <v/>
      </c>
      <c r="Z87" s="3" t="str">
        <f>IF(Programas!Z87="X","X","")</f>
        <v/>
      </c>
      <c r="AA87" s="3" t="str">
        <f>IF(Programas!AA87="X","X","")</f>
        <v/>
      </c>
      <c r="AB87" s="3" t="str">
        <f>IF(Programas!AB87="X","X","")</f>
        <v/>
      </c>
      <c r="AC87" s="3" t="str">
        <f>IF(Programas!AC87="X","X","")</f>
        <v>X</v>
      </c>
      <c r="AD87" s="3">
        <f>Programas!AD87</f>
        <v>0</v>
      </c>
      <c r="AE87" s="3">
        <f>Programas!AE87</f>
        <v>0</v>
      </c>
      <c r="AF87" s="3">
        <f>Programas!AF87</f>
        <v>0</v>
      </c>
      <c r="AG87" s="3">
        <f>Programas!AG87</f>
        <v>0</v>
      </c>
      <c r="AH87" s="3">
        <f>Programas!AH87</f>
        <v>61.6</v>
      </c>
      <c r="AI87" s="3">
        <f>Programas!AI87</f>
        <v>0</v>
      </c>
      <c r="AJ87" s="3">
        <f>Programas!AJ87</f>
        <v>0</v>
      </c>
      <c r="AK87" s="3">
        <f>Programas!AK87</f>
        <v>0</v>
      </c>
      <c r="AL87" s="3">
        <f>Programas!AL87</f>
        <v>0</v>
      </c>
      <c r="AM87" s="3">
        <f>Programas!AM87</f>
        <v>61.6</v>
      </c>
      <c r="AN87" s="3">
        <f>Programas!AN87</f>
        <v>0</v>
      </c>
      <c r="AO87" s="3">
        <f>Programas!AO87</f>
        <v>0</v>
      </c>
      <c r="AP87" s="3">
        <f>Programas!AP87</f>
        <v>0</v>
      </c>
      <c r="AQ87" s="3">
        <f>Programas!AQ87</f>
        <v>0</v>
      </c>
      <c r="AR87" s="3">
        <f>Programas!AR87</f>
        <v>61.6</v>
      </c>
      <c r="AS87" s="3">
        <f>Programas!AS87</f>
        <v>0</v>
      </c>
      <c r="AT87" s="3">
        <f>Programas!AT87</f>
        <v>0</v>
      </c>
      <c r="AU87" s="3">
        <f>Programas!AU87</f>
        <v>0</v>
      </c>
      <c r="AV87" s="3">
        <f>Programas!AV87</f>
        <v>0</v>
      </c>
      <c r="AW87" s="3">
        <f>Programas!AW87</f>
        <v>200.7</v>
      </c>
      <c r="AX87" s="4">
        <f t="shared" si="0"/>
        <v>385.5</v>
      </c>
      <c r="AY87" s="4" t="s">
        <v>205</v>
      </c>
      <c r="AZ87" s="2" t="s">
        <v>223</v>
      </c>
      <c r="BA87" s="2" t="s">
        <v>224</v>
      </c>
      <c r="BB87" s="2" t="s">
        <v>225</v>
      </c>
      <c r="BC87" s="2" t="s">
        <v>226</v>
      </c>
      <c r="BD87" s="6">
        <v>0</v>
      </c>
      <c r="BE87" s="6">
        <f t="shared" si="84"/>
        <v>0</v>
      </c>
      <c r="BF87" s="6">
        <f t="shared" si="85"/>
        <v>0</v>
      </c>
      <c r="BG87" s="6">
        <f t="shared" si="86"/>
        <v>0</v>
      </c>
      <c r="BH87" s="6">
        <v>0.25</v>
      </c>
      <c r="BI87" s="6">
        <f t="shared" si="87"/>
        <v>0.25</v>
      </c>
      <c r="BJ87" s="6">
        <f t="shared" si="88"/>
        <v>0.25</v>
      </c>
      <c r="BK87" s="6">
        <f t="shared" si="89"/>
        <v>0.25</v>
      </c>
      <c r="BL87" s="6">
        <f t="shared" si="90"/>
        <v>0.25</v>
      </c>
      <c r="BM87" s="6">
        <v>0.5</v>
      </c>
      <c r="BN87" s="6">
        <f t="shared" si="91"/>
        <v>0.5</v>
      </c>
      <c r="BO87" s="6">
        <f t="shared" si="92"/>
        <v>0.5</v>
      </c>
      <c r="BP87" s="6">
        <f t="shared" si="93"/>
        <v>0.5</v>
      </c>
      <c r="BQ87" s="6">
        <f t="shared" si="94"/>
        <v>0.5</v>
      </c>
      <c r="BR87" s="6">
        <v>0.75</v>
      </c>
      <c r="BS87" s="6">
        <f t="shared" si="95"/>
        <v>0.75</v>
      </c>
      <c r="BT87" s="6">
        <f t="shared" si="96"/>
        <v>0.75</v>
      </c>
      <c r="BU87" s="6">
        <f t="shared" si="97"/>
        <v>0.75</v>
      </c>
      <c r="BV87" s="6">
        <f t="shared" si="98"/>
        <v>0.75</v>
      </c>
      <c r="BW87" s="6">
        <v>1</v>
      </c>
      <c r="BX87" s="1"/>
    </row>
    <row r="88" spans="1:76" ht="34.200000000000003" hidden="1" x14ac:dyDescent="0.3">
      <c r="A88" s="2" t="str">
        <f>Programas!A88</f>
        <v>DO6</v>
      </c>
      <c r="B88" s="2">
        <f>Programas!B88</f>
        <v>1</v>
      </c>
      <c r="C88" s="2" t="str">
        <f>Programas!C88</f>
        <v>Recursos Hídricos</v>
      </c>
      <c r="D88" s="2">
        <f>Programas!D88</f>
        <v>2</v>
      </c>
      <c r="E88" s="2" t="str">
        <f>Programas!E88</f>
        <v>Enquadramento dos corpos d'água em classes segundo usos preponderantes</v>
      </c>
      <c r="F88" s="2" t="str">
        <f>Programas!F88</f>
        <v>N/A</v>
      </c>
      <c r="G88" s="2" t="str">
        <f>Programas!G88</f>
        <v>N/A</v>
      </c>
      <c r="H88" s="2" t="str">
        <f>Programas!H88</f>
        <v>2.1.4</v>
      </c>
      <c r="I88" s="2" t="str">
        <f>Programas!I88</f>
        <v>Revisar o Programa de Efetivação do Enquadramento</v>
      </c>
      <c r="J88" s="3" t="str">
        <f>IF(Programas!J88="X","X","")</f>
        <v/>
      </c>
      <c r="K88" s="3" t="str">
        <f>IF(Programas!K88="X","X","")</f>
        <v/>
      </c>
      <c r="L88" s="3" t="str">
        <f>IF(Programas!L88="X","X","")</f>
        <v/>
      </c>
      <c r="M88" s="3" t="str">
        <f>IF(Programas!M88="X","X","")</f>
        <v/>
      </c>
      <c r="N88" s="3" t="str">
        <f>IF(Programas!N88="X","X","")</f>
        <v>X</v>
      </c>
      <c r="O88" s="3" t="str">
        <f>IF(Programas!O88="X","X","")</f>
        <v/>
      </c>
      <c r="P88" s="3" t="str">
        <f>IF(Programas!P88="X","X","")</f>
        <v/>
      </c>
      <c r="Q88" s="3" t="str">
        <f>IF(Programas!Q88="X","X","")</f>
        <v/>
      </c>
      <c r="R88" s="3" t="str">
        <f>IF(Programas!R88="X","X","")</f>
        <v/>
      </c>
      <c r="S88" s="3" t="str">
        <f>IF(Programas!S88="X","X","")</f>
        <v>X</v>
      </c>
      <c r="T88" s="3" t="str">
        <f>IF(Programas!T88="X","X","")</f>
        <v/>
      </c>
      <c r="U88" s="3" t="str">
        <f>IF(Programas!U88="X","X","")</f>
        <v/>
      </c>
      <c r="V88" s="3" t="str">
        <f>IF(Programas!V88="X","X","")</f>
        <v/>
      </c>
      <c r="W88" s="3" t="str">
        <f>IF(Programas!W88="X","X","")</f>
        <v/>
      </c>
      <c r="X88" s="3" t="str">
        <f>IF(Programas!X88="X","X","")</f>
        <v>X</v>
      </c>
      <c r="Y88" s="3" t="str">
        <f>IF(Programas!Y88="X","X","")</f>
        <v/>
      </c>
      <c r="Z88" s="3" t="str">
        <f>IF(Programas!Z88="X","X","")</f>
        <v/>
      </c>
      <c r="AA88" s="3" t="str">
        <f>IF(Programas!AA88="X","X","")</f>
        <v/>
      </c>
      <c r="AB88" s="3" t="str">
        <f>IF(Programas!AB88="X","X","")</f>
        <v/>
      </c>
      <c r="AC88" s="3" t="str">
        <f>IF(Programas!AC88="X","X","")</f>
        <v>X</v>
      </c>
      <c r="AD88" s="3">
        <f>Programas!AD88</f>
        <v>0</v>
      </c>
      <c r="AE88" s="3">
        <f>Programas!AE88</f>
        <v>0</v>
      </c>
      <c r="AF88" s="3">
        <f>Programas!AF88</f>
        <v>0</v>
      </c>
      <c r="AG88" s="3">
        <f>Programas!AG88</f>
        <v>0</v>
      </c>
      <c r="AH88" s="3">
        <f>Programas!AH88</f>
        <v>61.6</v>
      </c>
      <c r="AI88" s="3">
        <f>Programas!AI88</f>
        <v>0</v>
      </c>
      <c r="AJ88" s="3">
        <f>Programas!AJ88</f>
        <v>0</v>
      </c>
      <c r="AK88" s="3">
        <f>Programas!AK88</f>
        <v>0</v>
      </c>
      <c r="AL88" s="3">
        <f>Programas!AL88</f>
        <v>0</v>
      </c>
      <c r="AM88" s="3">
        <f>Programas!AM88</f>
        <v>61.6</v>
      </c>
      <c r="AN88" s="3">
        <f>Programas!AN88</f>
        <v>0</v>
      </c>
      <c r="AO88" s="3">
        <f>Programas!AO88</f>
        <v>0</v>
      </c>
      <c r="AP88" s="3">
        <f>Programas!AP88</f>
        <v>0</v>
      </c>
      <c r="AQ88" s="3">
        <f>Programas!AQ88</f>
        <v>0</v>
      </c>
      <c r="AR88" s="3">
        <f>Programas!AR88</f>
        <v>61.6</v>
      </c>
      <c r="AS88" s="3">
        <f>Programas!AS88</f>
        <v>0</v>
      </c>
      <c r="AT88" s="3">
        <f>Programas!AT88</f>
        <v>0</v>
      </c>
      <c r="AU88" s="3">
        <f>Programas!AU88</f>
        <v>0</v>
      </c>
      <c r="AV88" s="3">
        <f>Programas!AV88</f>
        <v>0</v>
      </c>
      <c r="AW88" s="3">
        <f>Programas!AW88</f>
        <v>200.7</v>
      </c>
      <c r="AX88" s="4">
        <f t="shared" si="0"/>
        <v>385.5</v>
      </c>
      <c r="AY88" s="4" t="s">
        <v>205</v>
      </c>
      <c r="AZ88" s="2" t="s">
        <v>223</v>
      </c>
      <c r="BA88" s="2" t="s">
        <v>224</v>
      </c>
      <c r="BB88" s="2" t="s">
        <v>225</v>
      </c>
      <c r="BC88" s="2" t="s">
        <v>226</v>
      </c>
      <c r="BD88" s="6">
        <v>0</v>
      </c>
      <c r="BE88" s="6">
        <f t="shared" si="84"/>
        <v>0</v>
      </c>
      <c r="BF88" s="6">
        <f t="shared" si="85"/>
        <v>0</v>
      </c>
      <c r="BG88" s="6">
        <f t="shared" si="86"/>
        <v>0</v>
      </c>
      <c r="BH88" s="6">
        <v>0.25</v>
      </c>
      <c r="BI88" s="6">
        <f t="shared" si="87"/>
        <v>0.25</v>
      </c>
      <c r="BJ88" s="6">
        <f t="shared" si="88"/>
        <v>0.25</v>
      </c>
      <c r="BK88" s="6">
        <f t="shared" si="89"/>
        <v>0.25</v>
      </c>
      <c r="BL88" s="6">
        <f t="shared" si="90"/>
        <v>0.25</v>
      </c>
      <c r="BM88" s="6">
        <v>0.5</v>
      </c>
      <c r="BN88" s="6">
        <f t="shared" si="91"/>
        <v>0.5</v>
      </c>
      <c r="BO88" s="6">
        <f t="shared" si="92"/>
        <v>0.5</v>
      </c>
      <c r="BP88" s="6">
        <f t="shared" si="93"/>
        <v>0.5</v>
      </c>
      <c r="BQ88" s="6">
        <f t="shared" si="94"/>
        <v>0.5</v>
      </c>
      <c r="BR88" s="6">
        <v>0.75</v>
      </c>
      <c r="BS88" s="6">
        <f t="shared" si="95"/>
        <v>0.75</v>
      </c>
      <c r="BT88" s="6">
        <f t="shared" si="96"/>
        <v>0.75</v>
      </c>
      <c r="BU88" s="6">
        <f t="shared" si="97"/>
        <v>0.75</v>
      </c>
      <c r="BV88" s="6">
        <f t="shared" si="98"/>
        <v>0.75</v>
      </c>
      <c r="BW88" s="6">
        <v>1</v>
      </c>
      <c r="BX88" s="1"/>
    </row>
    <row r="89" spans="1:76" ht="34.200000000000003" hidden="1" x14ac:dyDescent="0.3">
      <c r="A89" s="2" t="str">
        <f>Programas!A89</f>
        <v>UA7</v>
      </c>
      <c r="B89" s="2">
        <f>Programas!B89</f>
        <v>1</v>
      </c>
      <c r="C89" s="2" t="str">
        <f>Programas!C89</f>
        <v>Recursos Hídricos</v>
      </c>
      <c r="D89" s="2">
        <f>Programas!D89</f>
        <v>2</v>
      </c>
      <c r="E89" s="2" t="str">
        <f>Programas!E89</f>
        <v>Enquadramento dos corpos d'água em classes segundo usos preponderantes</v>
      </c>
      <c r="F89" s="2" t="str">
        <f>Programas!F89</f>
        <v>N/A</v>
      </c>
      <c r="G89" s="2" t="str">
        <f>Programas!G89</f>
        <v>N/A</v>
      </c>
      <c r="H89" s="2" t="str">
        <f>Programas!H89</f>
        <v>2.1.4</v>
      </c>
      <c r="I89" s="2" t="str">
        <f>Programas!I89</f>
        <v>Revisar o Programa de Efetivação do Enquadramento</v>
      </c>
      <c r="J89" s="3" t="str">
        <f>IF(Programas!J89="X","X","")</f>
        <v/>
      </c>
      <c r="K89" s="3" t="str">
        <f>IF(Programas!K89="X","X","")</f>
        <v/>
      </c>
      <c r="L89" s="3" t="str">
        <f>IF(Programas!L89="X","X","")</f>
        <v/>
      </c>
      <c r="M89" s="3" t="str">
        <f>IF(Programas!M89="X","X","")</f>
        <v/>
      </c>
      <c r="N89" s="3" t="str">
        <f>IF(Programas!N89="X","X","")</f>
        <v>X</v>
      </c>
      <c r="O89" s="3" t="str">
        <f>IF(Programas!O89="X","X","")</f>
        <v/>
      </c>
      <c r="P89" s="3" t="str">
        <f>IF(Programas!P89="X","X","")</f>
        <v/>
      </c>
      <c r="Q89" s="3" t="str">
        <f>IF(Programas!Q89="X","X","")</f>
        <v/>
      </c>
      <c r="R89" s="3" t="str">
        <f>IF(Programas!R89="X","X","")</f>
        <v/>
      </c>
      <c r="S89" s="3" t="str">
        <f>IF(Programas!S89="X","X","")</f>
        <v>X</v>
      </c>
      <c r="T89" s="3" t="str">
        <f>IF(Programas!T89="X","X","")</f>
        <v/>
      </c>
      <c r="U89" s="3" t="str">
        <f>IF(Programas!U89="X","X","")</f>
        <v/>
      </c>
      <c r="V89" s="3" t="str">
        <f>IF(Programas!V89="X","X","")</f>
        <v/>
      </c>
      <c r="W89" s="3" t="str">
        <f>IF(Programas!W89="X","X","")</f>
        <v/>
      </c>
      <c r="X89" s="3" t="str">
        <f>IF(Programas!X89="X","X","")</f>
        <v>X</v>
      </c>
      <c r="Y89" s="3" t="str">
        <f>IF(Programas!Y89="X","X","")</f>
        <v/>
      </c>
      <c r="Z89" s="3" t="str">
        <f>IF(Programas!Z89="X","X","")</f>
        <v/>
      </c>
      <c r="AA89" s="3" t="str">
        <f>IF(Programas!AA89="X","X","")</f>
        <v/>
      </c>
      <c r="AB89" s="3" t="str">
        <f>IF(Programas!AB89="X","X","")</f>
        <v/>
      </c>
      <c r="AC89" s="3" t="str">
        <f>IF(Programas!AC89="X","X","")</f>
        <v>X</v>
      </c>
      <c r="AD89" s="3">
        <f>Programas!AD89</f>
        <v>0</v>
      </c>
      <c r="AE89" s="3">
        <f>Programas!AE89</f>
        <v>0</v>
      </c>
      <c r="AF89" s="3">
        <f>Programas!AF89</f>
        <v>0</v>
      </c>
      <c r="AG89" s="3">
        <f>Programas!AG89</f>
        <v>0</v>
      </c>
      <c r="AH89" s="3">
        <f>Programas!AH89</f>
        <v>0</v>
      </c>
      <c r="AI89" s="3">
        <f>Programas!AI89</f>
        <v>0</v>
      </c>
      <c r="AJ89" s="3">
        <f>Programas!AJ89</f>
        <v>0</v>
      </c>
      <c r="AK89" s="3">
        <f>Programas!AK89</f>
        <v>0</v>
      </c>
      <c r="AL89" s="3">
        <f>Programas!AL89</f>
        <v>0</v>
      </c>
      <c r="AM89" s="3">
        <f>Programas!AM89</f>
        <v>0</v>
      </c>
      <c r="AN89" s="3">
        <f>Programas!AN89</f>
        <v>0</v>
      </c>
      <c r="AO89" s="3">
        <f>Programas!AO89</f>
        <v>0</v>
      </c>
      <c r="AP89" s="3">
        <f>Programas!AP89</f>
        <v>0</v>
      </c>
      <c r="AQ89" s="3">
        <f>Programas!AQ89</f>
        <v>0</v>
      </c>
      <c r="AR89" s="3">
        <f>Programas!AR89</f>
        <v>0</v>
      </c>
      <c r="AS89" s="3">
        <f>Programas!AS89</f>
        <v>0</v>
      </c>
      <c r="AT89" s="3">
        <f>Programas!AT89</f>
        <v>0</v>
      </c>
      <c r="AU89" s="3">
        <f>Programas!AU89</f>
        <v>0</v>
      </c>
      <c r="AV89" s="3">
        <f>Programas!AV89</f>
        <v>0</v>
      </c>
      <c r="AW89" s="3">
        <f>Programas!AW89</f>
        <v>0</v>
      </c>
      <c r="AX89" s="4">
        <f t="shared" si="0"/>
        <v>0</v>
      </c>
      <c r="AY89" s="4" t="s">
        <v>205</v>
      </c>
      <c r="AZ89" s="2" t="s">
        <v>223</v>
      </c>
      <c r="BA89" s="2" t="s">
        <v>224</v>
      </c>
      <c r="BB89" s="2" t="s">
        <v>225</v>
      </c>
      <c r="BC89" s="2" t="s">
        <v>226</v>
      </c>
      <c r="BD89" s="6">
        <v>0</v>
      </c>
      <c r="BE89" s="6">
        <f t="shared" si="84"/>
        <v>0</v>
      </c>
      <c r="BF89" s="6">
        <f t="shared" si="85"/>
        <v>0</v>
      </c>
      <c r="BG89" s="6">
        <f t="shared" si="86"/>
        <v>0</v>
      </c>
      <c r="BH89" s="6">
        <v>0.25</v>
      </c>
      <c r="BI89" s="6">
        <f t="shared" si="87"/>
        <v>0.25</v>
      </c>
      <c r="BJ89" s="6">
        <f t="shared" si="88"/>
        <v>0.25</v>
      </c>
      <c r="BK89" s="6">
        <f t="shared" si="89"/>
        <v>0.25</v>
      </c>
      <c r="BL89" s="6">
        <f t="shared" si="90"/>
        <v>0.25</v>
      </c>
      <c r="BM89" s="6">
        <v>0.5</v>
      </c>
      <c r="BN89" s="6">
        <f t="shared" si="91"/>
        <v>0.5</v>
      </c>
      <c r="BO89" s="6">
        <f t="shared" si="92"/>
        <v>0.5</v>
      </c>
      <c r="BP89" s="6">
        <f t="shared" si="93"/>
        <v>0.5</v>
      </c>
      <c r="BQ89" s="6">
        <f t="shared" si="94"/>
        <v>0.5</v>
      </c>
      <c r="BR89" s="6">
        <v>0.75</v>
      </c>
      <c r="BS89" s="6">
        <f t="shared" si="95"/>
        <v>0.75</v>
      </c>
      <c r="BT89" s="6">
        <f t="shared" si="96"/>
        <v>0.75</v>
      </c>
      <c r="BU89" s="6">
        <f t="shared" si="97"/>
        <v>0.75</v>
      </c>
      <c r="BV89" s="6">
        <f t="shared" si="98"/>
        <v>0.75</v>
      </c>
      <c r="BW89" s="6">
        <v>1</v>
      </c>
      <c r="BX89" s="1"/>
    </row>
    <row r="90" spans="1:76" ht="34.200000000000003" hidden="1" x14ac:dyDescent="0.3">
      <c r="A90" s="2" t="str">
        <f>Programas!A90</f>
        <v>UA8</v>
      </c>
      <c r="B90" s="2">
        <f>Programas!B90</f>
        <v>1</v>
      </c>
      <c r="C90" s="2" t="str">
        <f>Programas!C90</f>
        <v>Recursos Hídricos</v>
      </c>
      <c r="D90" s="2">
        <f>Programas!D90</f>
        <v>2</v>
      </c>
      <c r="E90" s="2" t="str">
        <f>Programas!E90</f>
        <v>Enquadramento dos corpos d'água em classes segundo usos preponderantes</v>
      </c>
      <c r="F90" s="2" t="str">
        <f>Programas!F90</f>
        <v>N/A</v>
      </c>
      <c r="G90" s="2" t="str">
        <f>Programas!G90</f>
        <v>N/A</v>
      </c>
      <c r="H90" s="2" t="str">
        <f>Programas!H90</f>
        <v>2.1.4</v>
      </c>
      <c r="I90" s="2" t="str">
        <f>Programas!I90</f>
        <v>Revisar o Programa de Efetivação do Enquadramento</v>
      </c>
      <c r="J90" s="3" t="str">
        <f>IF(Programas!J90="X","X","")</f>
        <v/>
      </c>
      <c r="K90" s="3" t="str">
        <f>IF(Programas!K90="X","X","")</f>
        <v/>
      </c>
      <c r="L90" s="3" t="str">
        <f>IF(Programas!L90="X","X","")</f>
        <v/>
      </c>
      <c r="M90" s="3" t="str">
        <f>IF(Programas!M90="X","X","")</f>
        <v/>
      </c>
      <c r="N90" s="3" t="str">
        <f>IF(Programas!N90="X","X","")</f>
        <v>X</v>
      </c>
      <c r="O90" s="3" t="str">
        <f>IF(Programas!O90="X","X","")</f>
        <v/>
      </c>
      <c r="P90" s="3" t="str">
        <f>IF(Programas!P90="X","X","")</f>
        <v/>
      </c>
      <c r="Q90" s="3" t="str">
        <f>IF(Programas!Q90="X","X","")</f>
        <v/>
      </c>
      <c r="R90" s="3" t="str">
        <f>IF(Programas!R90="X","X","")</f>
        <v/>
      </c>
      <c r="S90" s="3" t="str">
        <f>IF(Programas!S90="X","X","")</f>
        <v>X</v>
      </c>
      <c r="T90" s="3" t="str">
        <f>IF(Programas!T90="X","X","")</f>
        <v/>
      </c>
      <c r="U90" s="3" t="str">
        <f>IF(Programas!U90="X","X","")</f>
        <v/>
      </c>
      <c r="V90" s="3" t="str">
        <f>IF(Programas!V90="X","X","")</f>
        <v/>
      </c>
      <c r="W90" s="3" t="str">
        <f>IF(Programas!W90="X","X","")</f>
        <v/>
      </c>
      <c r="X90" s="3" t="str">
        <f>IF(Programas!X90="X","X","")</f>
        <v>X</v>
      </c>
      <c r="Y90" s="3" t="str">
        <f>IF(Programas!Y90="X","X","")</f>
        <v/>
      </c>
      <c r="Z90" s="3" t="str">
        <f>IF(Programas!Z90="X","X","")</f>
        <v/>
      </c>
      <c r="AA90" s="3" t="str">
        <f>IF(Programas!AA90="X","X","")</f>
        <v/>
      </c>
      <c r="AB90" s="3" t="str">
        <f>IF(Programas!AB90="X","X","")</f>
        <v/>
      </c>
      <c r="AC90" s="3" t="str">
        <f>IF(Programas!AC90="X","X","")</f>
        <v>X</v>
      </c>
      <c r="AD90" s="3">
        <f>Programas!AD90</f>
        <v>0</v>
      </c>
      <c r="AE90" s="3">
        <f>Programas!AE90</f>
        <v>0</v>
      </c>
      <c r="AF90" s="3">
        <f>Programas!AF90</f>
        <v>0</v>
      </c>
      <c r="AG90" s="3">
        <f>Programas!AG90</f>
        <v>0</v>
      </c>
      <c r="AH90" s="3">
        <f>Programas!AH90</f>
        <v>0</v>
      </c>
      <c r="AI90" s="3">
        <f>Programas!AI90</f>
        <v>0</v>
      </c>
      <c r="AJ90" s="3">
        <f>Programas!AJ90</f>
        <v>0</v>
      </c>
      <c r="AK90" s="3">
        <f>Programas!AK90</f>
        <v>0</v>
      </c>
      <c r="AL90" s="3">
        <f>Programas!AL90</f>
        <v>0</v>
      </c>
      <c r="AM90" s="3">
        <f>Programas!AM90</f>
        <v>0</v>
      </c>
      <c r="AN90" s="3">
        <f>Programas!AN90</f>
        <v>0</v>
      </c>
      <c r="AO90" s="3">
        <f>Programas!AO90</f>
        <v>0</v>
      </c>
      <c r="AP90" s="3">
        <f>Programas!AP90</f>
        <v>0</v>
      </c>
      <c r="AQ90" s="3">
        <f>Programas!AQ90</f>
        <v>0</v>
      </c>
      <c r="AR90" s="3">
        <f>Programas!AR90</f>
        <v>0</v>
      </c>
      <c r="AS90" s="3">
        <f>Programas!AS90</f>
        <v>0</v>
      </c>
      <c r="AT90" s="3">
        <f>Programas!AT90</f>
        <v>0</v>
      </c>
      <c r="AU90" s="3">
        <f>Programas!AU90</f>
        <v>0</v>
      </c>
      <c r="AV90" s="3">
        <f>Programas!AV90</f>
        <v>0</v>
      </c>
      <c r="AW90" s="3">
        <f>Programas!AW90</f>
        <v>0</v>
      </c>
      <c r="AX90" s="4">
        <f t="shared" si="0"/>
        <v>0</v>
      </c>
      <c r="AY90" s="4" t="s">
        <v>205</v>
      </c>
      <c r="AZ90" s="2" t="s">
        <v>223</v>
      </c>
      <c r="BA90" s="2" t="s">
        <v>224</v>
      </c>
      <c r="BB90" s="2" t="s">
        <v>225</v>
      </c>
      <c r="BC90" s="2" t="s">
        <v>226</v>
      </c>
      <c r="BD90" s="6">
        <v>0</v>
      </c>
      <c r="BE90" s="6">
        <f t="shared" si="84"/>
        <v>0</v>
      </c>
      <c r="BF90" s="6">
        <f t="shared" si="85"/>
        <v>0</v>
      </c>
      <c r="BG90" s="6">
        <f t="shared" si="86"/>
        <v>0</v>
      </c>
      <c r="BH90" s="6">
        <v>0.25</v>
      </c>
      <c r="BI90" s="6">
        <f t="shared" si="87"/>
        <v>0.25</v>
      </c>
      <c r="BJ90" s="6">
        <f t="shared" si="88"/>
        <v>0.25</v>
      </c>
      <c r="BK90" s="6">
        <f t="shared" si="89"/>
        <v>0.25</v>
      </c>
      <c r="BL90" s="6">
        <f t="shared" si="90"/>
        <v>0.25</v>
      </c>
      <c r="BM90" s="6">
        <v>0.5</v>
      </c>
      <c r="BN90" s="6">
        <f t="shared" si="91"/>
        <v>0.5</v>
      </c>
      <c r="BO90" s="6">
        <f t="shared" si="92"/>
        <v>0.5</v>
      </c>
      <c r="BP90" s="6">
        <f t="shared" si="93"/>
        <v>0.5</v>
      </c>
      <c r="BQ90" s="6">
        <f t="shared" si="94"/>
        <v>0.5</v>
      </c>
      <c r="BR90" s="6">
        <v>0.75</v>
      </c>
      <c r="BS90" s="6">
        <f t="shared" si="95"/>
        <v>0.75</v>
      </c>
      <c r="BT90" s="6">
        <f t="shared" si="96"/>
        <v>0.75</v>
      </c>
      <c r="BU90" s="6">
        <f t="shared" si="97"/>
        <v>0.75</v>
      </c>
      <c r="BV90" s="6">
        <f t="shared" si="98"/>
        <v>0.75</v>
      </c>
      <c r="BW90" s="6">
        <v>1</v>
      </c>
      <c r="BX90" s="1"/>
    </row>
    <row r="91" spans="1:76" ht="34.200000000000003" hidden="1" x14ac:dyDescent="0.3">
      <c r="A91" s="2" t="str">
        <f>Programas!A91</f>
        <v>UA9</v>
      </c>
      <c r="B91" s="2">
        <f>Programas!B91</f>
        <v>1</v>
      </c>
      <c r="C91" s="2" t="str">
        <f>Programas!C91</f>
        <v>Recursos Hídricos</v>
      </c>
      <c r="D91" s="2">
        <f>Programas!D91</f>
        <v>2</v>
      </c>
      <c r="E91" s="2" t="str">
        <f>Programas!E91</f>
        <v>Enquadramento dos corpos d'água em classes segundo usos preponderantes</v>
      </c>
      <c r="F91" s="2" t="str">
        <f>Programas!F91</f>
        <v>N/A</v>
      </c>
      <c r="G91" s="2" t="str">
        <f>Programas!G91</f>
        <v>N/A</v>
      </c>
      <c r="H91" s="2" t="str">
        <f>Programas!H91</f>
        <v>2.1.4</v>
      </c>
      <c r="I91" s="2" t="str">
        <f>Programas!I91</f>
        <v>Revisar o Programa de Efetivação do Enquadramento</v>
      </c>
      <c r="J91" s="3" t="str">
        <f>IF(Programas!J91="X","X","")</f>
        <v/>
      </c>
      <c r="K91" s="3" t="str">
        <f>IF(Programas!K91="X","X","")</f>
        <v/>
      </c>
      <c r="L91" s="3" t="str">
        <f>IF(Programas!L91="X","X","")</f>
        <v/>
      </c>
      <c r="M91" s="3" t="str">
        <f>IF(Programas!M91="X","X","")</f>
        <v/>
      </c>
      <c r="N91" s="3" t="str">
        <f>IF(Programas!N91="X","X","")</f>
        <v>X</v>
      </c>
      <c r="O91" s="3" t="str">
        <f>IF(Programas!O91="X","X","")</f>
        <v/>
      </c>
      <c r="P91" s="3" t="str">
        <f>IF(Programas!P91="X","X","")</f>
        <v/>
      </c>
      <c r="Q91" s="3" t="str">
        <f>IF(Programas!Q91="X","X","")</f>
        <v/>
      </c>
      <c r="R91" s="3" t="str">
        <f>IF(Programas!R91="X","X","")</f>
        <v/>
      </c>
      <c r="S91" s="3" t="str">
        <f>IF(Programas!S91="X","X","")</f>
        <v>X</v>
      </c>
      <c r="T91" s="3" t="str">
        <f>IF(Programas!T91="X","X","")</f>
        <v/>
      </c>
      <c r="U91" s="3" t="str">
        <f>IF(Programas!U91="X","X","")</f>
        <v/>
      </c>
      <c r="V91" s="3" t="str">
        <f>IF(Programas!V91="X","X","")</f>
        <v/>
      </c>
      <c r="W91" s="3" t="str">
        <f>IF(Programas!W91="X","X","")</f>
        <v/>
      </c>
      <c r="X91" s="3" t="str">
        <f>IF(Programas!X91="X","X","")</f>
        <v>X</v>
      </c>
      <c r="Y91" s="3" t="str">
        <f>IF(Programas!Y91="X","X","")</f>
        <v/>
      </c>
      <c r="Z91" s="3" t="str">
        <f>IF(Programas!Z91="X","X","")</f>
        <v/>
      </c>
      <c r="AA91" s="3" t="str">
        <f>IF(Programas!AA91="X","X","")</f>
        <v/>
      </c>
      <c r="AB91" s="3" t="str">
        <f>IF(Programas!AB91="X","X","")</f>
        <v/>
      </c>
      <c r="AC91" s="3" t="str">
        <f>IF(Programas!AC91="X","X","")</f>
        <v>X</v>
      </c>
      <c r="AD91" s="3">
        <f>Programas!AD91</f>
        <v>0</v>
      </c>
      <c r="AE91" s="3">
        <f>Programas!AE91</f>
        <v>0</v>
      </c>
      <c r="AF91" s="3">
        <f>Programas!AF91</f>
        <v>0</v>
      </c>
      <c r="AG91" s="3">
        <f>Programas!AG91</f>
        <v>0</v>
      </c>
      <c r="AH91" s="3">
        <f>Programas!AH91</f>
        <v>0</v>
      </c>
      <c r="AI91" s="3">
        <f>Programas!AI91</f>
        <v>0</v>
      </c>
      <c r="AJ91" s="3">
        <f>Programas!AJ91</f>
        <v>0</v>
      </c>
      <c r="AK91" s="3">
        <f>Programas!AK91</f>
        <v>0</v>
      </c>
      <c r="AL91" s="3">
        <f>Programas!AL91</f>
        <v>0</v>
      </c>
      <c r="AM91" s="3">
        <f>Programas!AM91</f>
        <v>0</v>
      </c>
      <c r="AN91" s="3">
        <f>Programas!AN91</f>
        <v>0</v>
      </c>
      <c r="AO91" s="3">
        <f>Programas!AO91</f>
        <v>0</v>
      </c>
      <c r="AP91" s="3">
        <f>Programas!AP91</f>
        <v>0</v>
      </c>
      <c r="AQ91" s="3">
        <f>Programas!AQ91</f>
        <v>0</v>
      </c>
      <c r="AR91" s="3">
        <f>Programas!AR91</f>
        <v>0</v>
      </c>
      <c r="AS91" s="3">
        <f>Programas!AS91</f>
        <v>0</v>
      </c>
      <c r="AT91" s="3">
        <f>Programas!AT91</f>
        <v>0</v>
      </c>
      <c r="AU91" s="3">
        <f>Programas!AU91</f>
        <v>0</v>
      </c>
      <c r="AV91" s="3">
        <f>Programas!AV91</f>
        <v>0</v>
      </c>
      <c r="AW91" s="3">
        <f>Programas!AW91</f>
        <v>0</v>
      </c>
      <c r="AX91" s="4">
        <f t="shared" si="0"/>
        <v>0</v>
      </c>
      <c r="AY91" s="4" t="s">
        <v>205</v>
      </c>
      <c r="AZ91" s="2" t="s">
        <v>223</v>
      </c>
      <c r="BA91" s="2" t="s">
        <v>224</v>
      </c>
      <c r="BB91" s="2" t="s">
        <v>225</v>
      </c>
      <c r="BC91" s="2" t="s">
        <v>226</v>
      </c>
      <c r="BD91" s="6">
        <v>0</v>
      </c>
      <c r="BE91" s="6">
        <f t="shared" si="84"/>
        <v>0</v>
      </c>
      <c r="BF91" s="6">
        <f t="shared" si="85"/>
        <v>0</v>
      </c>
      <c r="BG91" s="6">
        <f t="shared" si="86"/>
        <v>0</v>
      </c>
      <c r="BH91" s="6">
        <v>0.25</v>
      </c>
      <c r="BI91" s="6">
        <f t="shared" si="87"/>
        <v>0.25</v>
      </c>
      <c r="BJ91" s="6">
        <f t="shared" si="88"/>
        <v>0.25</v>
      </c>
      <c r="BK91" s="6">
        <f t="shared" si="89"/>
        <v>0.25</v>
      </c>
      <c r="BL91" s="6">
        <f t="shared" si="90"/>
        <v>0.25</v>
      </c>
      <c r="BM91" s="6">
        <v>0.5</v>
      </c>
      <c r="BN91" s="6">
        <f t="shared" si="91"/>
        <v>0.5</v>
      </c>
      <c r="BO91" s="6">
        <f t="shared" si="92"/>
        <v>0.5</v>
      </c>
      <c r="BP91" s="6">
        <f t="shared" si="93"/>
        <v>0.5</v>
      </c>
      <c r="BQ91" s="6">
        <f t="shared" si="94"/>
        <v>0.5</v>
      </c>
      <c r="BR91" s="6">
        <v>0.75</v>
      </c>
      <c r="BS91" s="6">
        <f t="shared" si="95"/>
        <v>0.75</v>
      </c>
      <c r="BT91" s="6">
        <f t="shared" si="96"/>
        <v>0.75</v>
      </c>
      <c r="BU91" s="6">
        <f t="shared" si="97"/>
        <v>0.75</v>
      </c>
      <c r="BV91" s="6">
        <f t="shared" si="98"/>
        <v>0.75</v>
      </c>
      <c r="BW91" s="6">
        <v>1</v>
      </c>
      <c r="BX91" s="1"/>
    </row>
    <row r="92" spans="1:76" ht="57" x14ac:dyDescent="0.3">
      <c r="A92" s="40" t="str">
        <f>Programas!A92</f>
        <v>PIRH</v>
      </c>
      <c r="B92" s="40">
        <f>Programas!B92</f>
        <v>1</v>
      </c>
      <c r="C92" s="40" t="str">
        <f>Programas!C92</f>
        <v>Recursos Hídricos</v>
      </c>
      <c r="D92" s="40">
        <f>Programas!D92</f>
        <v>3</v>
      </c>
      <c r="E92" s="40" t="str">
        <f>Programas!E92</f>
        <v>Outorgas dos direitos de uso de recursos hídricos</v>
      </c>
      <c r="F92" s="40" t="str">
        <f>Programas!F92</f>
        <v>3.1</v>
      </c>
      <c r="G92" s="40" t="str">
        <f>Programas!G92</f>
        <v>Regularização de usos dos recursos hídricos</v>
      </c>
      <c r="H92" s="40" t="str">
        <f>Programas!H92</f>
        <v>3.1.1</v>
      </c>
      <c r="I92" s="40" t="str">
        <f>Programas!I92</f>
        <v xml:space="preserve">Implementar ações para mobilização e chamamento de usuários para regularização de usos </v>
      </c>
      <c r="J92" s="30" t="str">
        <f>IF(Programas!J92="X","X","")</f>
        <v/>
      </c>
      <c r="K92" s="30" t="str">
        <f>IF(Programas!K92="X","X","")</f>
        <v/>
      </c>
      <c r="L92" s="30" t="str">
        <f>IF(Programas!L92="X","X","")</f>
        <v>X</v>
      </c>
      <c r="M92" s="30" t="str">
        <f>IF(Programas!M92="X","X","")</f>
        <v>X</v>
      </c>
      <c r="N92" s="30" t="str">
        <f>IF(Programas!N92="X","X","")</f>
        <v>X</v>
      </c>
      <c r="O92" s="30" t="str">
        <f>IF(Programas!O92="X","X","")</f>
        <v>X</v>
      </c>
      <c r="P92" s="30" t="str">
        <f>IF(Programas!P92="X","X","")</f>
        <v>X</v>
      </c>
      <c r="Q92" s="30" t="str">
        <f>IF(Programas!Q92="X","X","")</f>
        <v>X</v>
      </c>
      <c r="R92" s="30" t="str">
        <f>IF(Programas!R92="X","X","")</f>
        <v>X</v>
      </c>
      <c r="S92" s="30" t="str">
        <f>IF(Programas!S92="X","X","")</f>
        <v>X</v>
      </c>
      <c r="T92" s="30" t="str">
        <f>IF(Programas!T92="X","X","")</f>
        <v>X</v>
      </c>
      <c r="U92" s="30" t="str">
        <f>IF(Programas!U92="X","X","")</f>
        <v>X</v>
      </c>
      <c r="V92" s="30" t="str">
        <f>IF(Programas!V92="X","X","")</f>
        <v>X</v>
      </c>
      <c r="W92" s="30" t="str">
        <f>IF(Programas!W92="X","X","")</f>
        <v>X</v>
      </c>
      <c r="X92" s="30" t="str">
        <f>IF(Programas!X92="X","X","")</f>
        <v>X</v>
      </c>
      <c r="Y92" s="30" t="str">
        <f>IF(Programas!Y92="X","X","")</f>
        <v>X</v>
      </c>
      <c r="Z92" s="30" t="str">
        <f>IF(Programas!Z92="X","X","")</f>
        <v>X</v>
      </c>
      <c r="AA92" s="30" t="str">
        <f>IF(Programas!AA92="X","X","")</f>
        <v>X</v>
      </c>
      <c r="AB92" s="30" t="str">
        <f>IF(Programas!AB92="X","X","")</f>
        <v>X</v>
      </c>
      <c r="AC92" s="30" t="str">
        <f>IF(Programas!AC92="X","X","")</f>
        <v>X</v>
      </c>
      <c r="AD92" s="30">
        <f>Programas!AD92</f>
        <v>0</v>
      </c>
      <c r="AE92" s="30">
        <f>Programas!AE92</f>
        <v>0</v>
      </c>
      <c r="AF92" s="30">
        <f>Programas!AF92</f>
        <v>0</v>
      </c>
      <c r="AG92" s="30">
        <f>Programas!AG92</f>
        <v>0</v>
      </c>
      <c r="AH92" s="30">
        <f>Programas!AH92</f>
        <v>0</v>
      </c>
      <c r="AI92" s="30">
        <f>Programas!AI92</f>
        <v>0</v>
      </c>
      <c r="AJ92" s="30">
        <f>Programas!AJ92</f>
        <v>0</v>
      </c>
      <c r="AK92" s="30">
        <f>Programas!AK92</f>
        <v>0</v>
      </c>
      <c r="AL92" s="30">
        <f>Programas!AL92</f>
        <v>0</v>
      </c>
      <c r="AM92" s="30">
        <f>Programas!AM92</f>
        <v>0</v>
      </c>
      <c r="AN92" s="30">
        <f>Programas!AN92</f>
        <v>0</v>
      </c>
      <c r="AO92" s="30">
        <f>Programas!AO92</f>
        <v>0</v>
      </c>
      <c r="AP92" s="30">
        <f>Programas!AP92</f>
        <v>0</v>
      </c>
      <c r="AQ92" s="30">
        <f>Programas!AQ92</f>
        <v>0</v>
      </c>
      <c r="AR92" s="30">
        <f>Programas!AR92</f>
        <v>0</v>
      </c>
      <c r="AS92" s="30">
        <f>Programas!AS92</f>
        <v>0</v>
      </c>
      <c r="AT92" s="30">
        <f>Programas!AT92</f>
        <v>0</v>
      </c>
      <c r="AU92" s="30">
        <f>Programas!AU92</f>
        <v>0</v>
      </c>
      <c r="AV92" s="30">
        <f>Programas!AV92</f>
        <v>0</v>
      </c>
      <c r="AW92" s="30">
        <f>Programas!AW92</f>
        <v>0</v>
      </c>
      <c r="AX92" s="36">
        <f t="shared" si="0"/>
        <v>0</v>
      </c>
      <c r="AY92" s="36" t="s">
        <v>205</v>
      </c>
      <c r="AZ92" s="40" t="s">
        <v>227</v>
      </c>
      <c r="BA92" s="40" t="s">
        <v>228</v>
      </c>
      <c r="BB92" s="40" t="s">
        <v>229</v>
      </c>
      <c r="BC92" s="40" t="s">
        <v>230</v>
      </c>
      <c r="BD92" s="62">
        <v>0</v>
      </c>
      <c r="BE92" s="62">
        <f t="shared" ref="BE92:BW92" si="99">BD92</f>
        <v>0</v>
      </c>
      <c r="BF92" s="62">
        <f t="shared" si="99"/>
        <v>0</v>
      </c>
      <c r="BG92" s="62">
        <f t="shared" si="99"/>
        <v>0</v>
      </c>
      <c r="BH92" s="62">
        <v>0.25</v>
      </c>
      <c r="BI92" s="62">
        <v>0.5</v>
      </c>
      <c r="BJ92" s="62">
        <f t="shared" si="99"/>
        <v>0.5</v>
      </c>
      <c r="BK92" s="62">
        <v>0.75</v>
      </c>
      <c r="BL92" s="62">
        <f t="shared" si="99"/>
        <v>0.75</v>
      </c>
      <c r="BM92" s="62">
        <v>1</v>
      </c>
      <c r="BN92" s="62">
        <f t="shared" si="99"/>
        <v>1</v>
      </c>
      <c r="BO92" s="62">
        <f t="shared" si="99"/>
        <v>1</v>
      </c>
      <c r="BP92" s="62">
        <f t="shared" si="99"/>
        <v>1</v>
      </c>
      <c r="BQ92" s="62">
        <f t="shared" si="99"/>
        <v>1</v>
      </c>
      <c r="BR92" s="62">
        <f t="shared" si="99"/>
        <v>1</v>
      </c>
      <c r="BS92" s="62">
        <f t="shared" si="99"/>
        <v>1</v>
      </c>
      <c r="BT92" s="62">
        <f t="shared" si="99"/>
        <v>1</v>
      </c>
      <c r="BU92" s="62">
        <f t="shared" si="99"/>
        <v>1</v>
      </c>
      <c r="BV92" s="62">
        <f t="shared" si="99"/>
        <v>1</v>
      </c>
      <c r="BW92" s="62">
        <f t="shared" si="99"/>
        <v>1</v>
      </c>
    </row>
    <row r="93" spans="1:76" ht="57" hidden="1" x14ac:dyDescent="0.3">
      <c r="A93" s="2" t="str">
        <f>Programas!A93</f>
        <v>Doce</v>
      </c>
      <c r="B93" s="2">
        <f>Programas!B93</f>
        <v>1</v>
      </c>
      <c r="C93" s="2" t="str">
        <f>Programas!C93</f>
        <v>Recursos Hídricos</v>
      </c>
      <c r="D93" s="2">
        <f>Programas!D93</f>
        <v>3</v>
      </c>
      <c r="E93" s="2" t="str">
        <f>Programas!E93</f>
        <v>Outorgas dos direitos de uso de recursos hídricos</v>
      </c>
      <c r="F93" s="2" t="str">
        <f>Programas!F93</f>
        <v>3.1</v>
      </c>
      <c r="G93" s="2" t="str">
        <f>Programas!G93</f>
        <v>Regularização de usos dos recursos hídricos</v>
      </c>
      <c r="H93" s="2" t="str">
        <f>Programas!H93</f>
        <v>3.1.1</v>
      </c>
      <c r="I93" s="2" t="str">
        <f>Programas!I93</f>
        <v xml:space="preserve">Implementar ações para mobilização e chamamento de usuários para regularização de usos </v>
      </c>
      <c r="J93" s="3" t="str">
        <f>IF(Programas!J93="X","X","")</f>
        <v/>
      </c>
      <c r="K93" s="3" t="str">
        <f>IF(Programas!K93="X","X","")</f>
        <v/>
      </c>
      <c r="L93" s="3" t="str">
        <f>IF(Programas!L93="X","X","")</f>
        <v>X</v>
      </c>
      <c r="M93" s="3" t="str">
        <f>IF(Programas!M93="X","X","")</f>
        <v>X</v>
      </c>
      <c r="N93" s="3" t="str">
        <f>IF(Programas!N93="X","X","")</f>
        <v>X</v>
      </c>
      <c r="O93" s="3" t="str">
        <f>IF(Programas!O93="X","X","")</f>
        <v>X</v>
      </c>
      <c r="P93" s="3" t="str">
        <f>IF(Programas!P93="X","X","")</f>
        <v>X</v>
      </c>
      <c r="Q93" s="3" t="str">
        <f>IF(Programas!Q93="X","X","")</f>
        <v>X</v>
      </c>
      <c r="R93" s="3" t="str">
        <f>IF(Programas!R93="X","X","")</f>
        <v>X</v>
      </c>
      <c r="S93" s="3" t="str">
        <f>IF(Programas!S93="X","X","")</f>
        <v>X</v>
      </c>
      <c r="T93" s="3" t="str">
        <f>IF(Programas!T93="X","X","")</f>
        <v>X</v>
      </c>
      <c r="U93" s="3" t="str">
        <f>IF(Programas!U93="X","X","")</f>
        <v>X</v>
      </c>
      <c r="V93" s="3" t="str">
        <f>IF(Programas!V93="X","X","")</f>
        <v>X</v>
      </c>
      <c r="W93" s="3" t="str">
        <f>IF(Programas!W93="X","X","")</f>
        <v>X</v>
      </c>
      <c r="X93" s="3" t="str">
        <f>IF(Programas!X93="X","X","")</f>
        <v>X</v>
      </c>
      <c r="Y93" s="3" t="str">
        <f>IF(Programas!Y93="X","X","")</f>
        <v>X</v>
      </c>
      <c r="Z93" s="3" t="str">
        <f>IF(Programas!Z93="X","X","")</f>
        <v>X</v>
      </c>
      <c r="AA93" s="3" t="str">
        <f>IF(Programas!AA93="X","X","")</f>
        <v>X</v>
      </c>
      <c r="AB93" s="3" t="str">
        <f>IF(Programas!AB93="X","X","")</f>
        <v>X</v>
      </c>
      <c r="AC93" s="3" t="str">
        <f>IF(Programas!AC93="X","X","")</f>
        <v>X</v>
      </c>
      <c r="AD93" s="3">
        <f>Programas!AD93</f>
        <v>0</v>
      </c>
      <c r="AE93" s="3">
        <f>Programas!AE93</f>
        <v>0</v>
      </c>
      <c r="AF93" s="3">
        <f>Programas!AF93</f>
        <v>0</v>
      </c>
      <c r="AG93" s="3">
        <f>Programas!AG93</f>
        <v>0</v>
      </c>
      <c r="AH93" s="3">
        <f>Programas!AH93</f>
        <v>0</v>
      </c>
      <c r="AI93" s="3">
        <f>Programas!AI93</f>
        <v>0</v>
      </c>
      <c r="AJ93" s="3">
        <f>Programas!AJ93</f>
        <v>0</v>
      </c>
      <c r="AK93" s="3">
        <f>Programas!AK93</f>
        <v>0</v>
      </c>
      <c r="AL93" s="3">
        <f>Programas!AL93</f>
        <v>0</v>
      </c>
      <c r="AM93" s="3">
        <f>Programas!AM93</f>
        <v>0</v>
      </c>
      <c r="AN93" s="3">
        <f>Programas!AN93</f>
        <v>0</v>
      </c>
      <c r="AO93" s="3">
        <f>Programas!AO93</f>
        <v>0</v>
      </c>
      <c r="AP93" s="3">
        <f>Programas!AP93</f>
        <v>0</v>
      </c>
      <c r="AQ93" s="3">
        <f>Programas!AQ93</f>
        <v>0</v>
      </c>
      <c r="AR93" s="3">
        <f>Programas!AR93</f>
        <v>0</v>
      </c>
      <c r="AS93" s="3">
        <f>Programas!AS93</f>
        <v>0</v>
      </c>
      <c r="AT93" s="3">
        <f>Programas!AT93</f>
        <v>0</v>
      </c>
      <c r="AU93" s="3">
        <f>Programas!AU93</f>
        <v>0</v>
      </c>
      <c r="AV93" s="3">
        <f>Programas!AV93</f>
        <v>0</v>
      </c>
      <c r="AW93" s="3">
        <f>Programas!AW93</f>
        <v>0</v>
      </c>
      <c r="AX93" s="4">
        <f t="shared" ref="AX93:AX156" si="100">SUM(AD93:AW93)</f>
        <v>0</v>
      </c>
      <c r="AY93" s="4" t="s">
        <v>205</v>
      </c>
      <c r="AZ93" s="2" t="s">
        <v>227</v>
      </c>
      <c r="BA93" s="2" t="s">
        <v>228</v>
      </c>
      <c r="BB93" s="2" t="s">
        <v>229</v>
      </c>
      <c r="BC93" s="2" t="s">
        <v>230</v>
      </c>
      <c r="BD93" s="6">
        <v>0</v>
      </c>
      <c r="BE93" s="6">
        <f t="shared" ref="BE93:BG94" si="101">BD93</f>
        <v>0</v>
      </c>
      <c r="BF93" s="6">
        <f t="shared" si="101"/>
        <v>0</v>
      </c>
      <c r="BG93" s="6">
        <f t="shared" si="101"/>
        <v>0</v>
      </c>
      <c r="BH93" s="6">
        <v>0.25</v>
      </c>
      <c r="BI93" s="6">
        <v>0.5</v>
      </c>
      <c r="BJ93" s="6">
        <f>BI93</f>
        <v>0.5</v>
      </c>
      <c r="BK93" s="6">
        <v>0.75</v>
      </c>
      <c r="BL93" s="6">
        <f>BK93</f>
        <v>0.75</v>
      </c>
      <c r="BM93" s="6">
        <v>1</v>
      </c>
      <c r="BN93" s="6">
        <f t="shared" ref="BN93:BW93" si="102">BM93</f>
        <v>1</v>
      </c>
      <c r="BO93" s="6">
        <f t="shared" si="102"/>
        <v>1</v>
      </c>
      <c r="BP93" s="6">
        <f t="shared" si="102"/>
        <v>1</v>
      </c>
      <c r="BQ93" s="6">
        <f t="shared" si="102"/>
        <v>1</v>
      </c>
      <c r="BR93" s="6">
        <f t="shared" si="102"/>
        <v>1</v>
      </c>
      <c r="BS93" s="6">
        <f t="shared" si="102"/>
        <v>1</v>
      </c>
      <c r="BT93" s="6">
        <f t="shared" si="102"/>
        <v>1</v>
      </c>
      <c r="BU93" s="6">
        <f t="shared" si="102"/>
        <v>1</v>
      </c>
      <c r="BV93" s="6">
        <f t="shared" si="102"/>
        <v>1</v>
      </c>
      <c r="BW93" s="6">
        <f t="shared" si="102"/>
        <v>1</v>
      </c>
      <c r="BX93" s="1"/>
    </row>
    <row r="94" spans="1:76" ht="57" hidden="1" x14ac:dyDescent="0.3">
      <c r="A94" s="2" t="str">
        <f>Programas!A94</f>
        <v>DO1</v>
      </c>
      <c r="B94" s="2">
        <f>Programas!B94</f>
        <v>1</v>
      </c>
      <c r="C94" s="2" t="str">
        <f>Programas!C94</f>
        <v>Recursos Hídricos</v>
      </c>
      <c r="D94" s="2">
        <f>Programas!D94</f>
        <v>3</v>
      </c>
      <c r="E94" s="2" t="str">
        <f>Programas!E94</f>
        <v>Outorgas dos direitos de uso de recursos hídricos</v>
      </c>
      <c r="F94" s="2" t="str">
        <f>Programas!F94</f>
        <v>3.1</v>
      </c>
      <c r="G94" s="2" t="str">
        <f>Programas!G94</f>
        <v>Regularização de usos dos recursos hídricos</v>
      </c>
      <c r="H94" s="2" t="str">
        <f>Programas!H94</f>
        <v>3.1.1</v>
      </c>
      <c r="I94" s="2" t="str">
        <f>Programas!I94</f>
        <v xml:space="preserve">Implementar ações para mobilização e chamamento de usuários para regularização de usos </v>
      </c>
      <c r="J94" s="3" t="str">
        <f>IF(Programas!J94="X","X","")</f>
        <v/>
      </c>
      <c r="K94" s="3" t="str">
        <f>IF(Programas!K94="X","X","")</f>
        <v/>
      </c>
      <c r="L94" s="3" t="str">
        <f>IF(Programas!L94="X","X","")</f>
        <v>X</v>
      </c>
      <c r="M94" s="3" t="str">
        <f>IF(Programas!M94="X","X","")</f>
        <v>X</v>
      </c>
      <c r="N94" s="3" t="str">
        <f>IF(Programas!N94="X","X","")</f>
        <v>X</v>
      </c>
      <c r="O94" s="3" t="str">
        <f>IF(Programas!O94="X","X","")</f>
        <v>X</v>
      </c>
      <c r="P94" s="3" t="str">
        <f>IF(Programas!P94="X","X","")</f>
        <v>X</v>
      </c>
      <c r="Q94" s="3" t="str">
        <f>IF(Programas!Q94="X","X","")</f>
        <v>X</v>
      </c>
      <c r="R94" s="3" t="str">
        <f>IF(Programas!R94="X","X","")</f>
        <v>X</v>
      </c>
      <c r="S94" s="3" t="str">
        <f>IF(Programas!S94="X","X","")</f>
        <v>X</v>
      </c>
      <c r="T94" s="3" t="str">
        <f>IF(Programas!T94="X","X","")</f>
        <v>X</v>
      </c>
      <c r="U94" s="3" t="str">
        <f>IF(Programas!U94="X","X","")</f>
        <v>X</v>
      </c>
      <c r="V94" s="3" t="str">
        <f>IF(Programas!V94="X","X","")</f>
        <v>X</v>
      </c>
      <c r="W94" s="3" t="str">
        <f>IF(Programas!W94="X","X","")</f>
        <v>X</v>
      </c>
      <c r="X94" s="3" t="str">
        <f>IF(Programas!X94="X","X","")</f>
        <v>X</v>
      </c>
      <c r="Y94" s="3" t="str">
        <f>IF(Programas!Y94="X","X","")</f>
        <v>X</v>
      </c>
      <c r="Z94" s="3" t="str">
        <f>IF(Programas!Z94="X","X","")</f>
        <v>X</v>
      </c>
      <c r="AA94" s="3" t="str">
        <f>IF(Programas!AA94="X","X","")</f>
        <v>X</v>
      </c>
      <c r="AB94" s="3" t="str">
        <f>IF(Programas!AB94="X","X","")</f>
        <v>X</v>
      </c>
      <c r="AC94" s="3" t="str">
        <f>IF(Programas!AC94="X","X","")</f>
        <v>X</v>
      </c>
      <c r="AD94" s="3">
        <f>Programas!AD94</f>
        <v>0</v>
      </c>
      <c r="AE94" s="3">
        <f>Programas!AE94</f>
        <v>0</v>
      </c>
      <c r="AF94" s="3">
        <f>Programas!AF94</f>
        <v>0</v>
      </c>
      <c r="AG94" s="3">
        <f>Programas!AG94</f>
        <v>0</v>
      </c>
      <c r="AH94" s="3">
        <f>Programas!AH94</f>
        <v>0</v>
      </c>
      <c r="AI94" s="3">
        <f>Programas!AI94</f>
        <v>0</v>
      </c>
      <c r="AJ94" s="3">
        <f>Programas!AJ94</f>
        <v>0</v>
      </c>
      <c r="AK94" s="3">
        <f>Programas!AK94</f>
        <v>0</v>
      </c>
      <c r="AL94" s="3">
        <f>Programas!AL94</f>
        <v>0</v>
      </c>
      <c r="AM94" s="3">
        <f>Programas!AM94</f>
        <v>0</v>
      </c>
      <c r="AN94" s="3">
        <f>Programas!AN94</f>
        <v>0</v>
      </c>
      <c r="AO94" s="3">
        <f>Programas!AO94</f>
        <v>0</v>
      </c>
      <c r="AP94" s="3">
        <f>Programas!AP94</f>
        <v>0</v>
      </c>
      <c r="AQ94" s="3">
        <f>Programas!AQ94</f>
        <v>0</v>
      </c>
      <c r="AR94" s="3">
        <f>Programas!AR94</f>
        <v>0</v>
      </c>
      <c r="AS94" s="3">
        <f>Programas!AS94</f>
        <v>0</v>
      </c>
      <c r="AT94" s="3">
        <f>Programas!AT94</f>
        <v>0</v>
      </c>
      <c r="AU94" s="3">
        <f>Programas!AU94</f>
        <v>0</v>
      </c>
      <c r="AV94" s="3">
        <f>Programas!AV94</f>
        <v>0</v>
      </c>
      <c r="AW94" s="3">
        <f>Programas!AW94</f>
        <v>0</v>
      </c>
      <c r="AX94" s="4">
        <f t="shared" si="100"/>
        <v>0</v>
      </c>
      <c r="AY94" s="4" t="s">
        <v>205</v>
      </c>
      <c r="AZ94" s="2" t="s">
        <v>488</v>
      </c>
      <c r="BA94" s="2" t="s">
        <v>228</v>
      </c>
      <c r="BB94" s="2" t="s">
        <v>229</v>
      </c>
      <c r="BC94" s="2" t="s">
        <v>230</v>
      </c>
      <c r="BD94" s="6">
        <v>0</v>
      </c>
      <c r="BE94" s="6">
        <f t="shared" si="101"/>
        <v>0</v>
      </c>
      <c r="BF94" s="6">
        <f t="shared" si="101"/>
        <v>0</v>
      </c>
      <c r="BG94" s="6">
        <f t="shared" si="101"/>
        <v>0</v>
      </c>
      <c r="BH94" s="6">
        <v>0.25</v>
      </c>
      <c r="BI94" s="6">
        <v>0.5</v>
      </c>
      <c r="BJ94" s="6">
        <f>BI94</f>
        <v>0.5</v>
      </c>
      <c r="BK94" s="6">
        <v>0.75</v>
      </c>
      <c r="BL94" s="6">
        <f>BK94</f>
        <v>0.75</v>
      </c>
      <c r="BM94" s="6">
        <v>1</v>
      </c>
      <c r="BN94" s="6">
        <f t="shared" ref="BN94:BW94" si="103">BM94</f>
        <v>1</v>
      </c>
      <c r="BO94" s="6">
        <f t="shared" si="103"/>
        <v>1</v>
      </c>
      <c r="BP94" s="6">
        <f t="shared" si="103"/>
        <v>1</v>
      </c>
      <c r="BQ94" s="6">
        <f t="shared" si="103"/>
        <v>1</v>
      </c>
      <c r="BR94" s="6">
        <f t="shared" si="103"/>
        <v>1</v>
      </c>
      <c r="BS94" s="6">
        <f t="shared" si="103"/>
        <v>1</v>
      </c>
      <c r="BT94" s="6">
        <f t="shared" si="103"/>
        <v>1</v>
      </c>
      <c r="BU94" s="6">
        <f t="shared" si="103"/>
        <v>1</v>
      </c>
      <c r="BV94" s="6">
        <f t="shared" si="103"/>
        <v>1</v>
      </c>
      <c r="BW94" s="6">
        <f t="shared" si="103"/>
        <v>1</v>
      </c>
      <c r="BX94" s="1"/>
    </row>
    <row r="95" spans="1:76" ht="57" hidden="1" x14ac:dyDescent="0.3">
      <c r="A95" s="2" t="str">
        <f>Programas!A95</f>
        <v>DO2</v>
      </c>
      <c r="B95" s="2">
        <f>Programas!B95</f>
        <v>1</v>
      </c>
      <c r="C95" s="2" t="str">
        <f>Programas!C95</f>
        <v>Recursos Hídricos</v>
      </c>
      <c r="D95" s="2">
        <f>Programas!D95</f>
        <v>3</v>
      </c>
      <c r="E95" s="2" t="str">
        <f>Programas!E95</f>
        <v>Outorgas dos direitos de uso de recursos hídricos</v>
      </c>
      <c r="F95" s="2" t="str">
        <f>Programas!F95</f>
        <v>3.1</v>
      </c>
      <c r="G95" s="2" t="str">
        <f>Programas!G95</f>
        <v>Regularização de usos dos recursos hídricos</v>
      </c>
      <c r="H95" s="2" t="str">
        <f>Programas!H95</f>
        <v>3.1.1</v>
      </c>
      <c r="I95" s="2" t="str">
        <f>Programas!I95</f>
        <v xml:space="preserve">Implementar ações para mobilização e chamamento de usuários para regularização de usos </v>
      </c>
      <c r="J95" s="3" t="str">
        <f>IF(Programas!J95="X","X","")</f>
        <v/>
      </c>
      <c r="K95" s="3" t="str">
        <f>IF(Programas!K95="X","X","")</f>
        <v/>
      </c>
      <c r="L95" s="3" t="str">
        <f>IF(Programas!L95="X","X","")</f>
        <v>X</v>
      </c>
      <c r="M95" s="3" t="str">
        <f>IF(Programas!M95="X","X","")</f>
        <v>X</v>
      </c>
      <c r="N95" s="3" t="str">
        <f>IF(Programas!N95="X","X","")</f>
        <v>X</v>
      </c>
      <c r="O95" s="3" t="str">
        <f>IF(Programas!O95="X","X","")</f>
        <v>X</v>
      </c>
      <c r="P95" s="3" t="str">
        <f>IF(Programas!P95="X","X","")</f>
        <v>X</v>
      </c>
      <c r="Q95" s="3" t="str">
        <f>IF(Programas!Q95="X","X","")</f>
        <v>X</v>
      </c>
      <c r="R95" s="3" t="str">
        <f>IF(Programas!R95="X","X","")</f>
        <v>X</v>
      </c>
      <c r="S95" s="3" t="str">
        <f>IF(Programas!S95="X","X","")</f>
        <v>X</v>
      </c>
      <c r="T95" s="3" t="str">
        <f>IF(Programas!T95="X","X","")</f>
        <v>X</v>
      </c>
      <c r="U95" s="3" t="str">
        <f>IF(Programas!U95="X","X","")</f>
        <v>X</v>
      </c>
      <c r="V95" s="3" t="str">
        <f>IF(Programas!V95="X","X","")</f>
        <v>X</v>
      </c>
      <c r="W95" s="3" t="str">
        <f>IF(Programas!W95="X","X","")</f>
        <v>X</v>
      </c>
      <c r="X95" s="3" t="str">
        <f>IF(Programas!X95="X","X","")</f>
        <v>X</v>
      </c>
      <c r="Y95" s="3" t="str">
        <f>IF(Programas!Y95="X","X","")</f>
        <v>X</v>
      </c>
      <c r="Z95" s="3" t="str">
        <f>IF(Programas!Z95="X","X","")</f>
        <v>X</v>
      </c>
      <c r="AA95" s="3" t="str">
        <f>IF(Programas!AA95="X","X","")</f>
        <v>X</v>
      </c>
      <c r="AB95" s="3" t="str">
        <f>IF(Programas!AB95="X","X","")</f>
        <v>X</v>
      </c>
      <c r="AC95" s="3" t="str">
        <f>IF(Programas!AC95="X","X","")</f>
        <v>X</v>
      </c>
      <c r="AD95" s="3">
        <f>Programas!AD95</f>
        <v>0</v>
      </c>
      <c r="AE95" s="3">
        <f>Programas!AE95</f>
        <v>0</v>
      </c>
      <c r="AF95" s="3">
        <f>Programas!AF95</f>
        <v>0</v>
      </c>
      <c r="AG95" s="3">
        <f>Programas!AG95</f>
        <v>0</v>
      </c>
      <c r="AH95" s="3">
        <f>Programas!AH95</f>
        <v>0</v>
      </c>
      <c r="AI95" s="3">
        <f>Programas!AI95</f>
        <v>0</v>
      </c>
      <c r="AJ95" s="3">
        <f>Programas!AJ95</f>
        <v>0</v>
      </c>
      <c r="AK95" s="3">
        <f>Programas!AK95</f>
        <v>0</v>
      </c>
      <c r="AL95" s="3">
        <f>Programas!AL95</f>
        <v>0</v>
      </c>
      <c r="AM95" s="3">
        <f>Programas!AM95</f>
        <v>0</v>
      </c>
      <c r="AN95" s="3">
        <f>Programas!AN95</f>
        <v>0</v>
      </c>
      <c r="AO95" s="3">
        <f>Programas!AO95</f>
        <v>0</v>
      </c>
      <c r="AP95" s="3">
        <f>Programas!AP95</f>
        <v>0</v>
      </c>
      <c r="AQ95" s="3">
        <f>Programas!AQ95</f>
        <v>0</v>
      </c>
      <c r="AR95" s="3">
        <f>Programas!AR95</f>
        <v>0</v>
      </c>
      <c r="AS95" s="3">
        <f>Programas!AS95</f>
        <v>0</v>
      </c>
      <c r="AT95" s="3">
        <f>Programas!AT95</f>
        <v>0</v>
      </c>
      <c r="AU95" s="3">
        <f>Programas!AU95</f>
        <v>0</v>
      </c>
      <c r="AV95" s="3">
        <f>Programas!AV95</f>
        <v>0</v>
      </c>
      <c r="AW95" s="3">
        <f>Programas!AW95</f>
        <v>0</v>
      </c>
      <c r="AX95" s="4">
        <f t="shared" si="100"/>
        <v>0</v>
      </c>
      <c r="AY95" s="4" t="s">
        <v>205</v>
      </c>
      <c r="AZ95" s="2" t="s">
        <v>488</v>
      </c>
      <c r="BA95" s="2" t="s">
        <v>228</v>
      </c>
      <c r="BB95" s="2" t="s">
        <v>229</v>
      </c>
      <c r="BC95" s="2" t="s">
        <v>230</v>
      </c>
      <c r="BD95" s="6">
        <v>0</v>
      </c>
      <c r="BE95" s="6">
        <f t="shared" ref="BE95:BE100" si="104">BD95</f>
        <v>0</v>
      </c>
      <c r="BF95" s="6">
        <f t="shared" ref="BF95:BF100" si="105">BE95</f>
        <v>0</v>
      </c>
      <c r="BG95" s="6">
        <f t="shared" ref="BG95:BG100" si="106">BF95</f>
        <v>0</v>
      </c>
      <c r="BH95" s="6">
        <v>0.25</v>
      </c>
      <c r="BI95" s="6">
        <v>0.5</v>
      </c>
      <c r="BJ95" s="6">
        <f t="shared" ref="BJ95:BJ100" si="107">BI95</f>
        <v>0.5</v>
      </c>
      <c r="BK95" s="6">
        <v>0.75</v>
      </c>
      <c r="BL95" s="6">
        <f t="shared" ref="BL95:BL100" si="108">BK95</f>
        <v>0.75</v>
      </c>
      <c r="BM95" s="6">
        <v>1</v>
      </c>
      <c r="BN95" s="6">
        <f t="shared" ref="BN95:BN100" si="109">BM95</f>
        <v>1</v>
      </c>
      <c r="BO95" s="6">
        <f t="shared" ref="BO95:BO100" si="110">BN95</f>
        <v>1</v>
      </c>
      <c r="BP95" s="6">
        <f t="shared" ref="BP95:BP100" si="111">BO95</f>
        <v>1</v>
      </c>
      <c r="BQ95" s="6">
        <f t="shared" ref="BQ95:BQ100" si="112">BP95</f>
        <v>1</v>
      </c>
      <c r="BR95" s="6">
        <f t="shared" ref="BR95:BR100" si="113">BQ95</f>
        <v>1</v>
      </c>
      <c r="BS95" s="6">
        <f t="shared" ref="BS95:BS100" si="114">BR95</f>
        <v>1</v>
      </c>
      <c r="BT95" s="6">
        <f t="shared" ref="BT95:BT100" si="115">BS95</f>
        <v>1</v>
      </c>
      <c r="BU95" s="6">
        <f t="shared" ref="BU95:BU100" si="116">BT95</f>
        <v>1</v>
      </c>
      <c r="BV95" s="6">
        <f t="shared" ref="BV95:BV100" si="117">BU95</f>
        <v>1</v>
      </c>
      <c r="BW95" s="6">
        <f t="shared" ref="BW95:BW100" si="118">BV95</f>
        <v>1</v>
      </c>
      <c r="BX95" s="1"/>
    </row>
    <row r="96" spans="1:76" ht="57" hidden="1" x14ac:dyDescent="0.3">
      <c r="A96" s="2" t="str">
        <f>Programas!A96</f>
        <v>DO3</v>
      </c>
      <c r="B96" s="2">
        <f>Programas!B96</f>
        <v>1</v>
      </c>
      <c r="C96" s="2" t="str">
        <f>Programas!C96</f>
        <v>Recursos Hídricos</v>
      </c>
      <c r="D96" s="2">
        <f>Programas!D96</f>
        <v>3</v>
      </c>
      <c r="E96" s="2" t="str">
        <f>Programas!E96</f>
        <v>Outorgas dos direitos de uso de recursos hídricos</v>
      </c>
      <c r="F96" s="2" t="str">
        <f>Programas!F96</f>
        <v>3.1</v>
      </c>
      <c r="G96" s="2" t="str">
        <f>Programas!G96</f>
        <v>Regularização de usos dos recursos hídricos</v>
      </c>
      <c r="H96" s="2" t="str">
        <f>Programas!H96</f>
        <v>3.1.1</v>
      </c>
      <c r="I96" s="2" t="str">
        <f>Programas!I96</f>
        <v xml:space="preserve">Implementar ações para mobilização e chamamento de usuários para regularização de usos </v>
      </c>
      <c r="J96" s="3" t="str">
        <f>IF(Programas!J96="X","X","")</f>
        <v/>
      </c>
      <c r="K96" s="3" t="str">
        <f>IF(Programas!K96="X","X","")</f>
        <v/>
      </c>
      <c r="L96" s="3" t="str">
        <f>IF(Programas!L96="X","X","")</f>
        <v>X</v>
      </c>
      <c r="M96" s="3" t="str">
        <f>IF(Programas!M96="X","X","")</f>
        <v>X</v>
      </c>
      <c r="N96" s="3" t="str">
        <f>IF(Programas!N96="X","X","")</f>
        <v>X</v>
      </c>
      <c r="O96" s="3" t="str">
        <f>IF(Programas!O96="X","X","")</f>
        <v>X</v>
      </c>
      <c r="P96" s="3" t="str">
        <f>IF(Programas!P96="X","X","")</f>
        <v>X</v>
      </c>
      <c r="Q96" s="3" t="str">
        <f>IF(Programas!Q96="X","X","")</f>
        <v>X</v>
      </c>
      <c r="R96" s="3" t="str">
        <f>IF(Programas!R96="X","X","")</f>
        <v>X</v>
      </c>
      <c r="S96" s="3" t="str">
        <f>IF(Programas!S96="X","X","")</f>
        <v>X</v>
      </c>
      <c r="T96" s="3" t="str">
        <f>IF(Programas!T96="X","X","")</f>
        <v>X</v>
      </c>
      <c r="U96" s="3" t="str">
        <f>IF(Programas!U96="X","X","")</f>
        <v>X</v>
      </c>
      <c r="V96" s="3" t="str">
        <f>IF(Programas!V96="X","X","")</f>
        <v>X</v>
      </c>
      <c r="W96" s="3" t="str">
        <f>IF(Programas!W96="X","X","")</f>
        <v>X</v>
      </c>
      <c r="X96" s="3" t="str">
        <f>IF(Programas!X96="X","X","")</f>
        <v>X</v>
      </c>
      <c r="Y96" s="3" t="str">
        <f>IF(Programas!Y96="X","X","")</f>
        <v>X</v>
      </c>
      <c r="Z96" s="3" t="str">
        <f>IF(Programas!Z96="X","X","")</f>
        <v>X</v>
      </c>
      <c r="AA96" s="3" t="str">
        <f>IF(Programas!AA96="X","X","")</f>
        <v>X</v>
      </c>
      <c r="AB96" s="3" t="str">
        <f>IF(Programas!AB96="X","X","")</f>
        <v>X</v>
      </c>
      <c r="AC96" s="3" t="str">
        <f>IF(Programas!AC96="X","X","")</f>
        <v>X</v>
      </c>
      <c r="AD96" s="3">
        <f>Programas!AD96</f>
        <v>0</v>
      </c>
      <c r="AE96" s="3">
        <f>Programas!AE96</f>
        <v>0</v>
      </c>
      <c r="AF96" s="3">
        <f>Programas!AF96</f>
        <v>0</v>
      </c>
      <c r="AG96" s="3">
        <f>Programas!AG96</f>
        <v>0</v>
      </c>
      <c r="AH96" s="3">
        <f>Programas!AH96</f>
        <v>0</v>
      </c>
      <c r="AI96" s="3">
        <f>Programas!AI96</f>
        <v>0</v>
      </c>
      <c r="AJ96" s="3">
        <f>Programas!AJ96</f>
        <v>0</v>
      </c>
      <c r="AK96" s="3">
        <f>Programas!AK96</f>
        <v>0</v>
      </c>
      <c r="AL96" s="3">
        <f>Programas!AL96</f>
        <v>0</v>
      </c>
      <c r="AM96" s="3">
        <f>Programas!AM96</f>
        <v>0</v>
      </c>
      <c r="AN96" s="3">
        <f>Programas!AN96</f>
        <v>0</v>
      </c>
      <c r="AO96" s="3">
        <f>Programas!AO96</f>
        <v>0</v>
      </c>
      <c r="AP96" s="3">
        <f>Programas!AP96</f>
        <v>0</v>
      </c>
      <c r="AQ96" s="3">
        <f>Programas!AQ96</f>
        <v>0</v>
      </c>
      <c r="AR96" s="3">
        <f>Programas!AR96</f>
        <v>0</v>
      </c>
      <c r="AS96" s="3">
        <f>Programas!AS96</f>
        <v>0</v>
      </c>
      <c r="AT96" s="3">
        <f>Programas!AT96</f>
        <v>0</v>
      </c>
      <c r="AU96" s="3">
        <f>Programas!AU96</f>
        <v>0</v>
      </c>
      <c r="AV96" s="3">
        <f>Programas!AV96</f>
        <v>0</v>
      </c>
      <c r="AW96" s="3">
        <f>Programas!AW96</f>
        <v>0</v>
      </c>
      <c r="AX96" s="4">
        <f t="shared" si="100"/>
        <v>0</v>
      </c>
      <c r="AY96" s="4" t="s">
        <v>205</v>
      </c>
      <c r="AZ96" s="2" t="s">
        <v>488</v>
      </c>
      <c r="BA96" s="2" t="s">
        <v>228</v>
      </c>
      <c r="BB96" s="2" t="s">
        <v>229</v>
      </c>
      <c r="BC96" s="2" t="s">
        <v>230</v>
      </c>
      <c r="BD96" s="6">
        <v>0</v>
      </c>
      <c r="BE96" s="6">
        <f t="shared" si="104"/>
        <v>0</v>
      </c>
      <c r="BF96" s="6">
        <f t="shared" si="105"/>
        <v>0</v>
      </c>
      <c r="BG96" s="6">
        <f t="shared" si="106"/>
        <v>0</v>
      </c>
      <c r="BH96" s="6">
        <v>0.25</v>
      </c>
      <c r="BI96" s="6">
        <v>0.5</v>
      </c>
      <c r="BJ96" s="6">
        <f t="shared" si="107"/>
        <v>0.5</v>
      </c>
      <c r="BK96" s="6">
        <v>0.75</v>
      </c>
      <c r="BL96" s="6">
        <f t="shared" si="108"/>
        <v>0.75</v>
      </c>
      <c r="BM96" s="6">
        <v>1</v>
      </c>
      <c r="BN96" s="6">
        <f t="shared" si="109"/>
        <v>1</v>
      </c>
      <c r="BO96" s="6">
        <f t="shared" si="110"/>
        <v>1</v>
      </c>
      <c r="BP96" s="6">
        <f t="shared" si="111"/>
        <v>1</v>
      </c>
      <c r="BQ96" s="6">
        <f t="shared" si="112"/>
        <v>1</v>
      </c>
      <c r="BR96" s="6">
        <f t="shared" si="113"/>
        <v>1</v>
      </c>
      <c r="BS96" s="6">
        <f t="shared" si="114"/>
        <v>1</v>
      </c>
      <c r="BT96" s="6">
        <f t="shared" si="115"/>
        <v>1</v>
      </c>
      <c r="BU96" s="6">
        <f t="shared" si="116"/>
        <v>1</v>
      </c>
      <c r="BV96" s="6">
        <f t="shared" si="117"/>
        <v>1</v>
      </c>
      <c r="BW96" s="6">
        <f t="shared" si="118"/>
        <v>1</v>
      </c>
      <c r="BX96" s="1"/>
    </row>
    <row r="97" spans="1:76" ht="57" hidden="1" x14ac:dyDescent="0.3">
      <c r="A97" s="2" t="str">
        <f>Programas!A97</f>
        <v>DO4</v>
      </c>
      <c r="B97" s="2">
        <f>Programas!B97</f>
        <v>1</v>
      </c>
      <c r="C97" s="2" t="str">
        <f>Programas!C97</f>
        <v>Recursos Hídricos</v>
      </c>
      <c r="D97" s="2">
        <f>Programas!D97</f>
        <v>3</v>
      </c>
      <c r="E97" s="2" t="str">
        <f>Programas!E97</f>
        <v>Outorgas dos direitos de uso de recursos hídricos</v>
      </c>
      <c r="F97" s="2" t="str">
        <f>Programas!F97</f>
        <v>3.1</v>
      </c>
      <c r="G97" s="2" t="str">
        <f>Programas!G97</f>
        <v>Regularização de usos dos recursos hídricos</v>
      </c>
      <c r="H97" s="2" t="str">
        <f>Programas!H97</f>
        <v>3.1.1</v>
      </c>
      <c r="I97" s="2" t="str">
        <f>Programas!I97</f>
        <v xml:space="preserve">Implementar ações para mobilização e chamamento de usuários para regularização de usos </v>
      </c>
      <c r="J97" s="3" t="str">
        <f>IF(Programas!J97="X","X","")</f>
        <v/>
      </c>
      <c r="K97" s="3" t="str">
        <f>IF(Programas!K97="X","X","")</f>
        <v/>
      </c>
      <c r="L97" s="3" t="str">
        <f>IF(Programas!L97="X","X","")</f>
        <v>X</v>
      </c>
      <c r="M97" s="3" t="str">
        <f>IF(Programas!M97="X","X","")</f>
        <v>X</v>
      </c>
      <c r="N97" s="3" t="str">
        <f>IF(Programas!N97="X","X","")</f>
        <v>X</v>
      </c>
      <c r="O97" s="3" t="str">
        <f>IF(Programas!O97="X","X","")</f>
        <v>X</v>
      </c>
      <c r="P97" s="3" t="str">
        <f>IF(Programas!P97="X","X","")</f>
        <v>X</v>
      </c>
      <c r="Q97" s="3" t="str">
        <f>IF(Programas!Q97="X","X","")</f>
        <v>X</v>
      </c>
      <c r="R97" s="3" t="str">
        <f>IF(Programas!R97="X","X","")</f>
        <v>X</v>
      </c>
      <c r="S97" s="3" t="str">
        <f>IF(Programas!S97="X","X","")</f>
        <v>X</v>
      </c>
      <c r="T97" s="3" t="str">
        <f>IF(Programas!T97="X","X","")</f>
        <v>X</v>
      </c>
      <c r="U97" s="3" t="str">
        <f>IF(Programas!U97="X","X","")</f>
        <v>X</v>
      </c>
      <c r="V97" s="3" t="str">
        <f>IF(Programas!V97="X","X","")</f>
        <v>X</v>
      </c>
      <c r="W97" s="3" t="str">
        <f>IF(Programas!W97="X","X","")</f>
        <v>X</v>
      </c>
      <c r="X97" s="3" t="str">
        <f>IF(Programas!X97="X","X","")</f>
        <v>X</v>
      </c>
      <c r="Y97" s="3" t="str">
        <f>IF(Programas!Y97="X","X","")</f>
        <v>X</v>
      </c>
      <c r="Z97" s="3" t="str">
        <f>IF(Programas!Z97="X","X","")</f>
        <v>X</v>
      </c>
      <c r="AA97" s="3" t="str">
        <f>IF(Programas!AA97="X","X","")</f>
        <v>X</v>
      </c>
      <c r="AB97" s="3" t="str">
        <f>IF(Programas!AB97="X","X","")</f>
        <v>X</v>
      </c>
      <c r="AC97" s="3" t="str">
        <f>IF(Programas!AC97="X","X","")</f>
        <v>X</v>
      </c>
      <c r="AD97" s="3">
        <f>Programas!AD97</f>
        <v>0</v>
      </c>
      <c r="AE97" s="3">
        <f>Programas!AE97</f>
        <v>0</v>
      </c>
      <c r="AF97" s="3">
        <f>Programas!AF97</f>
        <v>0</v>
      </c>
      <c r="AG97" s="3">
        <f>Programas!AG97</f>
        <v>0</v>
      </c>
      <c r="AH97" s="3">
        <f>Programas!AH97</f>
        <v>0</v>
      </c>
      <c r="AI97" s="3">
        <f>Programas!AI97</f>
        <v>0</v>
      </c>
      <c r="AJ97" s="3">
        <f>Programas!AJ97</f>
        <v>0</v>
      </c>
      <c r="AK97" s="3">
        <f>Programas!AK97</f>
        <v>0</v>
      </c>
      <c r="AL97" s="3">
        <f>Programas!AL97</f>
        <v>0</v>
      </c>
      <c r="AM97" s="3">
        <f>Programas!AM97</f>
        <v>0</v>
      </c>
      <c r="AN97" s="3">
        <f>Programas!AN97</f>
        <v>0</v>
      </c>
      <c r="AO97" s="3">
        <f>Programas!AO97</f>
        <v>0</v>
      </c>
      <c r="AP97" s="3">
        <f>Programas!AP97</f>
        <v>0</v>
      </c>
      <c r="AQ97" s="3">
        <f>Programas!AQ97</f>
        <v>0</v>
      </c>
      <c r="AR97" s="3">
        <f>Programas!AR97</f>
        <v>0</v>
      </c>
      <c r="AS97" s="3">
        <f>Programas!AS97</f>
        <v>0</v>
      </c>
      <c r="AT97" s="3">
        <f>Programas!AT97</f>
        <v>0</v>
      </c>
      <c r="AU97" s="3">
        <f>Programas!AU97</f>
        <v>0</v>
      </c>
      <c r="AV97" s="3">
        <f>Programas!AV97</f>
        <v>0</v>
      </c>
      <c r="AW97" s="3">
        <f>Programas!AW97</f>
        <v>0</v>
      </c>
      <c r="AX97" s="4">
        <f t="shared" si="100"/>
        <v>0</v>
      </c>
      <c r="AY97" s="4" t="s">
        <v>205</v>
      </c>
      <c r="AZ97" s="2" t="s">
        <v>488</v>
      </c>
      <c r="BA97" s="2" t="s">
        <v>228</v>
      </c>
      <c r="BB97" s="2" t="s">
        <v>229</v>
      </c>
      <c r="BC97" s="2" t="s">
        <v>230</v>
      </c>
      <c r="BD97" s="6">
        <v>0</v>
      </c>
      <c r="BE97" s="6">
        <f t="shared" si="104"/>
        <v>0</v>
      </c>
      <c r="BF97" s="6">
        <f t="shared" si="105"/>
        <v>0</v>
      </c>
      <c r="BG97" s="6">
        <f t="shared" si="106"/>
        <v>0</v>
      </c>
      <c r="BH97" s="6">
        <v>0.25</v>
      </c>
      <c r="BI97" s="6">
        <v>0.5</v>
      </c>
      <c r="BJ97" s="6">
        <f t="shared" si="107"/>
        <v>0.5</v>
      </c>
      <c r="BK97" s="6">
        <v>0.75</v>
      </c>
      <c r="BL97" s="6">
        <f t="shared" si="108"/>
        <v>0.75</v>
      </c>
      <c r="BM97" s="6">
        <v>1</v>
      </c>
      <c r="BN97" s="6">
        <f t="shared" si="109"/>
        <v>1</v>
      </c>
      <c r="BO97" s="6">
        <f t="shared" si="110"/>
        <v>1</v>
      </c>
      <c r="BP97" s="6">
        <f t="shared" si="111"/>
        <v>1</v>
      </c>
      <c r="BQ97" s="6">
        <f t="shared" si="112"/>
        <v>1</v>
      </c>
      <c r="BR97" s="6">
        <f t="shared" si="113"/>
        <v>1</v>
      </c>
      <c r="BS97" s="6">
        <f t="shared" si="114"/>
        <v>1</v>
      </c>
      <c r="BT97" s="6">
        <f t="shared" si="115"/>
        <v>1</v>
      </c>
      <c r="BU97" s="6">
        <f t="shared" si="116"/>
        <v>1</v>
      </c>
      <c r="BV97" s="6">
        <f t="shared" si="117"/>
        <v>1</v>
      </c>
      <c r="BW97" s="6">
        <f t="shared" si="118"/>
        <v>1</v>
      </c>
      <c r="BX97" s="1"/>
    </row>
    <row r="98" spans="1:76" ht="57" hidden="1" x14ac:dyDescent="0.3">
      <c r="A98" s="2" t="str">
        <f>Programas!A98</f>
        <v>DO5</v>
      </c>
      <c r="B98" s="2">
        <f>Programas!B98</f>
        <v>1</v>
      </c>
      <c r="C98" s="2" t="str">
        <f>Programas!C98</f>
        <v>Recursos Hídricos</v>
      </c>
      <c r="D98" s="2">
        <f>Programas!D98</f>
        <v>3</v>
      </c>
      <c r="E98" s="2" t="str">
        <f>Programas!E98</f>
        <v>Outorgas dos direitos de uso de recursos hídricos</v>
      </c>
      <c r="F98" s="2" t="str">
        <f>Programas!F98</f>
        <v>3.1</v>
      </c>
      <c r="G98" s="2" t="str">
        <f>Programas!G98</f>
        <v>Regularização de usos dos recursos hídricos</v>
      </c>
      <c r="H98" s="2" t="str">
        <f>Programas!H98</f>
        <v>3.1.1</v>
      </c>
      <c r="I98" s="2" t="str">
        <f>Programas!I98</f>
        <v xml:space="preserve">Implementar ações para mobilização e chamamento de usuários para regularização de usos </v>
      </c>
      <c r="J98" s="3" t="str">
        <f>IF(Programas!J98="X","X","")</f>
        <v/>
      </c>
      <c r="K98" s="3" t="str">
        <f>IF(Programas!K98="X","X","")</f>
        <v/>
      </c>
      <c r="L98" s="3" t="str">
        <f>IF(Programas!L98="X","X","")</f>
        <v>X</v>
      </c>
      <c r="M98" s="3" t="str">
        <f>IF(Programas!M98="X","X","")</f>
        <v>X</v>
      </c>
      <c r="N98" s="3" t="str">
        <f>IF(Programas!N98="X","X","")</f>
        <v>X</v>
      </c>
      <c r="O98" s="3" t="str">
        <f>IF(Programas!O98="X","X","")</f>
        <v>X</v>
      </c>
      <c r="P98" s="3" t="str">
        <f>IF(Programas!P98="X","X","")</f>
        <v>X</v>
      </c>
      <c r="Q98" s="3" t="str">
        <f>IF(Programas!Q98="X","X","")</f>
        <v>X</v>
      </c>
      <c r="R98" s="3" t="str">
        <f>IF(Programas!R98="X","X","")</f>
        <v>X</v>
      </c>
      <c r="S98" s="3" t="str">
        <f>IF(Programas!S98="X","X","")</f>
        <v>X</v>
      </c>
      <c r="T98" s="3" t="str">
        <f>IF(Programas!T98="X","X","")</f>
        <v>X</v>
      </c>
      <c r="U98" s="3" t="str">
        <f>IF(Programas!U98="X","X","")</f>
        <v>X</v>
      </c>
      <c r="V98" s="3" t="str">
        <f>IF(Programas!V98="X","X","")</f>
        <v>X</v>
      </c>
      <c r="W98" s="3" t="str">
        <f>IF(Programas!W98="X","X","")</f>
        <v>X</v>
      </c>
      <c r="X98" s="3" t="str">
        <f>IF(Programas!X98="X","X","")</f>
        <v>X</v>
      </c>
      <c r="Y98" s="3" t="str">
        <f>IF(Programas!Y98="X","X","")</f>
        <v>X</v>
      </c>
      <c r="Z98" s="3" t="str">
        <f>IF(Programas!Z98="X","X","")</f>
        <v>X</v>
      </c>
      <c r="AA98" s="3" t="str">
        <f>IF(Programas!AA98="X","X","")</f>
        <v>X</v>
      </c>
      <c r="AB98" s="3" t="str">
        <f>IF(Programas!AB98="X","X","")</f>
        <v>X</v>
      </c>
      <c r="AC98" s="3" t="str">
        <f>IF(Programas!AC98="X","X","")</f>
        <v>X</v>
      </c>
      <c r="AD98" s="3">
        <f>Programas!AD98</f>
        <v>0</v>
      </c>
      <c r="AE98" s="3">
        <f>Programas!AE98</f>
        <v>0</v>
      </c>
      <c r="AF98" s="3">
        <f>Programas!AF98</f>
        <v>0</v>
      </c>
      <c r="AG98" s="3">
        <f>Programas!AG98</f>
        <v>0</v>
      </c>
      <c r="AH98" s="3">
        <f>Programas!AH98</f>
        <v>0</v>
      </c>
      <c r="AI98" s="3">
        <f>Programas!AI98</f>
        <v>0</v>
      </c>
      <c r="AJ98" s="3">
        <f>Programas!AJ98</f>
        <v>0</v>
      </c>
      <c r="AK98" s="3">
        <f>Programas!AK98</f>
        <v>0</v>
      </c>
      <c r="AL98" s="3">
        <f>Programas!AL98</f>
        <v>0</v>
      </c>
      <c r="AM98" s="3">
        <f>Programas!AM98</f>
        <v>0</v>
      </c>
      <c r="AN98" s="3">
        <f>Programas!AN98</f>
        <v>0</v>
      </c>
      <c r="AO98" s="3">
        <f>Programas!AO98</f>
        <v>0</v>
      </c>
      <c r="AP98" s="3">
        <f>Programas!AP98</f>
        <v>0</v>
      </c>
      <c r="AQ98" s="3">
        <f>Programas!AQ98</f>
        <v>0</v>
      </c>
      <c r="AR98" s="3">
        <f>Programas!AR98</f>
        <v>0</v>
      </c>
      <c r="AS98" s="3">
        <f>Programas!AS98</f>
        <v>0</v>
      </c>
      <c r="AT98" s="3">
        <f>Programas!AT98</f>
        <v>0</v>
      </c>
      <c r="AU98" s="3">
        <f>Programas!AU98</f>
        <v>0</v>
      </c>
      <c r="AV98" s="3">
        <f>Programas!AV98</f>
        <v>0</v>
      </c>
      <c r="AW98" s="3">
        <f>Programas!AW98</f>
        <v>0</v>
      </c>
      <c r="AX98" s="4">
        <f t="shared" si="100"/>
        <v>0</v>
      </c>
      <c r="AY98" s="4" t="s">
        <v>205</v>
      </c>
      <c r="AZ98" s="2" t="s">
        <v>488</v>
      </c>
      <c r="BA98" s="2" t="s">
        <v>228</v>
      </c>
      <c r="BB98" s="2" t="s">
        <v>229</v>
      </c>
      <c r="BC98" s="2" t="s">
        <v>230</v>
      </c>
      <c r="BD98" s="6">
        <v>0</v>
      </c>
      <c r="BE98" s="6">
        <f t="shared" si="104"/>
        <v>0</v>
      </c>
      <c r="BF98" s="6">
        <f t="shared" si="105"/>
        <v>0</v>
      </c>
      <c r="BG98" s="6">
        <f t="shared" si="106"/>
        <v>0</v>
      </c>
      <c r="BH98" s="6">
        <v>0.25</v>
      </c>
      <c r="BI98" s="6">
        <v>0.5</v>
      </c>
      <c r="BJ98" s="6">
        <f t="shared" si="107"/>
        <v>0.5</v>
      </c>
      <c r="BK98" s="6">
        <v>0.75</v>
      </c>
      <c r="BL98" s="6">
        <f t="shared" si="108"/>
        <v>0.75</v>
      </c>
      <c r="BM98" s="6">
        <v>1</v>
      </c>
      <c r="BN98" s="6">
        <f t="shared" si="109"/>
        <v>1</v>
      </c>
      <c r="BO98" s="6">
        <f t="shared" si="110"/>
        <v>1</v>
      </c>
      <c r="BP98" s="6">
        <f t="shared" si="111"/>
        <v>1</v>
      </c>
      <c r="BQ98" s="6">
        <f t="shared" si="112"/>
        <v>1</v>
      </c>
      <c r="BR98" s="6">
        <f t="shared" si="113"/>
        <v>1</v>
      </c>
      <c r="BS98" s="6">
        <f t="shared" si="114"/>
        <v>1</v>
      </c>
      <c r="BT98" s="6">
        <f t="shared" si="115"/>
        <v>1</v>
      </c>
      <c r="BU98" s="6">
        <f t="shared" si="116"/>
        <v>1</v>
      </c>
      <c r="BV98" s="6">
        <f t="shared" si="117"/>
        <v>1</v>
      </c>
      <c r="BW98" s="6">
        <f t="shared" si="118"/>
        <v>1</v>
      </c>
      <c r="BX98" s="1"/>
    </row>
    <row r="99" spans="1:76" ht="57" hidden="1" x14ac:dyDescent="0.3">
      <c r="A99" s="2" t="str">
        <f>Programas!A99</f>
        <v>DO6</v>
      </c>
      <c r="B99" s="2">
        <f>Programas!B99</f>
        <v>1</v>
      </c>
      <c r="C99" s="2" t="str">
        <f>Programas!C99</f>
        <v>Recursos Hídricos</v>
      </c>
      <c r="D99" s="2">
        <f>Programas!D99</f>
        <v>3</v>
      </c>
      <c r="E99" s="2" t="str">
        <f>Programas!E99</f>
        <v>Outorgas dos direitos de uso de recursos hídricos</v>
      </c>
      <c r="F99" s="2" t="str">
        <f>Programas!F99</f>
        <v>3.1</v>
      </c>
      <c r="G99" s="2" t="str">
        <f>Programas!G99</f>
        <v>Regularização de usos dos recursos hídricos</v>
      </c>
      <c r="H99" s="2" t="str">
        <f>Programas!H99</f>
        <v>3.1.1</v>
      </c>
      <c r="I99" s="2" t="str">
        <f>Programas!I99</f>
        <v xml:space="preserve">Implementar ações para mobilização e chamamento de usuários para regularização de usos </v>
      </c>
      <c r="J99" s="3" t="str">
        <f>IF(Programas!J99="X","X","")</f>
        <v/>
      </c>
      <c r="K99" s="3" t="str">
        <f>IF(Programas!K99="X","X","")</f>
        <v/>
      </c>
      <c r="L99" s="3" t="str">
        <f>IF(Programas!L99="X","X","")</f>
        <v>X</v>
      </c>
      <c r="M99" s="3" t="str">
        <f>IF(Programas!M99="X","X","")</f>
        <v>X</v>
      </c>
      <c r="N99" s="3" t="str">
        <f>IF(Programas!N99="X","X","")</f>
        <v>X</v>
      </c>
      <c r="O99" s="3" t="str">
        <f>IF(Programas!O99="X","X","")</f>
        <v>X</v>
      </c>
      <c r="P99" s="3" t="str">
        <f>IF(Programas!P99="X","X","")</f>
        <v>X</v>
      </c>
      <c r="Q99" s="3" t="str">
        <f>IF(Programas!Q99="X","X","")</f>
        <v>X</v>
      </c>
      <c r="R99" s="3" t="str">
        <f>IF(Programas!R99="X","X","")</f>
        <v>X</v>
      </c>
      <c r="S99" s="3" t="str">
        <f>IF(Programas!S99="X","X","")</f>
        <v>X</v>
      </c>
      <c r="T99" s="3" t="str">
        <f>IF(Programas!T99="X","X","")</f>
        <v>X</v>
      </c>
      <c r="U99" s="3" t="str">
        <f>IF(Programas!U99="X","X","")</f>
        <v>X</v>
      </c>
      <c r="V99" s="3" t="str">
        <f>IF(Programas!V99="X","X","")</f>
        <v>X</v>
      </c>
      <c r="W99" s="3" t="str">
        <f>IF(Programas!W99="X","X","")</f>
        <v>X</v>
      </c>
      <c r="X99" s="3" t="str">
        <f>IF(Programas!X99="X","X","")</f>
        <v>X</v>
      </c>
      <c r="Y99" s="3" t="str">
        <f>IF(Programas!Y99="X","X","")</f>
        <v>X</v>
      </c>
      <c r="Z99" s="3" t="str">
        <f>IF(Programas!Z99="X","X","")</f>
        <v>X</v>
      </c>
      <c r="AA99" s="3" t="str">
        <f>IF(Programas!AA99="X","X","")</f>
        <v>X</v>
      </c>
      <c r="AB99" s="3" t="str">
        <f>IF(Programas!AB99="X","X","")</f>
        <v>X</v>
      </c>
      <c r="AC99" s="3" t="str">
        <f>IF(Programas!AC99="X","X","")</f>
        <v>X</v>
      </c>
      <c r="AD99" s="3">
        <f>Programas!AD99</f>
        <v>0</v>
      </c>
      <c r="AE99" s="3">
        <f>Programas!AE99</f>
        <v>0</v>
      </c>
      <c r="AF99" s="3">
        <f>Programas!AF99</f>
        <v>0</v>
      </c>
      <c r="AG99" s="3">
        <f>Programas!AG99</f>
        <v>0</v>
      </c>
      <c r="AH99" s="3">
        <f>Programas!AH99</f>
        <v>0</v>
      </c>
      <c r="AI99" s="3">
        <f>Programas!AI99</f>
        <v>0</v>
      </c>
      <c r="AJ99" s="3">
        <f>Programas!AJ99</f>
        <v>0</v>
      </c>
      <c r="AK99" s="3">
        <f>Programas!AK99</f>
        <v>0</v>
      </c>
      <c r="AL99" s="3">
        <f>Programas!AL99</f>
        <v>0</v>
      </c>
      <c r="AM99" s="3">
        <f>Programas!AM99</f>
        <v>0</v>
      </c>
      <c r="AN99" s="3">
        <f>Programas!AN99</f>
        <v>0</v>
      </c>
      <c r="AO99" s="3">
        <f>Programas!AO99</f>
        <v>0</v>
      </c>
      <c r="AP99" s="3">
        <f>Programas!AP99</f>
        <v>0</v>
      </c>
      <c r="AQ99" s="3">
        <f>Programas!AQ99</f>
        <v>0</v>
      </c>
      <c r="AR99" s="3">
        <f>Programas!AR99</f>
        <v>0</v>
      </c>
      <c r="AS99" s="3">
        <f>Programas!AS99</f>
        <v>0</v>
      </c>
      <c r="AT99" s="3">
        <f>Programas!AT99</f>
        <v>0</v>
      </c>
      <c r="AU99" s="3">
        <f>Programas!AU99</f>
        <v>0</v>
      </c>
      <c r="AV99" s="3">
        <f>Programas!AV99</f>
        <v>0</v>
      </c>
      <c r="AW99" s="3">
        <f>Programas!AW99</f>
        <v>0</v>
      </c>
      <c r="AX99" s="4">
        <f t="shared" si="100"/>
        <v>0</v>
      </c>
      <c r="AY99" s="4" t="s">
        <v>205</v>
      </c>
      <c r="AZ99" s="2" t="s">
        <v>488</v>
      </c>
      <c r="BA99" s="2" t="s">
        <v>228</v>
      </c>
      <c r="BB99" s="2" t="s">
        <v>229</v>
      </c>
      <c r="BC99" s="2" t="s">
        <v>230</v>
      </c>
      <c r="BD99" s="6">
        <v>0</v>
      </c>
      <c r="BE99" s="6">
        <f t="shared" si="104"/>
        <v>0</v>
      </c>
      <c r="BF99" s="6">
        <f t="shared" si="105"/>
        <v>0</v>
      </c>
      <c r="BG99" s="6">
        <f t="shared" si="106"/>
        <v>0</v>
      </c>
      <c r="BH99" s="6">
        <v>0.25</v>
      </c>
      <c r="BI99" s="6">
        <v>0.5</v>
      </c>
      <c r="BJ99" s="6">
        <f t="shared" si="107"/>
        <v>0.5</v>
      </c>
      <c r="BK99" s="6">
        <v>0.75</v>
      </c>
      <c r="BL99" s="6">
        <f t="shared" si="108"/>
        <v>0.75</v>
      </c>
      <c r="BM99" s="6">
        <v>1</v>
      </c>
      <c r="BN99" s="6">
        <f t="shared" si="109"/>
        <v>1</v>
      </c>
      <c r="BO99" s="6">
        <f t="shared" si="110"/>
        <v>1</v>
      </c>
      <c r="BP99" s="6">
        <f t="shared" si="111"/>
        <v>1</v>
      </c>
      <c r="BQ99" s="6">
        <f t="shared" si="112"/>
        <v>1</v>
      </c>
      <c r="BR99" s="6">
        <f t="shared" si="113"/>
        <v>1</v>
      </c>
      <c r="BS99" s="6">
        <f t="shared" si="114"/>
        <v>1</v>
      </c>
      <c r="BT99" s="6">
        <f t="shared" si="115"/>
        <v>1</v>
      </c>
      <c r="BU99" s="6">
        <f t="shared" si="116"/>
        <v>1</v>
      </c>
      <c r="BV99" s="6">
        <f t="shared" si="117"/>
        <v>1</v>
      </c>
      <c r="BW99" s="6">
        <f t="shared" si="118"/>
        <v>1</v>
      </c>
      <c r="BX99" s="1"/>
    </row>
    <row r="100" spans="1:76" ht="57" hidden="1" x14ac:dyDescent="0.3">
      <c r="A100" s="2" t="str">
        <f>Programas!A100</f>
        <v>UA7</v>
      </c>
      <c r="B100" s="2">
        <f>Programas!B100</f>
        <v>1</v>
      </c>
      <c r="C100" s="2" t="str">
        <f>Programas!C100</f>
        <v>Recursos Hídricos</v>
      </c>
      <c r="D100" s="2">
        <f>Programas!D100</f>
        <v>3</v>
      </c>
      <c r="E100" s="2" t="str">
        <f>Programas!E100</f>
        <v>Outorgas dos direitos de uso de recursos hídricos</v>
      </c>
      <c r="F100" s="2" t="str">
        <f>Programas!F100</f>
        <v>3.1</v>
      </c>
      <c r="G100" s="2" t="str">
        <f>Programas!G100</f>
        <v>Regularização de usos dos recursos hídricos</v>
      </c>
      <c r="H100" s="2" t="str">
        <f>Programas!H100</f>
        <v>3.1.1</v>
      </c>
      <c r="I100" s="2" t="str">
        <f>Programas!I100</f>
        <v xml:space="preserve">Implementar ações para mobilização e chamamento de usuários para regularização de usos </v>
      </c>
      <c r="J100" s="3" t="str">
        <f>IF(Programas!J100="X","X","")</f>
        <v/>
      </c>
      <c r="K100" s="3" t="str">
        <f>IF(Programas!K100="X","X","")</f>
        <v/>
      </c>
      <c r="L100" s="3" t="str">
        <f>IF(Programas!L100="X","X","")</f>
        <v>X</v>
      </c>
      <c r="M100" s="3" t="str">
        <f>IF(Programas!M100="X","X","")</f>
        <v>X</v>
      </c>
      <c r="N100" s="3" t="str">
        <f>IF(Programas!N100="X","X","")</f>
        <v>X</v>
      </c>
      <c r="O100" s="3" t="str">
        <f>IF(Programas!O100="X","X","")</f>
        <v>X</v>
      </c>
      <c r="P100" s="3" t="str">
        <f>IF(Programas!P100="X","X","")</f>
        <v>X</v>
      </c>
      <c r="Q100" s="3" t="str">
        <f>IF(Programas!Q100="X","X","")</f>
        <v>X</v>
      </c>
      <c r="R100" s="3" t="str">
        <f>IF(Programas!R100="X","X","")</f>
        <v>X</v>
      </c>
      <c r="S100" s="3" t="str">
        <f>IF(Programas!S100="X","X","")</f>
        <v>X</v>
      </c>
      <c r="T100" s="3" t="str">
        <f>IF(Programas!T100="X","X","")</f>
        <v>X</v>
      </c>
      <c r="U100" s="3" t="str">
        <f>IF(Programas!U100="X","X","")</f>
        <v>X</v>
      </c>
      <c r="V100" s="3" t="str">
        <f>IF(Programas!V100="X","X","")</f>
        <v>X</v>
      </c>
      <c r="W100" s="3" t="str">
        <f>IF(Programas!W100="X","X","")</f>
        <v>X</v>
      </c>
      <c r="X100" s="3" t="str">
        <f>IF(Programas!X100="X","X","")</f>
        <v>X</v>
      </c>
      <c r="Y100" s="3" t="str">
        <f>IF(Programas!Y100="X","X","")</f>
        <v>X</v>
      </c>
      <c r="Z100" s="3" t="str">
        <f>IF(Programas!Z100="X","X","")</f>
        <v>X</v>
      </c>
      <c r="AA100" s="3" t="str">
        <f>IF(Programas!AA100="X","X","")</f>
        <v>X</v>
      </c>
      <c r="AB100" s="3" t="str">
        <f>IF(Programas!AB100="X","X","")</f>
        <v>X</v>
      </c>
      <c r="AC100" s="3" t="str">
        <f>IF(Programas!AC100="X","X","")</f>
        <v>X</v>
      </c>
      <c r="AD100" s="3">
        <f>Programas!AD100</f>
        <v>0</v>
      </c>
      <c r="AE100" s="3">
        <f>Programas!AE100</f>
        <v>0</v>
      </c>
      <c r="AF100" s="3">
        <f>Programas!AF100</f>
        <v>0</v>
      </c>
      <c r="AG100" s="3">
        <f>Programas!AG100</f>
        <v>0</v>
      </c>
      <c r="AH100" s="3">
        <f>Programas!AH100</f>
        <v>0</v>
      </c>
      <c r="AI100" s="3">
        <f>Programas!AI100</f>
        <v>0</v>
      </c>
      <c r="AJ100" s="3">
        <f>Programas!AJ100</f>
        <v>0</v>
      </c>
      <c r="AK100" s="3">
        <f>Programas!AK100</f>
        <v>0</v>
      </c>
      <c r="AL100" s="3">
        <f>Programas!AL100</f>
        <v>0</v>
      </c>
      <c r="AM100" s="3">
        <f>Programas!AM100</f>
        <v>0</v>
      </c>
      <c r="AN100" s="3">
        <f>Programas!AN100</f>
        <v>0</v>
      </c>
      <c r="AO100" s="3">
        <f>Programas!AO100</f>
        <v>0</v>
      </c>
      <c r="AP100" s="3">
        <f>Programas!AP100</f>
        <v>0</v>
      </c>
      <c r="AQ100" s="3">
        <f>Programas!AQ100</f>
        <v>0</v>
      </c>
      <c r="AR100" s="3">
        <f>Programas!AR100</f>
        <v>0</v>
      </c>
      <c r="AS100" s="3">
        <f>Programas!AS100</f>
        <v>0</v>
      </c>
      <c r="AT100" s="3">
        <f>Programas!AT100</f>
        <v>0</v>
      </c>
      <c r="AU100" s="3">
        <f>Programas!AU100</f>
        <v>0</v>
      </c>
      <c r="AV100" s="3">
        <f>Programas!AV100</f>
        <v>0</v>
      </c>
      <c r="AW100" s="3">
        <f>Programas!AW100</f>
        <v>0</v>
      </c>
      <c r="AX100" s="4">
        <f t="shared" si="100"/>
        <v>0</v>
      </c>
      <c r="AY100" s="4" t="s">
        <v>205</v>
      </c>
      <c r="AZ100" s="2" t="s">
        <v>489</v>
      </c>
      <c r="BA100" s="2" t="s">
        <v>228</v>
      </c>
      <c r="BB100" s="2" t="s">
        <v>229</v>
      </c>
      <c r="BC100" s="2" t="s">
        <v>230</v>
      </c>
      <c r="BD100" s="6">
        <v>0</v>
      </c>
      <c r="BE100" s="6">
        <f t="shared" si="104"/>
        <v>0</v>
      </c>
      <c r="BF100" s="6">
        <f t="shared" si="105"/>
        <v>0</v>
      </c>
      <c r="BG100" s="6">
        <f t="shared" si="106"/>
        <v>0</v>
      </c>
      <c r="BH100" s="6">
        <v>0.25</v>
      </c>
      <c r="BI100" s="6">
        <v>0.5</v>
      </c>
      <c r="BJ100" s="6">
        <f t="shared" si="107"/>
        <v>0.5</v>
      </c>
      <c r="BK100" s="6">
        <v>0.75</v>
      </c>
      <c r="BL100" s="6">
        <f t="shared" si="108"/>
        <v>0.75</v>
      </c>
      <c r="BM100" s="6">
        <v>1</v>
      </c>
      <c r="BN100" s="6">
        <f t="shared" si="109"/>
        <v>1</v>
      </c>
      <c r="BO100" s="6">
        <f t="shared" si="110"/>
        <v>1</v>
      </c>
      <c r="BP100" s="6">
        <f t="shared" si="111"/>
        <v>1</v>
      </c>
      <c r="BQ100" s="6">
        <f t="shared" si="112"/>
        <v>1</v>
      </c>
      <c r="BR100" s="6">
        <f t="shared" si="113"/>
        <v>1</v>
      </c>
      <c r="BS100" s="6">
        <f t="shared" si="114"/>
        <v>1</v>
      </c>
      <c r="BT100" s="6">
        <f t="shared" si="115"/>
        <v>1</v>
      </c>
      <c r="BU100" s="6">
        <f t="shared" si="116"/>
        <v>1</v>
      </c>
      <c r="BV100" s="6">
        <f t="shared" si="117"/>
        <v>1</v>
      </c>
      <c r="BW100" s="6">
        <f t="shared" si="118"/>
        <v>1</v>
      </c>
      <c r="BX100" s="1"/>
    </row>
    <row r="101" spans="1:76" ht="57" hidden="1" x14ac:dyDescent="0.3">
      <c r="A101" s="2" t="str">
        <f>Programas!A101</f>
        <v>UA8</v>
      </c>
      <c r="B101" s="2">
        <f>Programas!B101</f>
        <v>1</v>
      </c>
      <c r="C101" s="2" t="str">
        <f>Programas!C101</f>
        <v>Recursos Hídricos</v>
      </c>
      <c r="D101" s="2">
        <f>Programas!D101</f>
        <v>3</v>
      </c>
      <c r="E101" s="2" t="str">
        <f>Programas!E101</f>
        <v>Outorgas dos direitos de uso de recursos hídricos</v>
      </c>
      <c r="F101" s="2" t="str">
        <f>Programas!F101</f>
        <v>3.1</v>
      </c>
      <c r="G101" s="2" t="str">
        <f>Programas!G101</f>
        <v>Regularização de usos dos recursos hídricos</v>
      </c>
      <c r="H101" s="2" t="str">
        <f>Programas!H101</f>
        <v>3.1.1</v>
      </c>
      <c r="I101" s="2" t="str">
        <f>Programas!I101</f>
        <v xml:space="preserve">Implementar ações para mobilização e chamamento de usuários para regularização de usos </v>
      </c>
      <c r="J101" s="3" t="str">
        <f>IF(Programas!J101="X","X","")</f>
        <v/>
      </c>
      <c r="K101" s="3" t="str">
        <f>IF(Programas!K101="X","X","")</f>
        <v/>
      </c>
      <c r="L101" s="3" t="str">
        <f>IF(Programas!L101="X","X","")</f>
        <v>X</v>
      </c>
      <c r="M101" s="3" t="str">
        <f>IF(Programas!M101="X","X","")</f>
        <v>X</v>
      </c>
      <c r="N101" s="3" t="str">
        <f>IF(Programas!N101="X","X","")</f>
        <v>X</v>
      </c>
      <c r="O101" s="3" t="str">
        <f>IF(Programas!O101="X","X","")</f>
        <v>X</v>
      </c>
      <c r="P101" s="3" t="str">
        <f>IF(Programas!P101="X","X","")</f>
        <v>X</v>
      </c>
      <c r="Q101" s="3" t="str">
        <f>IF(Programas!Q101="X","X","")</f>
        <v>X</v>
      </c>
      <c r="R101" s="3" t="str">
        <f>IF(Programas!R101="X","X","")</f>
        <v>X</v>
      </c>
      <c r="S101" s="3" t="str">
        <f>IF(Programas!S101="X","X","")</f>
        <v>X</v>
      </c>
      <c r="T101" s="3" t="str">
        <f>IF(Programas!T101="X","X","")</f>
        <v>X</v>
      </c>
      <c r="U101" s="3" t="str">
        <f>IF(Programas!U101="X","X","")</f>
        <v>X</v>
      </c>
      <c r="V101" s="3" t="str">
        <f>IF(Programas!V101="X","X","")</f>
        <v>X</v>
      </c>
      <c r="W101" s="3" t="str">
        <f>IF(Programas!W101="X","X","")</f>
        <v>X</v>
      </c>
      <c r="X101" s="3" t="str">
        <f>IF(Programas!X101="X","X","")</f>
        <v>X</v>
      </c>
      <c r="Y101" s="3" t="str">
        <f>IF(Programas!Y101="X","X","")</f>
        <v>X</v>
      </c>
      <c r="Z101" s="3" t="str">
        <f>IF(Programas!Z101="X","X","")</f>
        <v>X</v>
      </c>
      <c r="AA101" s="3" t="str">
        <f>IF(Programas!AA101="X","X","")</f>
        <v>X</v>
      </c>
      <c r="AB101" s="3" t="str">
        <f>IF(Programas!AB101="X","X","")</f>
        <v>X</v>
      </c>
      <c r="AC101" s="3" t="str">
        <f>IF(Programas!AC101="X","X","")</f>
        <v>X</v>
      </c>
      <c r="AD101" s="3">
        <f>Programas!AD101</f>
        <v>0</v>
      </c>
      <c r="AE101" s="3">
        <f>Programas!AE101</f>
        <v>0</v>
      </c>
      <c r="AF101" s="3">
        <f>Programas!AF101</f>
        <v>0</v>
      </c>
      <c r="AG101" s="3">
        <f>Programas!AG101</f>
        <v>0</v>
      </c>
      <c r="AH101" s="3">
        <f>Programas!AH101</f>
        <v>0</v>
      </c>
      <c r="AI101" s="3">
        <f>Programas!AI101</f>
        <v>0</v>
      </c>
      <c r="AJ101" s="3">
        <f>Programas!AJ101</f>
        <v>0</v>
      </c>
      <c r="AK101" s="3">
        <f>Programas!AK101</f>
        <v>0</v>
      </c>
      <c r="AL101" s="3">
        <f>Programas!AL101</f>
        <v>0</v>
      </c>
      <c r="AM101" s="3">
        <f>Programas!AM101</f>
        <v>0</v>
      </c>
      <c r="AN101" s="3">
        <f>Programas!AN101</f>
        <v>0</v>
      </c>
      <c r="AO101" s="3">
        <f>Programas!AO101</f>
        <v>0</v>
      </c>
      <c r="AP101" s="3">
        <f>Programas!AP101</f>
        <v>0</v>
      </c>
      <c r="AQ101" s="3">
        <f>Programas!AQ101</f>
        <v>0</v>
      </c>
      <c r="AR101" s="3">
        <f>Programas!AR101</f>
        <v>0</v>
      </c>
      <c r="AS101" s="3">
        <f>Programas!AS101</f>
        <v>0</v>
      </c>
      <c r="AT101" s="3">
        <f>Programas!AT101</f>
        <v>0</v>
      </c>
      <c r="AU101" s="3">
        <f>Programas!AU101</f>
        <v>0</v>
      </c>
      <c r="AV101" s="3">
        <f>Programas!AV101</f>
        <v>0</v>
      </c>
      <c r="AW101" s="3">
        <f>Programas!AW101</f>
        <v>0</v>
      </c>
      <c r="AX101" s="4">
        <f t="shared" si="100"/>
        <v>0</v>
      </c>
      <c r="AY101" s="4" t="s">
        <v>205</v>
      </c>
      <c r="AZ101" s="2" t="s">
        <v>489</v>
      </c>
      <c r="BA101" s="2" t="s">
        <v>228</v>
      </c>
      <c r="BB101" s="2" t="s">
        <v>229</v>
      </c>
      <c r="BC101" s="2" t="s">
        <v>230</v>
      </c>
      <c r="BD101" s="6">
        <v>0</v>
      </c>
      <c r="BE101" s="6">
        <f t="shared" ref="BE101:BG102" si="119">BD101</f>
        <v>0</v>
      </c>
      <c r="BF101" s="6">
        <f t="shared" si="119"/>
        <v>0</v>
      </c>
      <c r="BG101" s="6">
        <f t="shared" si="119"/>
        <v>0</v>
      </c>
      <c r="BH101" s="6">
        <v>0.25</v>
      </c>
      <c r="BI101" s="6">
        <v>0.5</v>
      </c>
      <c r="BJ101" s="6">
        <f>BI101</f>
        <v>0.5</v>
      </c>
      <c r="BK101" s="6">
        <v>0.75</v>
      </c>
      <c r="BL101" s="6">
        <f>BK101</f>
        <v>0.75</v>
      </c>
      <c r="BM101" s="6">
        <v>1</v>
      </c>
      <c r="BN101" s="6">
        <f t="shared" ref="BN101:BW101" si="120">BM101</f>
        <v>1</v>
      </c>
      <c r="BO101" s="6">
        <f t="shared" si="120"/>
        <v>1</v>
      </c>
      <c r="BP101" s="6">
        <f t="shared" si="120"/>
        <v>1</v>
      </c>
      <c r="BQ101" s="6">
        <f t="shared" si="120"/>
        <v>1</v>
      </c>
      <c r="BR101" s="6">
        <f t="shared" si="120"/>
        <v>1</v>
      </c>
      <c r="BS101" s="6">
        <f t="shared" si="120"/>
        <v>1</v>
      </c>
      <c r="BT101" s="6">
        <f t="shared" si="120"/>
        <v>1</v>
      </c>
      <c r="BU101" s="6">
        <f t="shared" si="120"/>
        <v>1</v>
      </c>
      <c r="BV101" s="6">
        <f t="shared" si="120"/>
        <v>1</v>
      </c>
      <c r="BW101" s="6">
        <f t="shared" si="120"/>
        <v>1</v>
      </c>
      <c r="BX101" s="1"/>
    </row>
    <row r="102" spans="1:76" ht="57" hidden="1" x14ac:dyDescent="0.3">
      <c r="A102" s="2" t="str">
        <f>Programas!A102</f>
        <v>UA9</v>
      </c>
      <c r="B102" s="2">
        <f>Programas!B102</f>
        <v>1</v>
      </c>
      <c r="C102" s="2" t="str">
        <f>Programas!C102</f>
        <v>Recursos Hídricos</v>
      </c>
      <c r="D102" s="2">
        <f>Programas!D102</f>
        <v>3</v>
      </c>
      <c r="E102" s="2" t="str">
        <f>Programas!E102</f>
        <v>Outorgas dos direitos de uso de recursos hídricos</v>
      </c>
      <c r="F102" s="2" t="str">
        <f>Programas!F102</f>
        <v>3.1</v>
      </c>
      <c r="G102" s="2" t="str">
        <f>Programas!G102</f>
        <v>Regularização de usos dos recursos hídricos</v>
      </c>
      <c r="H102" s="2" t="str">
        <f>Programas!H102</f>
        <v>3.1.1</v>
      </c>
      <c r="I102" s="2" t="str">
        <f>Programas!I102</f>
        <v xml:space="preserve">Implementar ações para mobilização e chamamento de usuários para regularização de usos </v>
      </c>
      <c r="J102" s="3" t="str">
        <f>IF(Programas!J102="X","X","")</f>
        <v/>
      </c>
      <c r="K102" s="3" t="str">
        <f>IF(Programas!K102="X","X","")</f>
        <v/>
      </c>
      <c r="L102" s="3" t="str">
        <f>IF(Programas!L102="X","X","")</f>
        <v>X</v>
      </c>
      <c r="M102" s="3" t="str">
        <f>IF(Programas!M102="X","X","")</f>
        <v>X</v>
      </c>
      <c r="N102" s="3" t="str">
        <f>IF(Programas!N102="X","X","")</f>
        <v>X</v>
      </c>
      <c r="O102" s="3" t="str">
        <f>IF(Programas!O102="X","X","")</f>
        <v>X</v>
      </c>
      <c r="P102" s="3" t="str">
        <f>IF(Programas!P102="X","X","")</f>
        <v>X</v>
      </c>
      <c r="Q102" s="3" t="str">
        <f>IF(Programas!Q102="X","X","")</f>
        <v>X</v>
      </c>
      <c r="R102" s="3" t="str">
        <f>IF(Programas!R102="X","X","")</f>
        <v>X</v>
      </c>
      <c r="S102" s="3" t="str">
        <f>IF(Programas!S102="X","X","")</f>
        <v>X</v>
      </c>
      <c r="T102" s="3" t="str">
        <f>IF(Programas!T102="X","X","")</f>
        <v>X</v>
      </c>
      <c r="U102" s="3" t="str">
        <f>IF(Programas!U102="X","X","")</f>
        <v>X</v>
      </c>
      <c r="V102" s="3" t="str">
        <f>IF(Programas!V102="X","X","")</f>
        <v>X</v>
      </c>
      <c r="W102" s="3" t="str">
        <f>IF(Programas!W102="X","X","")</f>
        <v>X</v>
      </c>
      <c r="X102" s="3" t="str">
        <f>IF(Programas!X102="X","X","")</f>
        <v>X</v>
      </c>
      <c r="Y102" s="3" t="str">
        <f>IF(Programas!Y102="X","X","")</f>
        <v>X</v>
      </c>
      <c r="Z102" s="3" t="str">
        <f>IF(Programas!Z102="X","X","")</f>
        <v>X</v>
      </c>
      <c r="AA102" s="3" t="str">
        <f>IF(Programas!AA102="X","X","")</f>
        <v>X</v>
      </c>
      <c r="AB102" s="3" t="str">
        <f>IF(Programas!AB102="X","X","")</f>
        <v>X</v>
      </c>
      <c r="AC102" s="3" t="str">
        <f>IF(Programas!AC102="X","X","")</f>
        <v>X</v>
      </c>
      <c r="AD102" s="3">
        <f>Programas!AD102</f>
        <v>0</v>
      </c>
      <c r="AE102" s="3">
        <f>Programas!AE102</f>
        <v>0</v>
      </c>
      <c r="AF102" s="3">
        <f>Programas!AF102</f>
        <v>0</v>
      </c>
      <c r="AG102" s="3">
        <f>Programas!AG102</f>
        <v>0</v>
      </c>
      <c r="AH102" s="3">
        <f>Programas!AH102</f>
        <v>0</v>
      </c>
      <c r="AI102" s="3">
        <f>Programas!AI102</f>
        <v>0</v>
      </c>
      <c r="AJ102" s="3">
        <f>Programas!AJ102</f>
        <v>0</v>
      </c>
      <c r="AK102" s="3">
        <f>Programas!AK102</f>
        <v>0</v>
      </c>
      <c r="AL102" s="3">
        <f>Programas!AL102</f>
        <v>0</v>
      </c>
      <c r="AM102" s="3">
        <f>Programas!AM102</f>
        <v>0</v>
      </c>
      <c r="AN102" s="3">
        <f>Programas!AN102</f>
        <v>0</v>
      </c>
      <c r="AO102" s="3">
        <f>Programas!AO102</f>
        <v>0</v>
      </c>
      <c r="AP102" s="3">
        <f>Programas!AP102</f>
        <v>0</v>
      </c>
      <c r="AQ102" s="3">
        <f>Programas!AQ102</f>
        <v>0</v>
      </c>
      <c r="AR102" s="3">
        <f>Programas!AR102</f>
        <v>0</v>
      </c>
      <c r="AS102" s="3">
        <f>Programas!AS102</f>
        <v>0</v>
      </c>
      <c r="AT102" s="3">
        <f>Programas!AT102</f>
        <v>0</v>
      </c>
      <c r="AU102" s="3">
        <f>Programas!AU102</f>
        <v>0</v>
      </c>
      <c r="AV102" s="3">
        <f>Programas!AV102</f>
        <v>0</v>
      </c>
      <c r="AW102" s="3">
        <f>Programas!AW102</f>
        <v>0</v>
      </c>
      <c r="AX102" s="4">
        <f t="shared" si="100"/>
        <v>0</v>
      </c>
      <c r="AY102" s="4" t="s">
        <v>205</v>
      </c>
      <c r="AZ102" s="2" t="s">
        <v>489</v>
      </c>
      <c r="BA102" s="2" t="s">
        <v>228</v>
      </c>
      <c r="BB102" s="2" t="s">
        <v>229</v>
      </c>
      <c r="BC102" s="2" t="s">
        <v>230</v>
      </c>
      <c r="BD102" s="6">
        <v>0</v>
      </c>
      <c r="BE102" s="6">
        <f t="shared" si="119"/>
        <v>0</v>
      </c>
      <c r="BF102" s="6">
        <f t="shared" si="119"/>
        <v>0</v>
      </c>
      <c r="BG102" s="6">
        <f t="shared" si="119"/>
        <v>0</v>
      </c>
      <c r="BH102" s="6">
        <v>0.25</v>
      </c>
      <c r="BI102" s="6">
        <v>0.5</v>
      </c>
      <c r="BJ102" s="6">
        <f>BI102</f>
        <v>0.5</v>
      </c>
      <c r="BK102" s="6">
        <v>0.75</v>
      </c>
      <c r="BL102" s="6">
        <f>BK102</f>
        <v>0.75</v>
      </c>
      <c r="BM102" s="6">
        <v>1</v>
      </c>
      <c r="BN102" s="6">
        <f t="shared" ref="BN102:BW102" si="121">BM102</f>
        <v>1</v>
      </c>
      <c r="BO102" s="6">
        <f t="shared" si="121"/>
        <v>1</v>
      </c>
      <c r="BP102" s="6">
        <f t="shared" si="121"/>
        <v>1</v>
      </c>
      <c r="BQ102" s="6">
        <f t="shared" si="121"/>
        <v>1</v>
      </c>
      <c r="BR102" s="6">
        <f t="shared" si="121"/>
        <v>1</v>
      </c>
      <c r="BS102" s="6">
        <f t="shared" si="121"/>
        <v>1</v>
      </c>
      <c r="BT102" s="6">
        <f t="shared" si="121"/>
        <v>1</v>
      </c>
      <c r="BU102" s="6">
        <f t="shared" si="121"/>
        <v>1</v>
      </c>
      <c r="BV102" s="6">
        <f t="shared" si="121"/>
        <v>1</v>
      </c>
      <c r="BW102" s="6">
        <f t="shared" si="121"/>
        <v>1</v>
      </c>
      <c r="BX102" s="1"/>
    </row>
    <row r="103" spans="1:76" ht="45.6" x14ac:dyDescent="0.3">
      <c r="A103" s="40" t="str">
        <f>Programas!A103</f>
        <v>PIRH</v>
      </c>
      <c r="B103" s="40">
        <f>Programas!B103</f>
        <v>1</v>
      </c>
      <c r="C103" s="40" t="str">
        <f>Programas!C103</f>
        <v>Recursos Hídricos</v>
      </c>
      <c r="D103" s="40">
        <f>Programas!D103</f>
        <v>3</v>
      </c>
      <c r="E103" s="40" t="str">
        <f>Programas!E103</f>
        <v>Outorgas dos direitos de uso de recursos hídricos</v>
      </c>
      <c r="F103" s="40" t="str">
        <f>Programas!F103</f>
        <v>3.1</v>
      </c>
      <c r="G103" s="40" t="str">
        <f>Programas!G103</f>
        <v>Regularização de usos dos recursos hídricos</v>
      </c>
      <c r="H103" s="40" t="str">
        <f>Programas!H103</f>
        <v>3.1.2</v>
      </c>
      <c r="I103" s="40" t="str">
        <f>Programas!I103</f>
        <v>Realizar cadastramento de poços para captação de águas subterrâneas com base nas informações dos usuários</v>
      </c>
      <c r="J103" s="30" t="str">
        <f>IF(Programas!J103="X","X","")</f>
        <v/>
      </c>
      <c r="K103" s="30" t="str">
        <f>IF(Programas!K103="X","X","")</f>
        <v/>
      </c>
      <c r="L103" s="30" t="str">
        <f>IF(Programas!L103="X","X","")</f>
        <v>X</v>
      </c>
      <c r="M103" s="30" t="str">
        <f>IF(Programas!M103="X","X","")</f>
        <v>X</v>
      </c>
      <c r="N103" s="30" t="str">
        <f>IF(Programas!N103="X","X","")</f>
        <v>X</v>
      </c>
      <c r="O103" s="30" t="str">
        <f>IF(Programas!O103="X","X","")</f>
        <v>X</v>
      </c>
      <c r="P103" s="30" t="str">
        <f>IF(Programas!P103="X","X","")</f>
        <v>X</v>
      </c>
      <c r="Q103" s="30" t="str">
        <f>IF(Programas!Q103="X","X","")</f>
        <v>X</v>
      </c>
      <c r="R103" s="30" t="str">
        <f>IF(Programas!R103="X","X","")</f>
        <v>X</v>
      </c>
      <c r="S103" s="30" t="str">
        <f>IF(Programas!S103="X","X","")</f>
        <v>X</v>
      </c>
      <c r="T103" s="30" t="str">
        <f>IF(Programas!T103="X","X","")</f>
        <v>X</v>
      </c>
      <c r="U103" s="30" t="str">
        <f>IF(Programas!U103="X","X","")</f>
        <v>X</v>
      </c>
      <c r="V103" s="30" t="str">
        <f>IF(Programas!V103="X","X","")</f>
        <v>X</v>
      </c>
      <c r="W103" s="30" t="str">
        <f>IF(Programas!W103="X","X","")</f>
        <v>X</v>
      </c>
      <c r="X103" s="30" t="str">
        <f>IF(Programas!X103="X","X","")</f>
        <v>X</v>
      </c>
      <c r="Y103" s="30" t="str">
        <f>IF(Programas!Y103="X","X","")</f>
        <v>X</v>
      </c>
      <c r="Z103" s="30" t="str">
        <f>IF(Programas!Z103="X","X","")</f>
        <v>X</v>
      </c>
      <c r="AA103" s="30" t="str">
        <f>IF(Programas!AA103="X","X","")</f>
        <v>X</v>
      </c>
      <c r="AB103" s="30" t="str">
        <f>IF(Programas!AB103="X","X","")</f>
        <v>X</v>
      </c>
      <c r="AC103" s="30" t="str">
        <f>IF(Programas!AC103="X","X","")</f>
        <v>X</v>
      </c>
      <c r="AD103" s="30">
        <f>Programas!AD103</f>
        <v>0</v>
      </c>
      <c r="AE103" s="30">
        <f>Programas!AE103</f>
        <v>0</v>
      </c>
      <c r="AF103" s="30">
        <f>Programas!AF103</f>
        <v>0</v>
      </c>
      <c r="AG103" s="30">
        <f>Programas!AG103</f>
        <v>0</v>
      </c>
      <c r="AH103" s="30">
        <f>Programas!AH103</f>
        <v>0</v>
      </c>
      <c r="AI103" s="30">
        <f>Programas!AI103</f>
        <v>0</v>
      </c>
      <c r="AJ103" s="30">
        <f>Programas!AJ103</f>
        <v>0</v>
      </c>
      <c r="AK103" s="30">
        <f>Programas!AK103</f>
        <v>0</v>
      </c>
      <c r="AL103" s="30">
        <f>Programas!AL103</f>
        <v>0</v>
      </c>
      <c r="AM103" s="30">
        <f>Programas!AM103</f>
        <v>0</v>
      </c>
      <c r="AN103" s="30">
        <f>Programas!AN103</f>
        <v>0</v>
      </c>
      <c r="AO103" s="30">
        <f>Programas!AO103</f>
        <v>0</v>
      </c>
      <c r="AP103" s="30">
        <f>Programas!AP103</f>
        <v>0</v>
      </c>
      <c r="AQ103" s="30">
        <f>Programas!AQ103</f>
        <v>0</v>
      </c>
      <c r="AR103" s="30">
        <f>Programas!AR103</f>
        <v>0</v>
      </c>
      <c r="AS103" s="30">
        <f>Programas!AS103</f>
        <v>0</v>
      </c>
      <c r="AT103" s="30">
        <f>Programas!AT103</f>
        <v>0</v>
      </c>
      <c r="AU103" s="30">
        <f>Programas!AU103</f>
        <v>0</v>
      </c>
      <c r="AV103" s="30">
        <f>Programas!AV103</f>
        <v>0</v>
      </c>
      <c r="AW103" s="30">
        <f>Programas!AW103</f>
        <v>0</v>
      </c>
      <c r="AX103" s="36">
        <f t="shared" si="100"/>
        <v>0</v>
      </c>
      <c r="AY103" s="36" t="s">
        <v>205</v>
      </c>
      <c r="AZ103" s="40" t="s">
        <v>231</v>
      </c>
      <c r="BA103" s="40" t="s">
        <v>232</v>
      </c>
      <c r="BB103" s="40" t="s">
        <v>233</v>
      </c>
      <c r="BC103" s="40" t="s">
        <v>230</v>
      </c>
      <c r="BD103" s="62">
        <v>0</v>
      </c>
      <c r="BE103" s="62">
        <f t="shared" ref="BE103:BW103" si="122">BD103</f>
        <v>0</v>
      </c>
      <c r="BF103" s="62">
        <f t="shared" si="122"/>
        <v>0</v>
      </c>
      <c r="BG103" s="62">
        <f t="shared" si="122"/>
        <v>0</v>
      </c>
      <c r="BH103" s="62">
        <v>0.25</v>
      </c>
      <c r="BI103" s="62">
        <v>0.5</v>
      </c>
      <c r="BJ103" s="62">
        <f t="shared" si="122"/>
        <v>0.5</v>
      </c>
      <c r="BK103" s="62">
        <v>0.75</v>
      </c>
      <c r="BL103" s="62">
        <f t="shared" si="122"/>
        <v>0.75</v>
      </c>
      <c r="BM103" s="62">
        <v>1</v>
      </c>
      <c r="BN103" s="62">
        <f t="shared" si="122"/>
        <v>1</v>
      </c>
      <c r="BO103" s="62">
        <f t="shared" si="122"/>
        <v>1</v>
      </c>
      <c r="BP103" s="62">
        <f t="shared" si="122"/>
        <v>1</v>
      </c>
      <c r="BQ103" s="62">
        <f t="shared" si="122"/>
        <v>1</v>
      </c>
      <c r="BR103" s="62">
        <f t="shared" si="122"/>
        <v>1</v>
      </c>
      <c r="BS103" s="62">
        <f t="shared" si="122"/>
        <v>1</v>
      </c>
      <c r="BT103" s="62">
        <f t="shared" si="122"/>
        <v>1</v>
      </c>
      <c r="BU103" s="62">
        <f t="shared" si="122"/>
        <v>1</v>
      </c>
      <c r="BV103" s="62">
        <f t="shared" si="122"/>
        <v>1</v>
      </c>
      <c r="BW103" s="62">
        <f t="shared" si="122"/>
        <v>1</v>
      </c>
    </row>
    <row r="104" spans="1:76" ht="45.6" hidden="1" x14ac:dyDescent="0.3">
      <c r="A104" s="2" t="str">
        <f>Programas!A104</f>
        <v>Doce</v>
      </c>
      <c r="B104" s="2">
        <f>Programas!B104</f>
        <v>1</v>
      </c>
      <c r="C104" s="2" t="str">
        <f>Programas!C104</f>
        <v>Recursos Hídricos</v>
      </c>
      <c r="D104" s="2">
        <f>Programas!D104</f>
        <v>3</v>
      </c>
      <c r="E104" s="2" t="str">
        <f>Programas!E104</f>
        <v>Outorgas dos direitos de uso de recursos hídricos</v>
      </c>
      <c r="F104" s="2" t="str">
        <f>Programas!F104</f>
        <v>3.1</v>
      </c>
      <c r="G104" s="2" t="str">
        <f>Programas!G104</f>
        <v>Regularização de usos dos recursos hídricos</v>
      </c>
      <c r="H104" s="2" t="str">
        <f>Programas!H104</f>
        <v>3.1.2</v>
      </c>
      <c r="I104" s="2" t="str">
        <f>Programas!I104</f>
        <v>Realizar cadastramento de poços para captação de águas subterrâneas com base nas informações dos usuários</v>
      </c>
      <c r="J104" s="3" t="str">
        <f>IF(Programas!J104="X","X","")</f>
        <v/>
      </c>
      <c r="K104" s="3" t="str">
        <f>IF(Programas!K104="X","X","")</f>
        <v/>
      </c>
      <c r="L104" s="3" t="str">
        <f>IF(Programas!L104="X","X","")</f>
        <v>X</v>
      </c>
      <c r="M104" s="3" t="str">
        <f>IF(Programas!M104="X","X","")</f>
        <v>X</v>
      </c>
      <c r="N104" s="3" t="str">
        <f>IF(Programas!N104="X","X","")</f>
        <v>X</v>
      </c>
      <c r="O104" s="3" t="str">
        <f>IF(Programas!O104="X","X","")</f>
        <v>X</v>
      </c>
      <c r="P104" s="3" t="str">
        <f>IF(Programas!P104="X","X","")</f>
        <v>X</v>
      </c>
      <c r="Q104" s="3" t="str">
        <f>IF(Programas!Q104="X","X","")</f>
        <v>X</v>
      </c>
      <c r="R104" s="3" t="str">
        <f>IF(Programas!R104="X","X","")</f>
        <v>X</v>
      </c>
      <c r="S104" s="3" t="str">
        <f>IF(Programas!S104="X","X","")</f>
        <v>X</v>
      </c>
      <c r="T104" s="3" t="str">
        <f>IF(Programas!T104="X","X","")</f>
        <v>X</v>
      </c>
      <c r="U104" s="3" t="str">
        <f>IF(Programas!U104="X","X","")</f>
        <v>X</v>
      </c>
      <c r="V104" s="3" t="str">
        <f>IF(Programas!V104="X","X","")</f>
        <v>X</v>
      </c>
      <c r="W104" s="3" t="str">
        <f>IF(Programas!W104="X","X","")</f>
        <v>X</v>
      </c>
      <c r="X104" s="3" t="str">
        <f>IF(Programas!X104="X","X","")</f>
        <v>X</v>
      </c>
      <c r="Y104" s="3" t="str">
        <f>IF(Programas!Y104="X","X","")</f>
        <v>X</v>
      </c>
      <c r="Z104" s="3" t="str">
        <f>IF(Programas!Z104="X","X","")</f>
        <v>X</v>
      </c>
      <c r="AA104" s="3" t="str">
        <f>IF(Programas!AA104="X","X","")</f>
        <v>X</v>
      </c>
      <c r="AB104" s="3" t="str">
        <f>IF(Programas!AB104="X","X","")</f>
        <v>X</v>
      </c>
      <c r="AC104" s="3" t="str">
        <f>IF(Programas!AC104="X","X","")</f>
        <v>X</v>
      </c>
      <c r="AD104" s="3">
        <f>Programas!AD104</f>
        <v>0</v>
      </c>
      <c r="AE104" s="3">
        <f>Programas!AE104</f>
        <v>0</v>
      </c>
      <c r="AF104" s="3">
        <f>Programas!AF104</f>
        <v>0</v>
      </c>
      <c r="AG104" s="3">
        <f>Programas!AG104</f>
        <v>0</v>
      </c>
      <c r="AH104" s="3">
        <f>Programas!AH104</f>
        <v>0</v>
      </c>
      <c r="AI104" s="3">
        <f>Programas!AI104</f>
        <v>0</v>
      </c>
      <c r="AJ104" s="3">
        <f>Programas!AJ104</f>
        <v>0</v>
      </c>
      <c r="AK104" s="3">
        <f>Programas!AK104</f>
        <v>0</v>
      </c>
      <c r="AL104" s="3">
        <f>Programas!AL104</f>
        <v>0</v>
      </c>
      <c r="AM104" s="3">
        <f>Programas!AM104</f>
        <v>0</v>
      </c>
      <c r="AN104" s="3">
        <f>Programas!AN104</f>
        <v>0</v>
      </c>
      <c r="AO104" s="3">
        <f>Programas!AO104</f>
        <v>0</v>
      </c>
      <c r="AP104" s="3">
        <f>Programas!AP104</f>
        <v>0</v>
      </c>
      <c r="AQ104" s="3">
        <f>Programas!AQ104</f>
        <v>0</v>
      </c>
      <c r="AR104" s="3">
        <f>Programas!AR104</f>
        <v>0</v>
      </c>
      <c r="AS104" s="3">
        <f>Programas!AS104</f>
        <v>0</v>
      </c>
      <c r="AT104" s="3">
        <f>Programas!AT104</f>
        <v>0</v>
      </c>
      <c r="AU104" s="3">
        <f>Programas!AU104</f>
        <v>0</v>
      </c>
      <c r="AV104" s="3">
        <f>Programas!AV104</f>
        <v>0</v>
      </c>
      <c r="AW104" s="3">
        <f>Programas!AW104</f>
        <v>0</v>
      </c>
      <c r="AX104" s="4">
        <f t="shared" si="100"/>
        <v>0</v>
      </c>
      <c r="AY104" s="4" t="s">
        <v>205</v>
      </c>
      <c r="AZ104" s="2" t="s">
        <v>231</v>
      </c>
      <c r="BA104" s="2" t="s">
        <v>232</v>
      </c>
      <c r="BB104" s="2" t="s">
        <v>233</v>
      </c>
      <c r="BC104" s="2" t="s">
        <v>230</v>
      </c>
      <c r="BD104" s="6">
        <v>0</v>
      </c>
      <c r="BE104" s="6">
        <f t="shared" ref="BE104:BE113" si="123">BD104</f>
        <v>0</v>
      </c>
      <c r="BF104" s="6">
        <f t="shared" ref="BF104:BF113" si="124">BE104</f>
        <v>0</v>
      </c>
      <c r="BG104" s="6">
        <f t="shared" ref="BG104:BG113" si="125">BF104</f>
        <v>0</v>
      </c>
      <c r="BH104" s="6">
        <v>0.25</v>
      </c>
      <c r="BI104" s="6">
        <v>0.5</v>
      </c>
      <c r="BJ104" s="6">
        <f t="shared" ref="BJ104:BJ113" si="126">BI104</f>
        <v>0.5</v>
      </c>
      <c r="BK104" s="6">
        <v>0.75</v>
      </c>
      <c r="BL104" s="6">
        <f t="shared" ref="BL104:BL113" si="127">BK104</f>
        <v>0.75</v>
      </c>
      <c r="BM104" s="6">
        <v>1</v>
      </c>
      <c r="BN104" s="6">
        <f t="shared" ref="BN104:BN113" si="128">BM104</f>
        <v>1</v>
      </c>
      <c r="BO104" s="6">
        <f t="shared" ref="BO104:BO113" si="129">BN104</f>
        <v>1</v>
      </c>
      <c r="BP104" s="6">
        <f t="shared" ref="BP104:BP113" si="130">BO104</f>
        <v>1</v>
      </c>
      <c r="BQ104" s="6">
        <f t="shared" ref="BQ104:BQ113" si="131">BP104</f>
        <v>1</v>
      </c>
      <c r="BR104" s="6">
        <f t="shared" ref="BR104:BR113" si="132">BQ104</f>
        <v>1</v>
      </c>
      <c r="BS104" s="6">
        <f t="shared" ref="BS104:BS113" si="133">BR104</f>
        <v>1</v>
      </c>
      <c r="BT104" s="6">
        <f t="shared" ref="BT104:BT113" si="134">BS104</f>
        <v>1</v>
      </c>
      <c r="BU104" s="6">
        <f t="shared" ref="BU104:BU113" si="135">BT104</f>
        <v>1</v>
      </c>
      <c r="BV104" s="6">
        <f t="shared" ref="BV104:BV113" si="136">BU104</f>
        <v>1</v>
      </c>
      <c r="BW104" s="6">
        <f t="shared" ref="BW104:BW113" si="137">BV104</f>
        <v>1</v>
      </c>
      <c r="BX104" s="1"/>
    </row>
    <row r="105" spans="1:76" ht="45.6" hidden="1" x14ac:dyDescent="0.3">
      <c r="A105" s="2" t="str">
        <f>Programas!A105</f>
        <v>DO1</v>
      </c>
      <c r="B105" s="2">
        <f>Programas!B105</f>
        <v>1</v>
      </c>
      <c r="C105" s="2" t="str">
        <f>Programas!C105</f>
        <v>Recursos Hídricos</v>
      </c>
      <c r="D105" s="2">
        <f>Programas!D105</f>
        <v>3</v>
      </c>
      <c r="E105" s="2" t="str">
        <f>Programas!E105</f>
        <v>Outorgas dos direitos de uso de recursos hídricos</v>
      </c>
      <c r="F105" s="2" t="str">
        <f>Programas!F105</f>
        <v>3.1</v>
      </c>
      <c r="G105" s="2" t="str">
        <f>Programas!G105</f>
        <v>Regularização de usos dos recursos hídricos</v>
      </c>
      <c r="H105" s="2" t="str">
        <f>Programas!H105</f>
        <v>3.1.2</v>
      </c>
      <c r="I105" s="2" t="str">
        <f>Programas!I105</f>
        <v>Realizar cadastramento de poços para captação de águas subterrâneas com base nas informações dos usuários</v>
      </c>
      <c r="J105" s="3" t="str">
        <f>IF(Programas!J105="X","X","")</f>
        <v/>
      </c>
      <c r="K105" s="3" t="str">
        <f>IF(Programas!K105="X","X","")</f>
        <v/>
      </c>
      <c r="L105" s="3" t="str">
        <f>IF(Programas!L105="X","X","")</f>
        <v>X</v>
      </c>
      <c r="M105" s="3" t="str">
        <f>IF(Programas!M105="X","X","")</f>
        <v>X</v>
      </c>
      <c r="N105" s="3" t="str">
        <f>IF(Programas!N105="X","X","")</f>
        <v>X</v>
      </c>
      <c r="O105" s="3" t="str">
        <f>IF(Programas!O105="X","X","")</f>
        <v>X</v>
      </c>
      <c r="P105" s="3" t="str">
        <f>IF(Programas!P105="X","X","")</f>
        <v>X</v>
      </c>
      <c r="Q105" s="3" t="str">
        <f>IF(Programas!Q105="X","X","")</f>
        <v>X</v>
      </c>
      <c r="R105" s="3" t="str">
        <f>IF(Programas!R105="X","X","")</f>
        <v>X</v>
      </c>
      <c r="S105" s="3" t="str">
        <f>IF(Programas!S105="X","X","")</f>
        <v>X</v>
      </c>
      <c r="T105" s="3" t="str">
        <f>IF(Programas!T105="X","X","")</f>
        <v>X</v>
      </c>
      <c r="U105" s="3" t="str">
        <f>IF(Programas!U105="X","X","")</f>
        <v>X</v>
      </c>
      <c r="V105" s="3" t="str">
        <f>IF(Programas!V105="X","X","")</f>
        <v>X</v>
      </c>
      <c r="W105" s="3" t="str">
        <f>IF(Programas!W105="X","X","")</f>
        <v>X</v>
      </c>
      <c r="X105" s="3" t="str">
        <f>IF(Programas!X105="X","X","")</f>
        <v>X</v>
      </c>
      <c r="Y105" s="3" t="str">
        <f>IF(Programas!Y105="X","X","")</f>
        <v>X</v>
      </c>
      <c r="Z105" s="3" t="str">
        <f>IF(Programas!Z105="X","X","")</f>
        <v>X</v>
      </c>
      <c r="AA105" s="3" t="str">
        <f>IF(Programas!AA105="X","X","")</f>
        <v>X</v>
      </c>
      <c r="AB105" s="3" t="str">
        <f>IF(Programas!AB105="X","X","")</f>
        <v>X</v>
      </c>
      <c r="AC105" s="3" t="str">
        <f>IF(Programas!AC105="X","X","")</f>
        <v>X</v>
      </c>
      <c r="AD105" s="3">
        <f>Programas!AD105</f>
        <v>0</v>
      </c>
      <c r="AE105" s="3">
        <f>Programas!AE105</f>
        <v>0</v>
      </c>
      <c r="AF105" s="3">
        <f>Programas!AF105</f>
        <v>0</v>
      </c>
      <c r="AG105" s="3">
        <f>Programas!AG105</f>
        <v>0</v>
      </c>
      <c r="AH105" s="3">
        <f>Programas!AH105</f>
        <v>0</v>
      </c>
      <c r="AI105" s="3">
        <f>Programas!AI105</f>
        <v>0</v>
      </c>
      <c r="AJ105" s="3">
        <f>Programas!AJ105</f>
        <v>0</v>
      </c>
      <c r="AK105" s="3">
        <f>Programas!AK105</f>
        <v>0</v>
      </c>
      <c r="AL105" s="3">
        <f>Programas!AL105</f>
        <v>0</v>
      </c>
      <c r="AM105" s="3">
        <f>Programas!AM105</f>
        <v>0</v>
      </c>
      <c r="AN105" s="3">
        <f>Programas!AN105</f>
        <v>0</v>
      </c>
      <c r="AO105" s="3">
        <f>Programas!AO105</f>
        <v>0</v>
      </c>
      <c r="AP105" s="3">
        <f>Programas!AP105</f>
        <v>0</v>
      </c>
      <c r="AQ105" s="3">
        <f>Programas!AQ105</f>
        <v>0</v>
      </c>
      <c r="AR105" s="3">
        <f>Programas!AR105</f>
        <v>0</v>
      </c>
      <c r="AS105" s="3">
        <f>Programas!AS105</f>
        <v>0</v>
      </c>
      <c r="AT105" s="3">
        <f>Programas!AT105</f>
        <v>0</v>
      </c>
      <c r="AU105" s="3">
        <f>Programas!AU105</f>
        <v>0</v>
      </c>
      <c r="AV105" s="3">
        <f>Programas!AV105</f>
        <v>0</v>
      </c>
      <c r="AW105" s="3">
        <f>Programas!AW105</f>
        <v>0</v>
      </c>
      <c r="AX105" s="4">
        <f t="shared" si="100"/>
        <v>0</v>
      </c>
      <c r="AY105" s="4" t="s">
        <v>205</v>
      </c>
      <c r="AZ105" s="2" t="s">
        <v>231</v>
      </c>
      <c r="BA105" s="2" t="s">
        <v>232</v>
      </c>
      <c r="BB105" s="2" t="s">
        <v>233</v>
      </c>
      <c r="BC105" s="2" t="s">
        <v>230</v>
      </c>
      <c r="BD105" s="6">
        <v>0</v>
      </c>
      <c r="BE105" s="6">
        <f t="shared" si="123"/>
        <v>0</v>
      </c>
      <c r="BF105" s="6">
        <f t="shared" si="124"/>
        <v>0</v>
      </c>
      <c r="BG105" s="6">
        <f t="shared" si="125"/>
        <v>0</v>
      </c>
      <c r="BH105" s="6">
        <v>0.25</v>
      </c>
      <c r="BI105" s="6">
        <v>0.5</v>
      </c>
      <c r="BJ105" s="6">
        <f t="shared" si="126"/>
        <v>0.5</v>
      </c>
      <c r="BK105" s="6">
        <v>0.75</v>
      </c>
      <c r="BL105" s="6">
        <f t="shared" si="127"/>
        <v>0.75</v>
      </c>
      <c r="BM105" s="6">
        <v>1</v>
      </c>
      <c r="BN105" s="6">
        <f t="shared" si="128"/>
        <v>1</v>
      </c>
      <c r="BO105" s="6">
        <f t="shared" si="129"/>
        <v>1</v>
      </c>
      <c r="BP105" s="6">
        <f t="shared" si="130"/>
        <v>1</v>
      </c>
      <c r="BQ105" s="6">
        <f t="shared" si="131"/>
        <v>1</v>
      </c>
      <c r="BR105" s="6">
        <f t="shared" si="132"/>
        <v>1</v>
      </c>
      <c r="BS105" s="6">
        <f t="shared" si="133"/>
        <v>1</v>
      </c>
      <c r="BT105" s="6">
        <f t="shared" si="134"/>
        <v>1</v>
      </c>
      <c r="BU105" s="6">
        <f t="shared" si="135"/>
        <v>1</v>
      </c>
      <c r="BV105" s="6">
        <f t="shared" si="136"/>
        <v>1</v>
      </c>
      <c r="BW105" s="6">
        <f t="shared" si="137"/>
        <v>1</v>
      </c>
      <c r="BX105" s="1"/>
    </row>
    <row r="106" spans="1:76" ht="45.6" hidden="1" x14ac:dyDescent="0.3">
      <c r="A106" s="2" t="str">
        <f>Programas!A106</f>
        <v>DO2</v>
      </c>
      <c r="B106" s="2">
        <f>Programas!B106</f>
        <v>1</v>
      </c>
      <c r="C106" s="2" t="str">
        <f>Programas!C106</f>
        <v>Recursos Hídricos</v>
      </c>
      <c r="D106" s="2">
        <f>Programas!D106</f>
        <v>3</v>
      </c>
      <c r="E106" s="2" t="str">
        <f>Programas!E106</f>
        <v>Outorgas dos direitos de uso de recursos hídricos</v>
      </c>
      <c r="F106" s="2" t="str">
        <f>Programas!F106</f>
        <v>3.1</v>
      </c>
      <c r="G106" s="2" t="str">
        <f>Programas!G106</f>
        <v>Regularização de usos dos recursos hídricos</v>
      </c>
      <c r="H106" s="2" t="str">
        <f>Programas!H106</f>
        <v>3.1.2</v>
      </c>
      <c r="I106" s="2" t="str">
        <f>Programas!I106</f>
        <v>Realizar cadastramento de poços para captação de águas subterrâneas com base nas informações dos usuários</v>
      </c>
      <c r="J106" s="3" t="str">
        <f>IF(Programas!J106="X","X","")</f>
        <v/>
      </c>
      <c r="K106" s="3" t="str">
        <f>IF(Programas!K106="X","X","")</f>
        <v/>
      </c>
      <c r="L106" s="3" t="str">
        <f>IF(Programas!L106="X","X","")</f>
        <v>X</v>
      </c>
      <c r="M106" s="3" t="str">
        <f>IF(Programas!M106="X","X","")</f>
        <v>X</v>
      </c>
      <c r="N106" s="3" t="str">
        <f>IF(Programas!N106="X","X","")</f>
        <v>X</v>
      </c>
      <c r="O106" s="3" t="str">
        <f>IF(Programas!O106="X","X","")</f>
        <v>X</v>
      </c>
      <c r="P106" s="3" t="str">
        <f>IF(Programas!P106="X","X","")</f>
        <v>X</v>
      </c>
      <c r="Q106" s="3" t="str">
        <f>IF(Programas!Q106="X","X","")</f>
        <v>X</v>
      </c>
      <c r="R106" s="3" t="str">
        <f>IF(Programas!R106="X","X","")</f>
        <v>X</v>
      </c>
      <c r="S106" s="3" t="str">
        <f>IF(Programas!S106="X","X","")</f>
        <v>X</v>
      </c>
      <c r="T106" s="3" t="str">
        <f>IF(Programas!T106="X","X","")</f>
        <v>X</v>
      </c>
      <c r="U106" s="3" t="str">
        <f>IF(Programas!U106="X","X","")</f>
        <v>X</v>
      </c>
      <c r="V106" s="3" t="str">
        <f>IF(Programas!V106="X","X","")</f>
        <v>X</v>
      </c>
      <c r="W106" s="3" t="str">
        <f>IF(Programas!W106="X","X","")</f>
        <v>X</v>
      </c>
      <c r="X106" s="3" t="str">
        <f>IF(Programas!X106="X","X","")</f>
        <v>X</v>
      </c>
      <c r="Y106" s="3" t="str">
        <f>IF(Programas!Y106="X","X","")</f>
        <v>X</v>
      </c>
      <c r="Z106" s="3" t="str">
        <f>IF(Programas!Z106="X","X","")</f>
        <v>X</v>
      </c>
      <c r="AA106" s="3" t="str">
        <f>IF(Programas!AA106="X","X","")</f>
        <v>X</v>
      </c>
      <c r="AB106" s="3" t="str">
        <f>IF(Programas!AB106="X","X","")</f>
        <v>X</v>
      </c>
      <c r="AC106" s="3" t="str">
        <f>IF(Programas!AC106="X","X","")</f>
        <v>X</v>
      </c>
      <c r="AD106" s="3">
        <f>Programas!AD106</f>
        <v>0</v>
      </c>
      <c r="AE106" s="3">
        <f>Programas!AE106</f>
        <v>0</v>
      </c>
      <c r="AF106" s="3">
        <f>Programas!AF106</f>
        <v>0</v>
      </c>
      <c r="AG106" s="3">
        <f>Programas!AG106</f>
        <v>0</v>
      </c>
      <c r="AH106" s="3">
        <f>Programas!AH106</f>
        <v>0</v>
      </c>
      <c r="AI106" s="3">
        <f>Programas!AI106</f>
        <v>0</v>
      </c>
      <c r="AJ106" s="3">
        <f>Programas!AJ106</f>
        <v>0</v>
      </c>
      <c r="AK106" s="3">
        <f>Programas!AK106</f>
        <v>0</v>
      </c>
      <c r="AL106" s="3">
        <f>Programas!AL106</f>
        <v>0</v>
      </c>
      <c r="AM106" s="3">
        <f>Programas!AM106</f>
        <v>0</v>
      </c>
      <c r="AN106" s="3">
        <f>Programas!AN106</f>
        <v>0</v>
      </c>
      <c r="AO106" s="3">
        <f>Programas!AO106</f>
        <v>0</v>
      </c>
      <c r="AP106" s="3">
        <f>Programas!AP106</f>
        <v>0</v>
      </c>
      <c r="AQ106" s="3">
        <f>Programas!AQ106</f>
        <v>0</v>
      </c>
      <c r="AR106" s="3">
        <f>Programas!AR106</f>
        <v>0</v>
      </c>
      <c r="AS106" s="3">
        <f>Programas!AS106</f>
        <v>0</v>
      </c>
      <c r="AT106" s="3">
        <f>Programas!AT106</f>
        <v>0</v>
      </c>
      <c r="AU106" s="3">
        <f>Programas!AU106</f>
        <v>0</v>
      </c>
      <c r="AV106" s="3">
        <f>Programas!AV106</f>
        <v>0</v>
      </c>
      <c r="AW106" s="3">
        <f>Programas!AW106</f>
        <v>0</v>
      </c>
      <c r="AX106" s="4">
        <f t="shared" si="100"/>
        <v>0</v>
      </c>
      <c r="AY106" s="4" t="s">
        <v>205</v>
      </c>
      <c r="AZ106" s="2" t="s">
        <v>231</v>
      </c>
      <c r="BA106" s="2" t="s">
        <v>232</v>
      </c>
      <c r="BB106" s="2" t="s">
        <v>233</v>
      </c>
      <c r="BC106" s="2" t="s">
        <v>230</v>
      </c>
      <c r="BD106" s="6">
        <v>0</v>
      </c>
      <c r="BE106" s="6">
        <f t="shared" si="123"/>
        <v>0</v>
      </c>
      <c r="BF106" s="6">
        <f t="shared" si="124"/>
        <v>0</v>
      </c>
      <c r="BG106" s="6">
        <f t="shared" si="125"/>
        <v>0</v>
      </c>
      <c r="BH106" s="6">
        <v>0.25</v>
      </c>
      <c r="BI106" s="6">
        <v>0.5</v>
      </c>
      <c r="BJ106" s="6">
        <f t="shared" si="126"/>
        <v>0.5</v>
      </c>
      <c r="BK106" s="6">
        <v>0.75</v>
      </c>
      <c r="BL106" s="6">
        <f t="shared" si="127"/>
        <v>0.75</v>
      </c>
      <c r="BM106" s="6">
        <v>1</v>
      </c>
      <c r="BN106" s="6">
        <f t="shared" si="128"/>
        <v>1</v>
      </c>
      <c r="BO106" s="6">
        <f t="shared" si="129"/>
        <v>1</v>
      </c>
      <c r="BP106" s="6">
        <f t="shared" si="130"/>
        <v>1</v>
      </c>
      <c r="BQ106" s="6">
        <f t="shared" si="131"/>
        <v>1</v>
      </c>
      <c r="BR106" s="6">
        <f t="shared" si="132"/>
        <v>1</v>
      </c>
      <c r="BS106" s="6">
        <f t="shared" si="133"/>
        <v>1</v>
      </c>
      <c r="BT106" s="6">
        <f t="shared" si="134"/>
        <v>1</v>
      </c>
      <c r="BU106" s="6">
        <f t="shared" si="135"/>
        <v>1</v>
      </c>
      <c r="BV106" s="6">
        <f t="shared" si="136"/>
        <v>1</v>
      </c>
      <c r="BW106" s="6">
        <f t="shared" si="137"/>
        <v>1</v>
      </c>
      <c r="BX106" s="1"/>
    </row>
    <row r="107" spans="1:76" ht="45.6" hidden="1" x14ac:dyDescent="0.3">
      <c r="A107" s="2" t="str">
        <f>Programas!A107</f>
        <v>DO3</v>
      </c>
      <c r="B107" s="2">
        <f>Programas!B107</f>
        <v>1</v>
      </c>
      <c r="C107" s="2" t="str">
        <f>Programas!C107</f>
        <v>Recursos Hídricos</v>
      </c>
      <c r="D107" s="2">
        <f>Programas!D107</f>
        <v>3</v>
      </c>
      <c r="E107" s="2" t="str">
        <f>Programas!E107</f>
        <v>Outorgas dos direitos de uso de recursos hídricos</v>
      </c>
      <c r="F107" s="2" t="str">
        <f>Programas!F107</f>
        <v>3.1</v>
      </c>
      <c r="G107" s="2" t="str">
        <f>Programas!G107</f>
        <v>Regularização de usos dos recursos hídricos</v>
      </c>
      <c r="H107" s="2" t="str">
        <f>Programas!H107</f>
        <v>3.1.2</v>
      </c>
      <c r="I107" s="2" t="str">
        <f>Programas!I107</f>
        <v>Realizar cadastramento de poços para captação de águas subterrâneas com base nas informações dos usuários</v>
      </c>
      <c r="J107" s="3" t="str">
        <f>IF(Programas!J107="X","X","")</f>
        <v/>
      </c>
      <c r="K107" s="3" t="str">
        <f>IF(Programas!K107="X","X","")</f>
        <v/>
      </c>
      <c r="L107" s="3" t="str">
        <f>IF(Programas!L107="X","X","")</f>
        <v>X</v>
      </c>
      <c r="M107" s="3" t="str">
        <f>IF(Programas!M107="X","X","")</f>
        <v>X</v>
      </c>
      <c r="N107" s="3" t="str">
        <f>IF(Programas!N107="X","X","")</f>
        <v>X</v>
      </c>
      <c r="O107" s="3" t="str">
        <f>IF(Programas!O107="X","X","")</f>
        <v>X</v>
      </c>
      <c r="P107" s="3" t="str">
        <f>IF(Programas!P107="X","X","")</f>
        <v>X</v>
      </c>
      <c r="Q107" s="3" t="str">
        <f>IF(Programas!Q107="X","X","")</f>
        <v>X</v>
      </c>
      <c r="R107" s="3" t="str">
        <f>IF(Programas!R107="X","X","")</f>
        <v>X</v>
      </c>
      <c r="S107" s="3" t="str">
        <f>IF(Programas!S107="X","X","")</f>
        <v>X</v>
      </c>
      <c r="T107" s="3" t="str">
        <f>IF(Programas!T107="X","X","")</f>
        <v>X</v>
      </c>
      <c r="U107" s="3" t="str">
        <f>IF(Programas!U107="X","X","")</f>
        <v>X</v>
      </c>
      <c r="V107" s="3" t="str">
        <f>IF(Programas!V107="X","X","")</f>
        <v>X</v>
      </c>
      <c r="W107" s="3" t="str">
        <f>IF(Programas!W107="X","X","")</f>
        <v>X</v>
      </c>
      <c r="X107" s="3" t="str">
        <f>IF(Programas!X107="X","X","")</f>
        <v>X</v>
      </c>
      <c r="Y107" s="3" t="str">
        <f>IF(Programas!Y107="X","X","")</f>
        <v>X</v>
      </c>
      <c r="Z107" s="3" t="str">
        <f>IF(Programas!Z107="X","X","")</f>
        <v>X</v>
      </c>
      <c r="AA107" s="3" t="str">
        <f>IF(Programas!AA107="X","X","")</f>
        <v>X</v>
      </c>
      <c r="AB107" s="3" t="str">
        <f>IF(Programas!AB107="X","X","")</f>
        <v>X</v>
      </c>
      <c r="AC107" s="3" t="str">
        <f>IF(Programas!AC107="X","X","")</f>
        <v>X</v>
      </c>
      <c r="AD107" s="3">
        <f>Programas!AD107</f>
        <v>0</v>
      </c>
      <c r="AE107" s="3">
        <f>Programas!AE107</f>
        <v>0</v>
      </c>
      <c r="AF107" s="3">
        <f>Programas!AF107</f>
        <v>0</v>
      </c>
      <c r="AG107" s="3">
        <f>Programas!AG107</f>
        <v>0</v>
      </c>
      <c r="AH107" s="3">
        <f>Programas!AH107</f>
        <v>0</v>
      </c>
      <c r="AI107" s="3">
        <f>Programas!AI107</f>
        <v>0</v>
      </c>
      <c r="AJ107" s="3">
        <f>Programas!AJ107</f>
        <v>0</v>
      </c>
      <c r="AK107" s="3">
        <f>Programas!AK107</f>
        <v>0</v>
      </c>
      <c r="AL107" s="3">
        <f>Programas!AL107</f>
        <v>0</v>
      </c>
      <c r="AM107" s="3">
        <f>Programas!AM107</f>
        <v>0</v>
      </c>
      <c r="AN107" s="3">
        <f>Programas!AN107</f>
        <v>0</v>
      </c>
      <c r="AO107" s="3">
        <f>Programas!AO107</f>
        <v>0</v>
      </c>
      <c r="AP107" s="3">
        <f>Programas!AP107</f>
        <v>0</v>
      </c>
      <c r="AQ107" s="3">
        <f>Programas!AQ107</f>
        <v>0</v>
      </c>
      <c r="AR107" s="3">
        <f>Programas!AR107</f>
        <v>0</v>
      </c>
      <c r="AS107" s="3">
        <f>Programas!AS107</f>
        <v>0</v>
      </c>
      <c r="AT107" s="3">
        <f>Programas!AT107</f>
        <v>0</v>
      </c>
      <c r="AU107" s="3">
        <f>Programas!AU107</f>
        <v>0</v>
      </c>
      <c r="AV107" s="3">
        <f>Programas!AV107</f>
        <v>0</v>
      </c>
      <c r="AW107" s="3">
        <f>Programas!AW107</f>
        <v>0</v>
      </c>
      <c r="AX107" s="4">
        <f t="shared" si="100"/>
        <v>0</v>
      </c>
      <c r="AY107" s="4" t="s">
        <v>205</v>
      </c>
      <c r="AZ107" s="2" t="s">
        <v>231</v>
      </c>
      <c r="BA107" s="2" t="s">
        <v>232</v>
      </c>
      <c r="BB107" s="2" t="s">
        <v>233</v>
      </c>
      <c r="BC107" s="2" t="s">
        <v>230</v>
      </c>
      <c r="BD107" s="6">
        <v>0</v>
      </c>
      <c r="BE107" s="6">
        <f t="shared" si="123"/>
        <v>0</v>
      </c>
      <c r="BF107" s="6">
        <f t="shared" si="124"/>
        <v>0</v>
      </c>
      <c r="BG107" s="6">
        <f t="shared" si="125"/>
        <v>0</v>
      </c>
      <c r="BH107" s="6">
        <v>0.25</v>
      </c>
      <c r="BI107" s="6">
        <v>0.5</v>
      </c>
      <c r="BJ107" s="6">
        <f t="shared" si="126"/>
        <v>0.5</v>
      </c>
      <c r="BK107" s="6">
        <v>0.75</v>
      </c>
      <c r="BL107" s="6">
        <f t="shared" si="127"/>
        <v>0.75</v>
      </c>
      <c r="BM107" s="6">
        <v>1</v>
      </c>
      <c r="BN107" s="6">
        <f t="shared" si="128"/>
        <v>1</v>
      </c>
      <c r="BO107" s="6">
        <f t="shared" si="129"/>
        <v>1</v>
      </c>
      <c r="BP107" s="6">
        <f t="shared" si="130"/>
        <v>1</v>
      </c>
      <c r="BQ107" s="6">
        <f t="shared" si="131"/>
        <v>1</v>
      </c>
      <c r="BR107" s="6">
        <f t="shared" si="132"/>
        <v>1</v>
      </c>
      <c r="BS107" s="6">
        <f t="shared" si="133"/>
        <v>1</v>
      </c>
      <c r="BT107" s="6">
        <f t="shared" si="134"/>
        <v>1</v>
      </c>
      <c r="BU107" s="6">
        <f t="shared" si="135"/>
        <v>1</v>
      </c>
      <c r="BV107" s="6">
        <f t="shared" si="136"/>
        <v>1</v>
      </c>
      <c r="BW107" s="6">
        <f t="shared" si="137"/>
        <v>1</v>
      </c>
      <c r="BX107" s="1"/>
    </row>
    <row r="108" spans="1:76" ht="45.6" hidden="1" x14ac:dyDescent="0.3">
      <c r="A108" s="2" t="str">
        <f>Programas!A108</f>
        <v>DO4</v>
      </c>
      <c r="B108" s="2">
        <f>Programas!B108</f>
        <v>1</v>
      </c>
      <c r="C108" s="2" t="str">
        <f>Programas!C108</f>
        <v>Recursos Hídricos</v>
      </c>
      <c r="D108" s="2">
        <f>Programas!D108</f>
        <v>3</v>
      </c>
      <c r="E108" s="2" t="str">
        <f>Programas!E108</f>
        <v>Outorgas dos direitos de uso de recursos hídricos</v>
      </c>
      <c r="F108" s="2" t="str">
        <f>Programas!F108</f>
        <v>3.1</v>
      </c>
      <c r="G108" s="2" t="str">
        <f>Programas!G108</f>
        <v>Regularização de usos dos recursos hídricos</v>
      </c>
      <c r="H108" s="2" t="str">
        <f>Programas!H108</f>
        <v>3.1.2</v>
      </c>
      <c r="I108" s="2" t="str">
        <f>Programas!I108</f>
        <v>Realizar cadastramento de poços para captação de águas subterrâneas com base nas informações dos usuários</v>
      </c>
      <c r="J108" s="3" t="str">
        <f>IF(Programas!J108="X","X","")</f>
        <v/>
      </c>
      <c r="K108" s="3" t="str">
        <f>IF(Programas!K108="X","X","")</f>
        <v/>
      </c>
      <c r="L108" s="3" t="str">
        <f>IF(Programas!L108="X","X","")</f>
        <v>X</v>
      </c>
      <c r="M108" s="3" t="str">
        <f>IF(Programas!M108="X","X","")</f>
        <v>X</v>
      </c>
      <c r="N108" s="3" t="str">
        <f>IF(Programas!N108="X","X","")</f>
        <v>X</v>
      </c>
      <c r="O108" s="3" t="str">
        <f>IF(Programas!O108="X","X","")</f>
        <v>X</v>
      </c>
      <c r="P108" s="3" t="str">
        <f>IF(Programas!P108="X","X","")</f>
        <v>X</v>
      </c>
      <c r="Q108" s="3" t="str">
        <f>IF(Programas!Q108="X","X","")</f>
        <v>X</v>
      </c>
      <c r="R108" s="3" t="str">
        <f>IF(Programas!R108="X","X","")</f>
        <v>X</v>
      </c>
      <c r="S108" s="3" t="str">
        <f>IF(Programas!S108="X","X","")</f>
        <v>X</v>
      </c>
      <c r="T108" s="3" t="str">
        <f>IF(Programas!T108="X","X","")</f>
        <v>X</v>
      </c>
      <c r="U108" s="3" t="str">
        <f>IF(Programas!U108="X","X","")</f>
        <v>X</v>
      </c>
      <c r="V108" s="3" t="str">
        <f>IF(Programas!V108="X","X","")</f>
        <v>X</v>
      </c>
      <c r="W108" s="3" t="str">
        <f>IF(Programas!W108="X","X","")</f>
        <v>X</v>
      </c>
      <c r="X108" s="3" t="str">
        <f>IF(Programas!X108="X","X","")</f>
        <v>X</v>
      </c>
      <c r="Y108" s="3" t="str">
        <f>IF(Programas!Y108="X","X","")</f>
        <v>X</v>
      </c>
      <c r="Z108" s="3" t="str">
        <f>IF(Programas!Z108="X","X","")</f>
        <v>X</v>
      </c>
      <c r="AA108" s="3" t="str">
        <f>IF(Programas!AA108="X","X","")</f>
        <v>X</v>
      </c>
      <c r="AB108" s="3" t="str">
        <f>IF(Programas!AB108="X","X","")</f>
        <v>X</v>
      </c>
      <c r="AC108" s="3" t="str">
        <f>IF(Programas!AC108="X","X","")</f>
        <v>X</v>
      </c>
      <c r="AD108" s="3">
        <f>Programas!AD108</f>
        <v>0</v>
      </c>
      <c r="AE108" s="3">
        <f>Programas!AE108</f>
        <v>0</v>
      </c>
      <c r="AF108" s="3">
        <f>Programas!AF108</f>
        <v>0</v>
      </c>
      <c r="AG108" s="3">
        <f>Programas!AG108</f>
        <v>0</v>
      </c>
      <c r="AH108" s="3">
        <f>Programas!AH108</f>
        <v>0</v>
      </c>
      <c r="AI108" s="3">
        <f>Programas!AI108</f>
        <v>0</v>
      </c>
      <c r="AJ108" s="3">
        <f>Programas!AJ108</f>
        <v>0</v>
      </c>
      <c r="AK108" s="3">
        <f>Programas!AK108</f>
        <v>0</v>
      </c>
      <c r="AL108" s="3">
        <f>Programas!AL108</f>
        <v>0</v>
      </c>
      <c r="AM108" s="3">
        <f>Programas!AM108</f>
        <v>0</v>
      </c>
      <c r="AN108" s="3">
        <f>Programas!AN108</f>
        <v>0</v>
      </c>
      <c r="AO108" s="3">
        <f>Programas!AO108</f>
        <v>0</v>
      </c>
      <c r="AP108" s="3">
        <f>Programas!AP108</f>
        <v>0</v>
      </c>
      <c r="AQ108" s="3">
        <f>Programas!AQ108</f>
        <v>0</v>
      </c>
      <c r="AR108" s="3">
        <f>Programas!AR108</f>
        <v>0</v>
      </c>
      <c r="AS108" s="3">
        <f>Programas!AS108</f>
        <v>0</v>
      </c>
      <c r="AT108" s="3">
        <f>Programas!AT108</f>
        <v>0</v>
      </c>
      <c r="AU108" s="3">
        <f>Programas!AU108</f>
        <v>0</v>
      </c>
      <c r="AV108" s="3">
        <f>Programas!AV108</f>
        <v>0</v>
      </c>
      <c r="AW108" s="3">
        <f>Programas!AW108</f>
        <v>0</v>
      </c>
      <c r="AX108" s="4">
        <f t="shared" si="100"/>
        <v>0</v>
      </c>
      <c r="AY108" s="4" t="s">
        <v>205</v>
      </c>
      <c r="AZ108" s="2" t="s">
        <v>231</v>
      </c>
      <c r="BA108" s="2" t="s">
        <v>232</v>
      </c>
      <c r="BB108" s="2" t="s">
        <v>233</v>
      </c>
      <c r="BC108" s="2" t="s">
        <v>230</v>
      </c>
      <c r="BD108" s="6">
        <v>0</v>
      </c>
      <c r="BE108" s="6">
        <f t="shared" si="123"/>
        <v>0</v>
      </c>
      <c r="BF108" s="6">
        <f t="shared" si="124"/>
        <v>0</v>
      </c>
      <c r="BG108" s="6">
        <f t="shared" si="125"/>
        <v>0</v>
      </c>
      <c r="BH108" s="6">
        <v>0.25</v>
      </c>
      <c r="BI108" s="6">
        <v>0.5</v>
      </c>
      <c r="BJ108" s="6">
        <f t="shared" si="126"/>
        <v>0.5</v>
      </c>
      <c r="BK108" s="6">
        <v>0.75</v>
      </c>
      <c r="BL108" s="6">
        <f t="shared" si="127"/>
        <v>0.75</v>
      </c>
      <c r="BM108" s="6">
        <v>1</v>
      </c>
      <c r="BN108" s="6">
        <f t="shared" si="128"/>
        <v>1</v>
      </c>
      <c r="BO108" s="6">
        <f t="shared" si="129"/>
        <v>1</v>
      </c>
      <c r="BP108" s="6">
        <f t="shared" si="130"/>
        <v>1</v>
      </c>
      <c r="BQ108" s="6">
        <f t="shared" si="131"/>
        <v>1</v>
      </c>
      <c r="BR108" s="6">
        <f t="shared" si="132"/>
        <v>1</v>
      </c>
      <c r="BS108" s="6">
        <f t="shared" si="133"/>
        <v>1</v>
      </c>
      <c r="BT108" s="6">
        <f t="shared" si="134"/>
        <v>1</v>
      </c>
      <c r="BU108" s="6">
        <f t="shared" si="135"/>
        <v>1</v>
      </c>
      <c r="BV108" s="6">
        <f t="shared" si="136"/>
        <v>1</v>
      </c>
      <c r="BW108" s="6">
        <f t="shared" si="137"/>
        <v>1</v>
      </c>
      <c r="BX108" s="1"/>
    </row>
    <row r="109" spans="1:76" ht="45.6" hidden="1" x14ac:dyDescent="0.3">
      <c r="A109" s="2" t="str">
        <f>Programas!A109</f>
        <v>DO5</v>
      </c>
      <c r="B109" s="2">
        <f>Programas!B109</f>
        <v>1</v>
      </c>
      <c r="C109" s="2" t="str">
        <f>Programas!C109</f>
        <v>Recursos Hídricos</v>
      </c>
      <c r="D109" s="2">
        <f>Programas!D109</f>
        <v>3</v>
      </c>
      <c r="E109" s="2" t="str">
        <f>Programas!E109</f>
        <v>Outorgas dos direitos de uso de recursos hídricos</v>
      </c>
      <c r="F109" s="2" t="str">
        <f>Programas!F109</f>
        <v>3.1</v>
      </c>
      <c r="G109" s="2" t="str">
        <f>Programas!G109</f>
        <v>Regularização de usos dos recursos hídricos</v>
      </c>
      <c r="H109" s="2" t="str">
        <f>Programas!H109</f>
        <v>3.1.2</v>
      </c>
      <c r="I109" s="2" t="str">
        <f>Programas!I109</f>
        <v>Realizar cadastramento de poços para captação de águas subterrâneas com base nas informações dos usuários</v>
      </c>
      <c r="J109" s="3" t="str">
        <f>IF(Programas!J109="X","X","")</f>
        <v/>
      </c>
      <c r="K109" s="3" t="str">
        <f>IF(Programas!K109="X","X","")</f>
        <v/>
      </c>
      <c r="L109" s="3" t="str">
        <f>IF(Programas!L109="X","X","")</f>
        <v>X</v>
      </c>
      <c r="M109" s="3" t="str">
        <f>IF(Programas!M109="X","X","")</f>
        <v>X</v>
      </c>
      <c r="N109" s="3" t="str">
        <f>IF(Programas!N109="X","X","")</f>
        <v>X</v>
      </c>
      <c r="O109" s="3" t="str">
        <f>IF(Programas!O109="X","X","")</f>
        <v>X</v>
      </c>
      <c r="P109" s="3" t="str">
        <f>IF(Programas!P109="X","X","")</f>
        <v>X</v>
      </c>
      <c r="Q109" s="3" t="str">
        <f>IF(Programas!Q109="X","X","")</f>
        <v>X</v>
      </c>
      <c r="R109" s="3" t="str">
        <f>IF(Programas!R109="X","X","")</f>
        <v>X</v>
      </c>
      <c r="S109" s="3" t="str">
        <f>IF(Programas!S109="X","X","")</f>
        <v>X</v>
      </c>
      <c r="T109" s="3" t="str">
        <f>IF(Programas!T109="X","X","")</f>
        <v>X</v>
      </c>
      <c r="U109" s="3" t="str">
        <f>IF(Programas!U109="X","X","")</f>
        <v>X</v>
      </c>
      <c r="V109" s="3" t="str">
        <f>IF(Programas!V109="X","X","")</f>
        <v>X</v>
      </c>
      <c r="W109" s="3" t="str">
        <f>IF(Programas!W109="X","X","")</f>
        <v>X</v>
      </c>
      <c r="X109" s="3" t="str">
        <f>IF(Programas!X109="X","X","")</f>
        <v>X</v>
      </c>
      <c r="Y109" s="3" t="str">
        <f>IF(Programas!Y109="X","X","")</f>
        <v>X</v>
      </c>
      <c r="Z109" s="3" t="str">
        <f>IF(Programas!Z109="X","X","")</f>
        <v>X</v>
      </c>
      <c r="AA109" s="3" t="str">
        <f>IF(Programas!AA109="X","X","")</f>
        <v>X</v>
      </c>
      <c r="AB109" s="3" t="str">
        <f>IF(Programas!AB109="X","X","")</f>
        <v>X</v>
      </c>
      <c r="AC109" s="3" t="str">
        <f>IF(Programas!AC109="X","X","")</f>
        <v>X</v>
      </c>
      <c r="AD109" s="3">
        <f>Programas!AD109</f>
        <v>0</v>
      </c>
      <c r="AE109" s="3">
        <f>Programas!AE109</f>
        <v>0</v>
      </c>
      <c r="AF109" s="3">
        <f>Programas!AF109</f>
        <v>0</v>
      </c>
      <c r="AG109" s="3">
        <f>Programas!AG109</f>
        <v>0</v>
      </c>
      <c r="AH109" s="3">
        <f>Programas!AH109</f>
        <v>0</v>
      </c>
      <c r="AI109" s="3">
        <f>Programas!AI109</f>
        <v>0</v>
      </c>
      <c r="AJ109" s="3">
        <f>Programas!AJ109</f>
        <v>0</v>
      </c>
      <c r="AK109" s="3">
        <f>Programas!AK109</f>
        <v>0</v>
      </c>
      <c r="AL109" s="3">
        <f>Programas!AL109</f>
        <v>0</v>
      </c>
      <c r="AM109" s="3">
        <f>Programas!AM109</f>
        <v>0</v>
      </c>
      <c r="AN109" s="3">
        <f>Programas!AN109</f>
        <v>0</v>
      </c>
      <c r="AO109" s="3">
        <f>Programas!AO109</f>
        <v>0</v>
      </c>
      <c r="AP109" s="3">
        <f>Programas!AP109</f>
        <v>0</v>
      </c>
      <c r="AQ109" s="3">
        <f>Programas!AQ109</f>
        <v>0</v>
      </c>
      <c r="AR109" s="3">
        <f>Programas!AR109</f>
        <v>0</v>
      </c>
      <c r="AS109" s="3">
        <f>Programas!AS109</f>
        <v>0</v>
      </c>
      <c r="AT109" s="3">
        <f>Programas!AT109</f>
        <v>0</v>
      </c>
      <c r="AU109" s="3">
        <f>Programas!AU109</f>
        <v>0</v>
      </c>
      <c r="AV109" s="3">
        <f>Programas!AV109</f>
        <v>0</v>
      </c>
      <c r="AW109" s="3">
        <f>Programas!AW109</f>
        <v>0</v>
      </c>
      <c r="AX109" s="4">
        <f t="shared" si="100"/>
        <v>0</v>
      </c>
      <c r="AY109" s="4" t="s">
        <v>205</v>
      </c>
      <c r="AZ109" s="2" t="s">
        <v>231</v>
      </c>
      <c r="BA109" s="2" t="s">
        <v>232</v>
      </c>
      <c r="BB109" s="2" t="s">
        <v>233</v>
      </c>
      <c r="BC109" s="2" t="s">
        <v>230</v>
      </c>
      <c r="BD109" s="6">
        <v>0</v>
      </c>
      <c r="BE109" s="6">
        <f t="shared" si="123"/>
        <v>0</v>
      </c>
      <c r="BF109" s="6">
        <f t="shared" si="124"/>
        <v>0</v>
      </c>
      <c r="BG109" s="6">
        <f t="shared" si="125"/>
        <v>0</v>
      </c>
      <c r="BH109" s="6">
        <v>0.25</v>
      </c>
      <c r="BI109" s="6">
        <v>0.5</v>
      </c>
      <c r="BJ109" s="6">
        <f t="shared" si="126"/>
        <v>0.5</v>
      </c>
      <c r="BK109" s="6">
        <v>0.75</v>
      </c>
      <c r="BL109" s="6">
        <f t="shared" si="127"/>
        <v>0.75</v>
      </c>
      <c r="BM109" s="6">
        <v>1</v>
      </c>
      <c r="BN109" s="6">
        <f t="shared" si="128"/>
        <v>1</v>
      </c>
      <c r="BO109" s="6">
        <f t="shared" si="129"/>
        <v>1</v>
      </c>
      <c r="BP109" s="6">
        <f t="shared" si="130"/>
        <v>1</v>
      </c>
      <c r="BQ109" s="6">
        <f t="shared" si="131"/>
        <v>1</v>
      </c>
      <c r="BR109" s="6">
        <f t="shared" si="132"/>
        <v>1</v>
      </c>
      <c r="BS109" s="6">
        <f t="shared" si="133"/>
        <v>1</v>
      </c>
      <c r="BT109" s="6">
        <f t="shared" si="134"/>
        <v>1</v>
      </c>
      <c r="BU109" s="6">
        <f t="shared" si="135"/>
        <v>1</v>
      </c>
      <c r="BV109" s="6">
        <f t="shared" si="136"/>
        <v>1</v>
      </c>
      <c r="BW109" s="6">
        <f t="shared" si="137"/>
        <v>1</v>
      </c>
      <c r="BX109" s="1"/>
    </row>
    <row r="110" spans="1:76" ht="45.6" hidden="1" x14ac:dyDescent="0.3">
      <c r="A110" s="2" t="str">
        <f>Programas!A110</f>
        <v>DO6</v>
      </c>
      <c r="B110" s="2">
        <f>Programas!B110</f>
        <v>1</v>
      </c>
      <c r="C110" s="2" t="str">
        <f>Programas!C110</f>
        <v>Recursos Hídricos</v>
      </c>
      <c r="D110" s="2">
        <f>Programas!D110</f>
        <v>3</v>
      </c>
      <c r="E110" s="2" t="str">
        <f>Programas!E110</f>
        <v>Outorgas dos direitos de uso de recursos hídricos</v>
      </c>
      <c r="F110" s="2" t="str">
        <f>Programas!F110</f>
        <v>3.1</v>
      </c>
      <c r="G110" s="2" t="str">
        <f>Programas!G110</f>
        <v>Regularização de usos dos recursos hídricos</v>
      </c>
      <c r="H110" s="2" t="str">
        <f>Programas!H110</f>
        <v>3.1.2</v>
      </c>
      <c r="I110" s="2" t="str">
        <f>Programas!I110</f>
        <v>Realizar cadastramento de poços para captação de águas subterrâneas com base nas informações dos usuários</v>
      </c>
      <c r="J110" s="3" t="str">
        <f>IF(Programas!J110="X","X","")</f>
        <v/>
      </c>
      <c r="K110" s="3" t="str">
        <f>IF(Programas!K110="X","X","")</f>
        <v/>
      </c>
      <c r="L110" s="3" t="str">
        <f>IF(Programas!L110="X","X","")</f>
        <v>X</v>
      </c>
      <c r="M110" s="3" t="str">
        <f>IF(Programas!M110="X","X","")</f>
        <v>X</v>
      </c>
      <c r="N110" s="3" t="str">
        <f>IF(Programas!N110="X","X","")</f>
        <v>X</v>
      </c>
      <c r="O110" s="3" t="str">
        <f>IF(Programas!O110="X","X","")</f>
        <v>X</v>
      </c>
      <c r="P110" s="3" t="str">
        <f>IF(Programas!P110="X","X","")</f>
        <v>X</v>
      </c>
      <c r="Q110" s="3" t="str">
        <f>IF(Programas!Q110="X","X","")</f>
        <v>X</v>
      </c>
      <c r="R110" s="3" t="str">
        <f>IF(Programas!R110="X","X","")</f>
        <v>X</v>
      </c>
      <c r="S110" s="3" t="str">
        <f>IF(Programas!S110="X","X","")</f>
        <v>X</v>
      </c>
      <c r="T110" s="3" t="str">
        <f>IF(Programas!T110="X","X","")</f>
        <v>X</v>
      </c>
      <c r="U110" s="3" t="str">
        <f>IF(Programas!U110="X","X","")</f>
        <v>X</v>
      </c>
      <c r="V110" s="3" t="str">
        <f>IF(Programas!V110="X","X","")</f>
        <v>X</v>
      </c>
      <c r="W110" s="3" t="str">
        <f>IF(Programas!W110="X","X","")</f>
        <v>X</v>
      </c>
      <c r="X110" s="3" t="str">
        <f>IF(Programas!X110="X","X","")</f>
        <v>X</v>
      </c>
      <c r="Y110" s="3" t="str">
        <f>IF(Programas!Y110="X","X","")</f>
        <v>X</v>
      </c>
      <c r="Z110" s="3" t="str">
        <f>IF(Programas!Z110="X","X","")</f>
        <v>X</v>
      </c>
      <c r="AA110" s="3" t="str">
        <f>IF(Programas!AA110="X","X","")</f>
        <v>X</v>
      </c>
      <c r="AB110" s="3" t="str">
        <f>IF(Programas!AB110="X","X","")</f>
        <v>X</v>
      </c>
      <c r="AC110" s="3" t="str">
        <f>IF(Programas!AC110="X","X","")</f>
        <v>X</v>
      </c>
      <c r="AD110" s="3">
        <f>Programas!AD110</f>
        <v>0</v>
      </c>
      <c r="AE110" s="3">
        <f>Programas!AE110</f>
        <v>0</v>
      </c>
      <c r="AF110" s="3">
        <f>Programas!AF110</f>
        <v>0</v>
      </c>
      <c r="AG110" s="3">
        <f>Programas!AG110</f>
        <v>0</v>
      </c>
      <c r="AH110" s="3">
        <f>Programas!AH110</f>
        <v>0</v>
      </c>
      <c r="AI110" s="3">
        <f>Programas!AI110</f>
        <v>0</v>
      </c>
      <c r="AJ110" s="3">
        <f>Programas!AJ110</f>
        <v>0</v>
      </c>
      <c r="AK110" s="3">
        <f>Programas!AK110</f>
        <v>0</v>
      </c>
      <c r="AL110" s="3">
        <f>Programas!AL110</f>
        <v>0</v>
      </c>
      <c r="AM110" s="3">
        <f>Programas!AM110</f>
        <v>0</v>
      </c>
      <c r="AN110" s="3">
        <f>Programas!AN110</f>
        <v>0</v>
      </c>
      <c r="AO110" s="3">
        <f>Programas!AO110</f>
        <v>0</v>
      </c>
      <c r="AP110" s="3">
        <f>Programas!AP110</f>
        <v>0</v>
      </c>
      <c r="AQ110" s="3">
        <f>Programas!AQ110</f>
        <v>0</v>
      </c>
      <c r="AR110" s="3">
        <f>Programas!AR110</f>
        <v>0</v>
      </c>
      <c r="AS110" s="3">
        <f>Programas!AS110</f>
        <v>0</v>
      </c>
      <c r="AT110" s="3">
        <f>Programas!AT110</f>
        <v>0</v>
      </c>
      <c r="AU110" s="3">
        <f>Programas!AU110</f>
        <v>0</v>
      </c>
      <c r="AV110" s="3">
        <f>Programas!AV110</f>
        <v>0</v>
      </c>
      <c r="AW110" s="3">
        <f>Programas!AW110</f>
        <v>0</v>
      </c>
      <c r="AX110" s="4">
        <f t="shared" si="100"/>
        <v>0</v>
      </c>
      <c r="AY110" s="4" t="s">
        <v>205</v>
      </c>
      <c r="AZ110" s="2" t="s">
        <v>231</v>
      </c>
      <c r="BA110" s="2" t="s">
        <v>232</v>
      </c>
      <c r="BB110" s="2" t="s">
        <v>233</v>
      </c>
      <c r="BC110" s="2" t="s">
        <v>230</v>
      </c>
      <c r="BD110" s="6">
        <v>0</v>
      </c>
      <c r="BE110" s="6">
        <f t="shared" si="123"/>
        <v>0</v>
      </c>
      <c r="BF110" s="6">
        <f t="shared" si="124"/>
        <v>0</v>
      </c>
      <c r="BG110" s="6">
        <f t="shared" si="125"/>
        <v>0</v>
      </c>
      <c r="BH110" s="6">
        <v>0.25</v>
      </c>
      <c r="BI110" s="6">
        <v>0.5</v>
      </c>
      <c r="BJ110" s="6">
        <f t="shared" si="126"/>
        <v>0.5</v>
      </c>
      <c r="BK110" s="6">
        <v>0.75</v>
      </c>
      <c r="BL110" s="6">
        <f t="shared" si="127"/>
        <v>0.75</v>
      </c>
      <c r="BM110" s="6">
        <v>1</v>
      </c>
      <c r="BN110" s="6">
        <f t="shared" si="128"/>
        <v>1</v>
      </c>
      <c r="BO110" s="6">
        <f t="shared" si="129"/>
        <v>1</v>
      </c>
      <c r="BP110" s="6">
        <f t="shared" si="130"/>
        <v>1</v>
      </c>
      <c r="BQ110" s="6">
        <f t="shared" si="131"/>
        <v>1</v>
      </c>
      <c r="BR110" s="6">
        <f t="shared" si="132"/>
        <v>1</v>
      </c>
      <c r="BS110" s="6">
        <f t="shared" si="133"/>
        <v>1</v>
      </c>
      <c r="BT110" s="6">
        <f t="shared" si="134"/>
        <v>1</v>
      </c>
      <c r="BU110" s="6">
        <f t="shared" si="135"/>
        <v>1</v>
      </c>
      <c r="BV110" s="6">
        <f t="shared" si="136"/>
        <v>1</v>
      </c>
      <c r="BW110" s="6">
        <f t="shared" si="137"/>
        <v>1</v>
      </c>
      <c r="BX110" s="1"/>
    </row>
    <row r="111" spans="1:76" ht="45.6" hidden="1" x14ac:dyDescent="0.3">
      <c r="A111" s="2" t="str">
        <f>Programas!A111</f>
        <v>UA7</v>
      </c>
      <c r="B111" s="2">
        <f>Programas!B111</f>
        <v>1</v>
      </c>
      <c r="C111" s="2" t="str">
        <f>Programas!C111</f>
        <v>Recursos Hídricos</v>
      </c>
      <c r="D111" s="2">
        <f>Programas!D111</f>
        <v>3</v>
      </c>
      <c r="E111" s="2" t="str">
        <f>Programas!E111</f>
        <v>Outorgas dos direitos de uso de recursos hídricos</v>
      </c>
      <c r="F111" s="2" t="str">
        <f>Programas!F111</f>
        <v>3.1</v>
      </c>
      <c r="G111" s="2" t="str">
        <f>Programas!G111</f>
        <v>Regularização de usos dos recursos hídricos</v>
      </c>
      <c r="H111" s="2" t="str">
        <f>Programas!H111</f>
        <v>3.1.2</v>
      </c>
      <c r="I111" s="2" t="str">
        <f>Programas!I111</f>
        <v>Realizar cadastramento de poços para captação de águas subterrâneas com base nas informações dos usuários</v>
      </c>
      <c r="J111" s="3" t="str">
        <f>IF(Programas!J111="X","X","")</f>
        <v/>
      </c>
      <c r="K111" s="3" t="str">
        <f>IF(Programas!K111="X","X","")</f>
        <v/>
      </c>
      <c r="L111" s="3" t="str">
        <f>IF(Programas!L111="X","X","")</f>
        <v>X</v>
      </c>
      <c r="M111" s="3" t="str">
        <f>IF(Programas!M111="X","X","")</f>
        <v>X</v>
      </c>
      <c r="N111" s="3" t="str">
        <f>IF(Programas!N111="X","X","")</f>
        <v>X</v>
      </c>
      <c r="O111" s="3" t="str">
        <f>IF(Programas!O111="X","X","")</f>
        <v>X</v>
      </c>
      <c r="P111" s="3" t="str">
        <f>IF(Programas!P111="X","X","")</f>
        <v>X</v>
      </c>
      <c r="Q111" s="3" t="str">
        <f>IF(Programas!Q111="X","X","")</f>
        <v>X</v>
      </c>
      <c r="R111" s="3" t="str">
        <f>IF(Programas!R111="X","X","")</f>
        <v>X</v>
      </c>
      <c r="S111" s="3" t="str">
        <f>IF(Programas!S111="X","X","")</f>
        <v>X</v>
      </c>
      <c r="T111" s="3" t="str">
        <f>IF(Programas!T111="X","X","")</f>
        <v>X</v>
      </c>
      <c r="U111" s="3" t="str">
        <f>IF(Programas!U111="X","X","")</f>
        <v>X</v>
      </c>
      <c r="V111" s="3" t="str">
        <f>IF(Programas!V111="X","X","")</f>
        <v>X</v>
      </c>
      <c r="W111" s="3" t="str">
        <f>IF(Programas!W111="X","X","")</f>
        <v>X</v>
      </c>
      <c r="X111" s="3" t="str">
        <f>IF(Programas!X111="X","X","")</f>
        <v>X</v>
      </c>
      <c r="Y111" s="3" t="str">
        <f>IF(Programas!Y111="X","X","")</f>
        <v>X</v>
      </c>
      <c r="Z111" s="3" t="str">
        <f>IF(Programas!Z111="X","X","")</f>
        <v>X</v>
      </c>
      <c r="AA111" s="3" t="str">
        <f>IF(Programas!AA111="X","X","")</f>
        <v>X</v>
      </c>
      <c r="AB111" s="3" t="str">
        <f>IF(Programas!AB111="X","X","")</f>
        <v>X</v>
      </c>
      <c r="AC111" s="3" t="str">
        <f>IF(Programas!AC111="X","X","")</f>
        <v>X</v>
      </c>
      <c r="AD111" s="3">
        <f>Programas!AD111</f>
        <v>0</v>
      </c>
      <c r="AE111" s="3">
        <f>Programas!AE111</f>
        <v>0</v>
      </c>
      <c r="AF111" s="3">
        <f>Programas!AF111</f>
        <v>0</v>
      </c>
      <c r="AG111" s="3">
        <f>Programas!AG111</f>
        <v>0</v>
      </c>
      <c r="AH111" s="3">
        <f>Programas!AH111</f>
        <v>0</v>
      </c>
      <c r="AI111" s="3">
        <f>Programas!AI111</f>
        <v>0</v>
      </c>
      <c r="AJ111" s="3">
        <f>Programas!AJ111</f>
        <v>0</v>
      </c>
      <c r="AK111" s="3">
        <f>Programas!AK111</f>
        <v>0</v>
      </c>
      <c r="AL111" s="3">
        <f>Programas!AL111</f>
        <v>0</v>
      </c>
      <c r="AM111" s="3">
        <f>Programas!AM111</f>
        <v>0</v>
      </c>
      <c r="AN111" s="3">
        <f>Programas!AN111</f>
        <v>0</v>
      </c>
      <c r="AO111" s="3">
        <f>Programas!AO111</f>
        <v>0</v>
      </c>
      <c r="AP111" s="3">
        <f>Programas!AP111</f>
        <v>0</v>
      </c>
      <c r="AQ111" s="3">
        <f>Programas!AQ111</f>
        <v>0</v>
      </c>
      <c r="AR111" s="3">
        <f>Programas!AR111</f>
        <v>0</v>
      </c>
      <c r="AS111" s="3">
        <f>Programas!AS111</f>
        <v>0</v>
      </c>
      <c r="AT111" s="3">
        <f>Programas!AT111</f>
        <v>0</v>
      </c>
      <c r="AU111" s="3">
        <f>Programas!AU111</f>
        <v>0</v>
      </c>
      <c r="AV111" s="3">
        <f>Programas!AV111</f>
        <v>0</v>
      </c>
      <c r="AW111" s="3">
        <f>Programas!AW111</f>
        <v>0</v>
      </c>
      <c r="AX111" s="4">
        <f t="shared" si="100"/>
        <v>0</v>
      </c>
      <c r="AY111" s="4" t="s">
        <v>205</v>
      </c>
      <c r="AZ111" s="2" t="s">
        <v>231</v>
      </c>
      <c r="BA111" s="2" t="s">
        <v>232</v>
      </c>
      <c r="BB111" s="2" t="s">
        <v>233</v>
      </c>
      <c r="BC111" s="2" t="s">
        <v>230</v>
      </c>
      <c r="BD111" s="6">
        <v>0</v>
      </c>
      <c r="BE111" s="6">
        <f t="shared" si="123"/>
        <v>0</v>
      </c>
      <c r="BF111" s="6">
        <f t="shared" si="124"/>
        <v>0</v>
      </c>
      <c r="BG111" s="6">
        <f t="shared" si="125"/>
        <v>0</v>
      </c>
      <c r="BH111" s="6">
        <v>0.25</v>
      </c>
      <c r="BI111" s="6">
        <v>0.5</v>
      </c>
      <c r="BJ111" s="6">
        <f t="shared" si="126"/>
        <v>0.5</v>
      </c>
      <c r="BK111" s="6">
        <v>0.75</v>
      </c>
      <c r="BL111" s="6">
        <f t="shared" si="127"/>
        <v>0.75</v>
      </c>
      <c r="BM111" s="6">
        <v>1</v>
      </c>
      <c r="BN111" s="6">
        <f t="shared" si="128"/>
        <v>1</v>
      </c>
      <c r="BO111" s="6">
        <f t="shared" si="129"/>
        <v>1</v>
      </c>
      <c r="BP111" s="6">
        <f t="shared" si="130"/>
        <v>1</v>
      </c>
      <c r="BQ111" s="6">
        <f t="shared" si="131"/>
        <v>1</v>
      </c>
      <c r="BR111" s="6">
        <f t="shared" si="132"/>
        <v>1</v>
      </c>
      <c r="BS111" s="6">
        <f t="shared" si="133"/>
        <v>1</v>
      </c>
      <c r="BT111" s="6">
        <f t="shared" si="134"/>
        <v>1</v>
      </c>
      <c r="BU111" s="6">
        <f t="shared" si="135"/>
        <v>1</v>
      </c>
      <c r="BV111" s="6">
        <f t="shared" si="136"/>
        <v>1</v>
      </c>
      <c r="BW111" s="6">
        <f t="shared" si="137"/>
        <v>1</v>
      </c>
      <c r="BX111" s="1"/>
    </row>
    <row r="112" spans="1:76" ht="45.6" hidden="1" x14ac:dyDescent="0.3">
      <c r="A112" s="2" t="str">
        <f>Programas!A112</f>
        <v>UA8</v>
      </c>
      <c r="B112" s="2">
        <f>Programas!B112</f>
        <v>1</v>
      </c>
      <c r="C112" s="2" t="str">
        <f>Programas!C112</f>
        <v>Recursos Hídricos</v>
      </c>
      <c r="D112" s="2">
        <f>Programas!D112</f>
        <v>3</v>
      </c>
      <c r="E112" s="2" t="str">
        <f>Programas!E112</f>
        <v>Outorgas dos direitos de uso de recursos hídricos</v>
      </c>
      <c r="F112" s="2" t="str">
        <f>Programas!F112</f>
        <v>3.1</v>
      </c>
      <c r="G112" s="2" t="str">
        <f>Programas!G112</f>
        <v>Regularização de usos dos recursos hídricos</v>
      </c>
      <c r="H112" s="2" t="str">
        <f>Programas!H112</f>
        <v>3.1.2</v>
      </c>
      <c r="I112" s="2" t="str">
        <f>Programas!I112</f>
        <v>Realizar cadastramento de poços para captação de águas subterrâneas com base nas informações dos usuários</v>
      </c>
      <c r="J112" s="3" t="str">
        <f>IF(Programas!J112="X","X","")</f>
        <v/>
      </c>
      <c r="K112" s="3" t="str">
        <f>IF(Programas!K112="X","X","")</f>
        <v/>
      </c>
      <c r="L112" s="3" t="str">
        <f>IF(Programas!L112="X","X","")</f>
        <v>X</v>
      </c>
      <c r="M112" s="3" t="str">
        <f>IF(Programas!M112="X","X","")</f>
        <v>X</v>
      </c>
      <c r="N112" s="3" t="str">
        <f>IF(Programas!N112="X","X","")</f>
        <v>X</v>
      </c>
      <c r="O112" s="3" t="str">
        <f>IF(Programas!O112="X","X","")</f>
        <v>X</v>
      </c>
      <c r="P112" s="3" t="str">
        <f>IF(Programas!P112="X","X","")</f>
        <v>X</v>
      </c>
      <c r="Q112" s="3" t="str">
        <f>IF(Programas!Q112="X","X","")</f>
        <v>X</v>
      </c>
      <c r="R112" s="3" t="str">
        <f>IF(Programas!R112="X","X","")</f>
        <v>X</v>
      </c>
      <c r="S112" s="3" t="str">
        <f>IF(Programas!S112="X","X","")</f>
        <v>X</v>
      </c>
      <c r="T112" s="3" t="str">
        <f>IF(Programas!T112="X","X","")</f>
        <v>X</v>
      </c>
      <c r="U112" s="3" t="str">
        <f>IF(Programas!U112="X","X","")</f>
        <v>X</v>
      </c>
      <c r="V112" s="3" t="str">
        <f>IF(Programas!V112="X","X","")</f>
        <v>X</v>
      </c>
      <c r="W112" s="3" t="str">
        <f>IF(Programas!W112="X","X","")</f>
        <v>X</v>
      </c>
      <c r="X112" s="3" t="str">
        <f>IF(Programas!X112="X","X","")</f>
        <v>X</v>
      </c>
      <c r="Y112" s="3" t="str">
        <f>IF(Programas!Y112="X","X","")</f>
        <v>X</v>
      </c>
      <c r="Z112" s="3" t="str">
        <f>IF(Programas!Z112="X","X","")</f>
        <v>X</v>
      </c>
      <c r="AA112" s="3" t="str">
        <f>IF(Programas!AA112="X","X","")</f>
        <v>X</v>
      </c>
      <c r="AB112" s="3" t="str">
        <f>IF(Programas!AB112="X","X","")</f>
        <v>X</v>
      </c>
      <c r="AC112" s="3" t="str">
        <f>IF(Programas!AC112="X","X","")</f>
        <v>X</v>
      </c>
      <c r="AD112" s="3">
        <f>Programas!AD112</f>
        <v>0</v>
      </c>
      <c r="AE112" s="3">
        <f>Programas!AE112</f>
        <v>0</v>
      </c>
      <c r="AF112" s="3">
        <f>Programas!AF112</f>
        <v>0</v>
      </c>
      <c r="AG112" s="3">
        <f>Programas!AG112</f>
        <v>0</v>
      </c>
      <c r="AH112" s="3">
        <f>Programas!AH112</f>
        <v>0</v>
      </c>
      <c r="AI112" s="3">
        <f>Programas!AI112</f>
        <v>0</v>
      </c>
      <c r="AJ112" s="3">
        <f>Programas!AJ112</f>
        <v>0</v>
      </c>
      <c r="AK112" s="3">
        <f>Programas!AK112</f>
        <v>0</v>
      </c>
      <c r="AL112" s="3">
        <f>Programas!AL112</f>
        <v>0</v>
      </c>
      <c r="AM112" s="3">
        <f>Programas!AM112</f>
        <v>0</v>
      </c>
      <c r="AN112" s="3">
        <f>Programas!AN112</f>
        <v>0</v>
      </c>
      <c r="AO112" s="3">
        <f>Programas!AO112</f>
        <v>0</v>
      </c>
      <c r="AP112" s="3">
        <f>Programas!AP112</f>
        <v>0</v>
      </c>
      <c r="AQ112" s="3">
        <f>Programas!AQ112</f>
        <v>0</v>
      </c>
      <c r="AR112" s="3">
        <f>Programas!AR112</f>
        <v>0</v>
      </c>
      <c r="AS112" s="3">
        <f>Programas!AS112</f>
        <v>0</v>
      </c>
      <c r="AT112" s="3">
        <f>Programas!AT112</f>
        <v>0</v>
      </c>
      <c r="AU112" s="3">
        <f>Programas!AU112</f>
        <v>0</v>
      </c>
      <c r="AV112" s="3">
        <f>Programas!AV112</f>
        <v>0</v>
      </c>
      <c r="AW112" s="3">
        <f>Programas!AW112</f>
        <v>0</v>
      </c>
      <c r="AX112" s="4">
        <f t="shared" si="100"/>
        <v>0</v>
      </c>
      <c r="AY112" s="4" t="s">
        <v>205</v>
      </c>
      <c r="AZ112" s="2" t="s">
        <v>231</v>
      </c>
      <c r="BA112" s="2" t="s">
        <v>232</v>
      </c>
      <c r="BB112" s="2" t="s">
        <v>233</v>
      </c>
      <c r="BC112" s="2" t="s">
        <v>230</v>
      </c>
      <c r="BD112" s="6">
        <v>0</v>
      </c>
      <c r="BE112" s="6">
        <f t="shared" si="123"/>
        <v>0</v>
      </c>
      <c r="BF112" s="6">
        <f t="shared" si="124"/>
        <v>0</v>
      </c>
      <c r="BG112" s="6">
        <f t="shared" si="125"/>
        <v>0</v>
      </c>
      <c r="BH112" s="6">
        <v>0.25</v>
      </c>
      <c r="BI112" s="6">
        <v>0.5</v>
      </c>
      <c r="BJ112" s="6">
        <f t="shared" si="126"/>
        <v>0.5</v>
      </c>
      <c r="BK112" s="6">
        <v>0.75</v>
      </c>
      <c r="BL112" s="6">
        <f t="shared" si="127"/>
        <v>0.75</v>
      </c>
      <c r="BM112" s="6">
        <v>1</v>
      </c>
      <c r="BN112" s="6">
        <f t="shared" si="128"/>
        <v>1</v>
      </c>
      <c r="BO112" s="6">
        <f t="shared" si="129"/>
        <v>1</v>
      </c>
      <c r="BP112" s="6">
        <f t="shared" si="130"/>
        <v>1</v>
      </c>
      <c r="BQ112" s="6">
        <f t="shared" si="131"/>
        <v>1</v>
      </c>
      <c r="BR112" s="6">
        <f t="shared" si="132"/>
        <v>1</v>
      </c>
      <c r="BS112" s="6">
        <f t="shared" si="133"/>
        <v>1</v>
      </c>
      <c r="BT112" s="6">
        <f t="shared" si="134"/>
        <v>1</v>
      </c>
      <c r="BU112" s="6">
        <f t="shared" si="135"/>
        <v>1</v>
      </c>
      <c r="BV112" s="6">
        <f t="shared" si="136"/>
        <v>1</v>
      </c>
      <c r="BW112" s="6">
        <f t="shared" si="137"/>
        <v>1</v>
      </c>
      <c r="BX112" s="1"/>
    </row>
    <row r="113" spans="1:76" ht="45.6" hidden="1" x14ac:dyDescent="0.3">
      <c r="A113" s="2" t="str">
        <f>Programas!A113</f>
        <v>UA9</v>
      </c>
      <c r="B113" s="2">
        <f>Programas!B113</f>
        <v>1</v>
      </c>
      <c r="C113" s="2" t="str">
        <f>Programas!C113</f>
        <v>Recursos Hídricos</v>
      </c>
      <c r="D113" s="2">
        <f>Programas!D113</f>
        <v>3</v>
      </c>
      <c r="E113" s="2" t="str">
        <f>Programas!E113</f>
        <v>Outorgas dos direitos de uso de recursos hídricos</v>
      </c>
      <c r="F113" s="2" t="str">
        <f>Programas!F113</f>
        <v>3.1</v>
      </c>
      <c r="G113" s="2" t="str">
        <f>Programas!G113</f>
        <v>Regularização de usos dos recursos hídricos</v>
      </c>
      <c r="H113" s="2" t="str">
        <f>Programas!H113</f>
        <v>3.1.2</v>
      </c>
      <c r="I113" s="2" t="str">
        <f>Programas!I113</f>
        <v>Realizar cadastramento de poços para captação de águas subterrâneas com base nas informações dos usuários</v>
      </c>
      <c r="J113" s="3" t="str">
        <f>IF(Programas!J113="X","X","")</f>
        <v/>
      </c>
      <c r="K113" s="3" t="str">
        <f>IF(Programas!K113="X","X","")</f>
        <v/>
      </c>
      <c r="L113" s="3" t="str">
        <f>IF(Programas!L113="X","X","")</f>
        <v>X</v>
      </c>
      <c r="M113" s="3" t="str">
        <f>IF(Programas!M113="X","X","")</f>
        <v>X</v>
      </c>
      <c r="N113" s="3" t="str">
        <f>IF(Programas!N113="X","X","")</f>
        <v>X</v>
      </c>
      <c r="O113" s="3" t="str">
        <f>IF(Programas!O113="X","X","")</f>
        <v>X</v>
      </c>
      <c r="P113" s="3" t="str">
        <f>IF(Programas!P113="X","X","")</f>
        <v>X</v>
      </c>
      <c r="Q113" s="3" t="str">
        <f>IF(Programas!Q113="X","X","")</f>
        <v>X</v>
      </c>
      <c r="R113" s="3" t="str">
        <f>IF(Programas!R113="X","X","")</f>
        <v>X</v>
      </c>
      <c r="S113" s="3" t="str">
        <f>IF(Programas!S113="X","X","")</f>
        <v>X</v>
      </c>
      <c r="T113" s="3" t="str">
        <f>IF(Programas!T113="X","X","")</f>
        <v>X</v>
      </c>
      <c r="U113" s="3" t="str">
        <f>IF(Programas!U113="X","X","")</f>
        <v>X</v>
      </c>
      <c r="V113" s="3" t="str">
        <f>IF(Programas!V113="X","X","")</f>
        <v>X</v>
      </c>
      <c r="W113" s="3" t="str">
        <f>IF(Programas!W113="X","X","")</f>
        <v>X</v>
      </c>
      <c r="X113" s="3" t="str">
        <f>IF(Programas!X113="X","X","")</f>
        <v>X</v>
      </c>
      <c r="Y113" s="3" t="str">
        <f>IF(Programas!Y113="X","X","")</f>
        <v>X</v>
      </c>
      <c r="Z113" s="3" t="str">
        <f>IF(Programas!Z113="X","X","")</f>
        <v>X</v>
      </c>
      <c r="AA113" s="3" t="str">
        <f>IF(Programas!AA113="X","X","")</f>
        <v>X</v>
      </c>
      <c r="AB113" s="3" t="str">
        <f>IF(Programas!AB113="X","X","")</f>
        <v>X</v>
      </c>
      <c r="AC113" s="3" t="str">
        <f>IF(Programas!AC113="X","X","")</f>
        <v>X</v>
      </c>
      <c r="AD113" s="3">
        <f>Programas!AD113</f>
        <v>0</v>
      </c>
      <c r="AE113" s="3">
        <f>Programas!AE113</f>
        <v>0</v>
      </c>
      <c r="AF113" s="3">
        <f>Programas!AF113</f>
        <v>0</v>
      </c>
      <c r="AG113" s="3">
        <f>Programas!AG113</f>
        <v>0</v>
      </c>
      <c r="AH113" s="3">
        <f>Programas!AH113</f>
        <v>0</v>
      </c>
      <c r="AI113" s="3">
        <f>Programas!AI113</f>
        <v>0</v>
      </c>
      <c r="AJ113" s="3">
        <f>Programas!AJ113</f>
        <v>0</v>
      </c>
      <c r="AK113" s="3">
        <f>Programas!AK113</f>
        <v>0</v>
      </c>
      <c r="AL113" s="3">
        <f>Programas!AL113</f>
        <v>0</v>
      </c>
      <c r="AM113" s="3">
        <f>Programas!AM113</f>
        <v>0</v>
      </c>
      <c r="AN113" s="3">
        <f>Programas!AN113</f>
        <v>0</v>
      </c>
      <c r="AO113" s="3">
        <f>Programas!AO113</f>
        <v>0</v>
      </c>
      <c r="AP113" s="3">
        <f>Programas!AP113</f>
        <v>0</v>
      </c>
      <c r="AQ113" s="3">
        <f>Programas!AQ113</f>
        <v>0</v>
      </c>
      <c r="AR113" s="3">
        <f>Programas!AR113</f>
        <v>0</v>
      </c>
      <c r="AS113" s="3">
        <f>Programas!AS113</f>
        <v>0</v>
      </c>
      <c r="AT113" s="3">
        <f>Programas!AT113</f>
        <v>0</v>
      </c>
      <c r="AU113" s="3">
        <f>Programas!AU113</f>
        <v>0</v>
      </c>
      <c r="AV113" s="3">
        <f>Programas!AV113</f>
        <v>0</v>
      </c>
      <c r="AW113" s="3">
        <f>Programas!AW113</f>
        <v>0</v>
      </c>
      <c r="AX113" s="4">
        <f t="shared" si="100"/>
        <v>0</v>
      </c>
      <c r="AY113" s="4" t="s">
        <v>205</v>
      </c>
      <c r="AZ113" s="2" t="s">
        <v>231</v>
      </c>
      <c r="BA113" s="2" t="s">
        <v>232</v>
      </c>
      <c r="BB113" s="2" t="s">
        <v>233</v>
      </c>
      <c r="BC113" s="2" t="s">
        <v>230</v>
      </c>
      <c r="BD113" s="6">
        <v>0</v>
      </c>
      <c r="BE113" s="6">
        <f t="shared" si="123"/>
        <v>0</v>
      </c>
      <c r="BF113" s="6">
        <f t="shared" si="124"/>
        <v>0</v>
      </c>
      <c r="BG113" s="6">
        <f t="shared" si="125"/>
        <v>0</v>
      </c>
      <c r="BH113" s="6">
        <v>0.25</v>
      </c>
      <c r="BI113" s="6">
        <v>0.5</v>
      </c>
      <c r="BJ113" s="6">
        <f t="shared" si="126"/>
        <v>0.5</v>
      </c>
      <c r="BK113" s="6">
        <v>0.75</v>
      </c>
      <c r="BL113" s="6">
        <f t="shared" si="127"/>
        <v>0.75</v>
      </c>
      <c r="BM113" s="6">
        <v>1</v>
      </c>
      <c r="BN113" s="6">
        <f t="shared" si="128"/>
        <v>1</v>
      </c>
      <c r="BO113" s="6">
        <f t="shared" si="129"/>
        <v>1</v>
      </c>
      <c r="BP113" s="6">
        <f t="shared" si="130"/>
        <v>1</v>
      </c>
      <c r="BQ113" s="6">
        <f t="shared" si="131"/>
        <v>1</v>
      </c>
      <c r="BR113" s="6">
        <f t="shared" si="132"/>
        <v>1</v>
      </c>
      <c r="BS113" s="6">
        <f t="shared" si="133"/>
        <v>1</v>
      </c>
      <c r="BT113" s="6">
        <f t="shared" si="134"/>
        <v>1</v>
      </c>
      <c r="BU113" s="6">
        <f t="shared" si="135"/>
        <v>1</v>
      </c>
      <c r="BV113" s="6">
        <f t="shared" si="136"/>
        <v>1</v>
      </c>
      <c r="BW113" s="6">
        <f t="shared" si="137"/>
        <v>1</v>
      </c>
      <c r="BX113" s="1"/>
    </row>
    <row r="114" spans="1:76" ht="57" x14ac:dyDescent="0.3">
      <c r="A114" s="40" t="str">
        <f>Programas!A114</f>
        <v>PIRH</v>
      </c>
      <c r="B114" s="40">
        <f>Programas!B114</f>
        <v>1</v>
      </c>
      <c r="C114" s="40" t="str">
        <f>Programas!C114</f>
        <v>Recursos Hídricos</v>
      </c>
      <c r="D114" s="40">
        <f>Programas!D114</f>
        <v>3</v>
      </c>
      <c r="E114" s="40" t="str">
        <f>Programas!E114</f>
        <v>Outorgas dos direitos de uso de recursos hídricos</v>
      </c>
      <c r="F114" s="40" t="str">
        <f>Programas!F114</f>
        <v>3.1</v>
      </c>
      <c r="G114" s="40" t="str">
        <f>Programas!G114</f>
        <v>Regularização de usos dos recursos hídricos</v>
      </c>
      <c r="H114" s="40" t="str">
        <f>Programas!H114</f>
        <v>3.1.3</v>
      </c>
      <c r="I114" s="40" t="str">
        <f>Programas!I114</f>
        <v xml:space="preserve">Regularizar pequenas barragens existentes no ES </v>
      </c>
      <c r="J114" s="30" t="str">
        <f>IF(Programas!J114="X","X","")</f>
        <v/>
      </c>
      <c r="K114" s="30" t="str">
        <f>IF(Programas!K114="X","X","")</f>
        <v/>
      </c>
      <c r="L114" s="30" t="str">
        <f>IF(Programas!L114="X","X","")</f>
        <v>X</v>
      </c>
      <c r="M114" s="30" t="str">
        <f>IF(Programas!M114="X","X","")</f>
        <v>X</v>
      </c>
      <c r="N114" s="30" t="str">
        <f>IF(Programas!N114="X","X","")</f>
        <v>X</v>
      </c>
      <c r="O114" s="30" t="str">
        <f>IF(Programas!O114="X","X","")</f>
        <v>X</v>
      </c>
      <c r="P114" s="30" t="str">
        <f>IF(Programas!P114="X","X","")</f>
        <v>X</v>
      </c>
      <c r="Q114" s="30" t="str">
        <f>IF(Programas!Q114="X","X","")</f>
        <v>X</v>
      </c>
      <c r="R114" s="30" t="str">
        <f>IF(Programas!R114="X","X","")</f>
        <v>X</v>
      </c>
      <c r="S114" s="30" t="str">
        <f>IF(Programas!S114="X","X","")</f>
        <v>X</v>
      </c>
      <c r="T114" s="30" t="str">
        <f>IF(Programas!T114="X","X","")</f>
        <v>X</v>
      </c>
      <c r="U114" s="30" t="str">
        <f>IF(Programas!U114="X","X","")</f>
        <v>X</v>
      </c>
      <c r="V114" s="30" t="str">
        <f>IF(Programas!V114="X","X","")</f>
        <v>X</v>
      </c>
      <c r="W114" s="30" t="str">
        <f>IF(Programas!W114="X","X","")</f>
        <v>X</v>
      </c>
      <c r="X114" s="30" t="str">
        <f>IF(Programas!X114="X","X","")</f>
        <v>X</v>
      </c>
      <c r="Y114" s="30" t="str">
        <f>IF(Programas!Y114="X","X","")</f>
        <v>X</v>
      </c>
      <c r="Z114" s="30" t="str">
        <f>IF(Programas!Z114="X","X","")</f>
        <v>X</v>
      </c>
      <c r="AA114" s="30" t="str">
        <f>IF(Programas!AA114="X","X","")</f>
        <v>X</v>
      </c>
      <c r="AB114" s="30" t="str">
        <f>IF(Programas!AB114="X","X","")</f>
        <v>X</v>
      </c>
      <c r="AC114" s="30" t="str">
        <f>IF(Programas!AC114="X","X","")</f>
        <v>X</v>
      </c>
      <c r="AD114" s="30">
        <f>Programas!AD114</f>
        <v>0</v>
      </c>
      <c r="AE114" s="30">
        <f>Programas!AE114</f>
        <v>0</v>
      </c>
      <c r="AF114" s="30">
        <f>Programas!AF114</f>
        <v>0</v>
      </c>
      <c r="AG114" s="30">
        <f>Programas!AG114</f>
        <v>0</v>
      </c>
      <c r="AH114" s="30">
        <f>Programas!AH114</f>
        <v>0</v>
      </c>
      <c r="AI114" s="30">
        <f>Programas!AI114</f>
        <v>0</v>
      </c>
      <c r="AJ114" s="30">
        <f>Programas!AJ114</f>
        <v>198.4</v>
      </c>
      <c r="AK114" s="30">
        <f>Programas!AK114</f>
        <v>198.4</v>
      </c>
      <c r="AL114" s="30">
        <f>Programas!AL114</f>
        <v>0</v>
      </c>
      <c r="AM114" s="30">
        <f>Programas!AM114</f>
        <v>0</v>
      </c>
      <c r="AN114" s="30">
        <f>Programas!AN114</f>
        <v>0</v>
      </c>
      <c r="AO114" s="30">
        <f>Programas!AO114</f>
        <v>0</v>
      </c>
      <c r="AP114" s="30">
        <f>Programas!AP114</f>
        <v>0</v>
      </c>
      <c r="AQ114" s="30">
        <f>Programas!AQ114</f>
        <v>0</v>
      </c>
      <c r="AR114" s="30">
        <f>Programas!AR114</f>
        <v>0</v>
      </c>
      <c r="AS114" s="30">
        <f>Programas!AS114</f>
        <v>0</v>
      </c>
      <c r="AT114" s="30">
        <f>Programas!AT114</f>
        <v>0</v>
      </c>
      <c r="AU114" s="30">
        <f>Programas!AU114</f>
        <v>0</v>
      </c>
      <c r="AV114" s="30">
        <f>Programas!AV114</f>
        <v>0</v>
      </c>
      <c r="AW114" s="30">
        <f>Programas!AW114</f>
        <v>0</v>
      </c>
      <c r="AX114" s="36">
        <f t="shared" si="100"/>
        <v>396.8</v>
      </c>
      <c r="AY114" s="36" t="s">
        <v>205</v>
      </c>
      <c r="AZ114" s="40" t="s">
        <v>234</v>
      </c>
      <c r="BA114" s="40" t="s">
        <v>235</v>
      </c>
      <c r="BB114" s="40" t="s">
        <v>236</v>
      </c>
      <c r="BC114" s="40" t="s">
        <v>237</v>
      </c>
      <c r="BD114" s="62">
        <v>0</v>
      </c>
      <c r="BE114" s="62">
        <f t="shared" ref="BE114:BW114" si="138">BD114</f>
        <v>0</v>
      </c>
      <c r="BF114" s="62">
        <f t="shared" si="138"/>
        <v>0</v>
      </c>
      <c r="BG114" s="62">
        <v>0.25</v>
      </c>
      <c r="BH114" s="62">
        <v>0.5</v>
      </c>
      <c r="BI114" s="62">
        <f t="shared" si="138"/>
        <v>0.5</v>
      </c>
      <c r="BJ114" s="62">
        <v>0.75</v>
      </c>
      <c r="BK114" s="62">
        <f t="shared" si="138"/>
        <v>0.75</v>
      </c>
      <c r="BL114" s="62">
        <v>1</v>
      </c>
      <c r="BM114" s="62">
        <f t="shared" si="138"/>
        <v>1</v>
      </c>
      <c r="BN114" s="62">
        <f t="shared" si="138"/>
        <v>1</v>
      </c>
      <c r="BO114" s="62">
        <f t="shared" si="138"/>
        <v>1</v>
      </c>
      <c r="BP114" s="62">
        <f t="shared" si="138"/>
        <v>1</v>
      </c>
      <c r="BQ114" s="62">
        <f t="shared" si="138"/>
        <v>1</v>
      </c>
      <c r="BR114" s="62">
        <f t="shared" si="138"/>
        <v>1</v>
      </c>
      <c r="BS114" s="62">
        <f t="shared" si="138"/>
        <v>1</v>
      </c>
      <c r="BT114" s="62">
        <f t="shared" si="138"/>
        <v>1</v>
      </c>
      <c r="BU114" s="62">
        <f t="shared" si="138"/>
        <v>1</v>
      </c>
      <c r="BV114" s="62">
        <f t="shared" si="138"/>
        <v>1</v>
      </c>
      <c r="BW114" s="62">
        <f t="shared" si="138"/>
        <v>1</v>
      </c>
    </row>
    <row r="115" spans="1:76" ht="57" hidden="1" x14ac:dyDescent="0.3">
      <c r="A115" s="2" t="str">
        <f>Programas!A115</f>
        <v>Doce</v>
      </c>
      <c r="B115" s="2">
        <f>Programas!B115</f>
        <v>1</v>
      </c>
      <c r="C115" s="2" t="str">
        <f>Programas!C115</f>
        <v>Recursos Hídricos</v>
      </c>
      <c r="D115" s="2">
        <f>Programas!D115</f>
        <v>3</v>
      </c>
      <c r="E115" s="2" t="str">
        <f>Programas!E115</f>
        <v>Outorgas dos direitos de uso de recursos hídricos</v>
      </c>
      <c r="F115" s="2" t="str">
        <f>Programas!F115</f>
        <v>3.1</v>
      </c>
      <c r="G115" s="2" t="str">
        <f>Programas!G115</f>
        <v>Regularização de usos dos recursos hídricos</v>
      </c>
      <c r="H115" s="2" t="str">
        <f>Programas!H115</f>
        <v>3.1.3</v>
      </c>
      <c r="I115" s="2" t="str">
        <f>Programas!I115</f>
        <v xml:space="preserve">Regularizar pequenas barragens existentes no ES </v>
      </c>
      <c r="J115" s="3" t="str">
        <f>IF(Programas!J115="X","X","")</f>
        <v/>
      </c>
      <c r="K115" s="3" t="str">
        <f>IF(Programas!K115="X","X","")</f>
        <v/>
      </c>
      <c r="L115" s="3" t="str">
        <f>IF(Programas!L115="X","X","")</f>
        <v>X</v>
      </c>
      <c r="M115" s="3" t="str">
        <f>IF(Programas!M115="X","X","")</f>
        <v>X</v>
      </c>
      <c r="N115" s="3" t="str">
        <f>IF(Programas!N115="X","X","")</f>
        <v>X</v>
      </c>
      <c r="O115" s="3" t="str">
        <f>IF(Programas!O115="X","X","")</f>
        <v>X</v>
      </c>
      <c r="P115" s="3" t="str">
        <f>IF(Programas!P115="X","X","")</f>
        <v>X</v>
      </c>
      <c r="Q115" s="3" t="str">
        <f>IF(Programas!Q115="X","X","")</f>
        <v>X</v>
      </c>
      <c r="R115" s="3" t="str">
        <f>IF(Programas!R115="X","X","")</f>
        <v>X</v>
      </c>
      <c r="S115" s="3" t="str">
        <f>IF(Programas!S115="X","X","")</f>
        <v>X</v>
      </c>
      <c r="T115" s="3" t="str">
        <f>IF(Programas!T115="X","X","")</f>
        <v>X</v>
      </c>
      <c r="U115" s="3" t="str">
        <f>IF(Programas!U115="X","X","")</f>
        <v>X</v>
      </c>
      <c r="V115" s="3" t="str">
        <f>IF(Programas!V115="X","X","")</f>
        <v>X</v>
      </c>
      <c r="W115" s="3" t="str">
        <f>IF(Programas!W115="X","X","")</f>
        <v>X</v>
      </c>
      <c r="X115" s="3" t="str">
        <f>IF(Programas!X115="X","X","")</f>
        <v>X</v>
      </c>
      <c r="Y115" s="3" t="str">
        <f>IF(Programas!Y115="X","X","")</f>
        <v>X</v>
      </c>
      <c r="Z115" s="3" t="str">
        <f>IF(Programas!Z115="X","X","")</f>
        <v>X</v>
      </c>
      <c r="AA115" s="3" t="str">
        <f>IF(Programas!AA115="X","X","")</f>
        <v>X</v>
      </c>
      <c r="AB115" s="3" t="str">
        <f>IF(Programas!AB115="X","X","")</f>
        <v>X</v>
      </c>
      <c r="AC115" s="3" t="str">
        <f>IF(Programas!AC115="X","X","")</f>
        <v>X</v>
      </c>
      <c r="AD115" s="3">
        <f>Programas!AD115</f>
        <v>0</v>
      </c>
      <c r="AE115" s="3">
        <f>Programas!AE115</f>
        <v>0</v>
      </c>
      <c r="AF115" s="3">
        <f>Programas!AF115</f>
        <v>0</v>
      </c>
      <c r="AG115" s="3">
        <f>Programas!AG115</f>
        <v>0</v>
      </c>
      <c r="AH115" s="3">
        <f>Programas!AH115</f>
        <v>0</v>
      </c>
      <c r="AI115" s="3">
        <f>Programas!AI115</f>
        <v>0</v>
      </c>
      <c r="AJ115" s="3">
        <f>Programas!AJ115</f>
        <v>198.4</v>
      </c>
      <c r="AK115" s="3">
        <f>Programas!AK115</f>
        <v>198.4</v>
      </c>
      <c r="AL115" s="3">
        <f>Programas!AL115</f>
        <v>0</v>
      </c>
      <c r="AM115" s="3">
        <f>Programas!AM115</f>
        <v>0</v>
      </c>
      <c r="AN115" s="3">
        <f>Programas!AN115</f>
        <v>0</v>
      </c>
      <c r="AO115" s="3">
        <f>Programas!AO115</f>
        <v>0</v>
      </c>
      <c r="AP115" s="3">
        <f>Programas!AP115</f>
        <v>0</v>
      </c>
      <c r="AQ115" s="3">
        <f>Programas!AQ115</f>
        <v>0</v>
      </c>
      <c r="AR115" s="3">
        <f>Programas!AR115</f>
        <v>0</v>
      </c>
      <c r="AS115" s="3">
        <f>Programas!AS115</f>
        <v>0</v>
      </c>
      <c r="AT115" s="3">
        <f>Programas!AT115</f>
        <v>0</v>
      </c>
      <c r="AU115" s="3">
        <f>Programas!AU115</f>
        <v>0</v>
      </c>
      <c r="AV115" s="3">
        <f>Programas!AV115</f>
        <v>0</v>
      </c>
      <c r="AW115" s="3">
        <f>Programas!AW115</f>
        <v>0</v>
      </c>
      <c r="AX115" s="4">
        <f t="shared" si="100"/>
        <v>396.8</v>
      </c>
      <c r="AY115" s="4" t="s">
        <v>205</v>
      </c>
      <c r="AZ115" s="2" t="s">
        <v>234</v>
      </c>
      <c r="BA115" s="2" t="s">
        <v>235</v>
      </c>
      <c r="BB115" s="2" t="s">
        <v>236</v>
      </c>
      <c r="BC115" s="2" t="s">
        <v>237</v>
      </c>
      <c r="BD115" s="6">
        <v>0</v>
      </c>
      <c r="BE115" s="6">
        <f>BD115</f>
        <v>0</v>
      </c>
      <c r="BF115" s="6">
        <f>BE115</f>
        <v>0</v>
      </c>
      <c r="BG115" s="6">
        <v>0.25</v>
      </c>
      <c r="BH115" s="6">
        <v>0.5</v>
      </c>
      <c r="BI115" s="6">
        <f>BH115</f>
        <v>0.5</v>
      </c>
      <c r="BJ115" s="6">
        <v>0.75</v>
      </c>
      <c r="BK115" s="6">
        <f>BJ115</f>
        <v>0.75</v>
      </c>
      <c r="BL115" s="6">
        <v>1</v>
      </c>
      <c r="BM115" s="6">
        <f t="shared" ref="BM115:BW115" si="139">BL115</f>
        <v>1</v>
      </c>
      <c r="BN115" s="6">
        <f t="shared" si="139"/>
        <v>1</v>
      </c>
      <c r="BO115" s="6">
        <f t="shared" si="139"/>
        <v>1</v>
      </c>
      <c r="BP115" s="6">
        <f t="shared" si="139"/>
        <v>1</v>
      </c>
      <c r="BQ115" s="6">
        <f t="shared" si="139"/>
        <v>1</v>
      </c>
      <c r="BR115" s="6">
        <f t="shared" si="139"/>
        <v>1</v>
      </c>
      <c r="BS115" s="6">
        <f t="shared" si="139"/>
        <v>1</v>
      </c>
      <c r="BT115" s="6">
        <f t="shared" si="139"/>
        <v>1</v>
      </c>
      <c r="BU115" s="6">
        <f t="shared" si="139"/>
        <v>1</v>
      </c>
      <c r="BV115" s="6">
        <f t="shared" si="139"/>
        <v>1</v>
      </c>
      <c r="BW115" s="6">
        <f t="shared" si="139"/>
        <v>1</v>
      </c>
      <c r="BX115" s="1"/>
    </row>
    <row r="116" spans="1:76" hidden="1" x14ac:dyDescent="0.3">
      <c r="A116" s="2" t="str">
        <f>Programas!A116</f>
        <v>DO1</v>
      </c>
      <c r="B116" s="2">
        <f>Programas!B116</f>
        <v>1</v>
      </c>
      <c r="C116" s="2" t="str">
        <f>Programas!C116</f>
        <v>Recursos Hídricos</v>
      </c>
      <c r="D116" s="2">
        <f>Programas!D116</f>
        <v>3</v>
      </c>
      <c r="E116" s="2" t="str">
        <f>Programas!E116</f>
        <v>N/A</v>
      </c>
      <c r="F116" s="2" t="str">
        <f>Programas!F116</f>
        <v>N/A</v>
      </c>
      <c r="G116" s="2" t="str">
        <f>Programas!G116</f>
        <v>N/A</v>
      </c>
      <c r="H116" s="2" t="str">
        <f>Programas!H116</f>
        <v>N/A</v>
      </c>
      <c r="I116" s="2" t="str">
        <f>Programas!I116</f>
        <v>N/A</v>
      </c>
      <c r="J116" s="3" t="str">
        <f>IF(Programas!J116="X","X","")</f>
        <v/>
      </c>
      <c r="K116" s="3" t="str">
        <f>IF(Programas!K116="X","X","")</f>
        <v/>
      </c>
      <c r="L116" s="3" t="str">
        <f>IF(Programas!L116="X","X","")</f>
        <v/>
      </c>
      <c r="M116" s="3" t="str">
        <f>IF(Programas!M116="X","X","")</f>
        <v/>
      </c>
      <c r="N116" s="3" t="str">
        <f>IF(Programas!N116="X","X","")</f>
        <v/>
      </c>
      <c r="O116" s="3" t="str">
        <f>IF(Programas!O116="X","X","")</f>
        <v/>
      </c>
      <c r="P116" s="3" t="str">
        <f>IF(Programas!P116="X","X","")</f>
        <v/>
      </c>
      <c r="Q116" s="3" t="str">
        <f>IF(Programas!Q116="X","X","")</f>
        <v/>
      </c>
      <c r="R116" s="3" t="str">
        <f>IF(Programas!R116="X","X","")</f>
        <v/>
      </c>
      <c r="S116" s="3" t="str">
        <f>IF(Programas!S116="X","X","")</f>
        <v/>
      </c>
      <c r="T116" s="3" t="str">
        <f>IF(Programas!T116="X","X","")</f>
        <v/>
      </c>
      <c r="U116" s="3" t="str">
        <f>IF(Programas!U116="X","X","")</f>
        <v/>
      </c>
      <c r="V116" s="3" t="str">
        <f>IF(Programas!V116="X","X","")</f>
        <v/>
      </c>
      <c r="W116" s="3" t="str">
        <f>IF(Programas!W116="X","X","")</f>
        <v/>
      </c>
      <c r="X116" s="3" t="str">
        <f>IF(Programas!X116="X","X","")</f>
        <v/>
      </c>
      <c r="Y116" s="3" t="str">
        <f>IF(Programas!Y116="X","X","")</f>
        <v/>
      </c>
      <c r="Z116" s="3" t="str">
        <f>IF(Programas!Z116="X","X","")</f>
        <v/>
      </c>
      <c r="AA116" s="3" t="str">
        <f>IF(Programas!AA116="X","X","")</f>
        <v/>
      </c>
      <c r="AB116" s="3" t="str">
        <f>IF(Programas!AB116="X","X","")</f>
        <v/>
      </c>
      <c r="AC116" s="3" t="str">
        <f>IF(Programas!AC116="X","X","")</f>
        <v/>
      </c>
      <c r="AD116" s="3">
        <f>Programas!AD116</f>
        <v>0</v>
      </c>
      <c r="AE116" s="3">
        <f>Programas!AE116</f>
        <v>0</v>
      </c>
      <c r="AF116" s="3">
        <f>Programas!AF116</f>
        <v>0</v>
      </c>
      <c r="AG116" s="3">
        <f>Programas!AG116</f>
        <v>0</v>
      </c>
      <c r="AH116" s="3">
        <f>Programas!AH116</f>
        <v>0</v>
      </c>
      <c r="AI116" s="3">
        <f>Programas!AI116</f>
        <v>0</v>
      </c>
      <c r="AJ116" s="3">
        <f>Programas!AJ116</f>
        <v>0</v>
      </c>
      <c r="AK116" s="3">
        <f>Programas!AK116</f>
        <v>0</v>
      </c>
      <c r="AL116" s="3">
        <f>Programas!AL116</f>
        <v>0</v>
      </c>
      <c r="AM116" s="3">
        <f>Programas!AM116</f>
        <v>0</v>
      </c>
      <c r="AN116" s="3">
        <f>Programas!AN116</f>
        <v>0</v>
      </c>
      <c r="AO116" s="3">
        <f>Programas!AO116</f>
        <v>0</v>
      </c>
      <c r="AP116" s="3">
        <f>Programas!AP116</f>
        <v>0</v>
      </c>
      <c r="AQ116" s="3">
        <f>Programas!AQ116</f>
        <v>0</v>
      </c>
      <c r="AR116" s="3">
        <f>Programas!AR116</f>
        <v>0</v>
      </c>
      <c r="AS116" s="3">
        <f>Programas!AS116</f>
        <v>0</v>
      </c>
      <c r="AT116" s="3">
        <f>Programas!AT116</f>
        <v>0</v>
      </c>
      <c r="AU116" s="3">
        <f>Programas!AU116</f>
        <v>0</v>
      </c>
      <c r="AV116" s="3">
        <f>Programas!AV116</f>
        <v>0</v>
      </c>
      <c r="AW116" s="3">
        <f>Programas!AW116</f>
        <v>0</v>
      </c>
      <c r="AX116" s="4">
        <f t="shared" si="100"/>
        <v>0</v>
      </c>
      <c r="AY116" s="4"/>
      <c r="AZ116" s="2"/>
      <c r="BA116" s="2"/>
      <c r="BB116" s="2"/>
      <c r="BC116" s="2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1"/>
    </row>
    <row r="117" spans="1:76" hidden="1" x14ac:dyDescent="0.3">
      <c r="A117" s="2" t="str">
        <f>Programas!A117</f>
        <v>DO2</v>
      </c>
      <c r="B117" s="2">
        <f>Programas!B117</f>
        <v>1</v>
      </c>
      <c r="C117" s="2" t="str">
        <f>Programas!C117</f>
        <v>Recursos Hídricos</v>
      </c>
      <c r="D117" s="2">
        <f>Programas!D117</f>
        <v>3</v>
      </c>
      <c r="E117" s="2" t="str">
        <f>Programas!E117</f>
        <v>N/A</v>
      </c>
      <c r="F117" s="2" t="str">
        <f>Programas!F117</f>
        <v>N/A</v>
      </c>
      <c r="G117" s="2" t="str">
        <f>Programas!G117</f>
        <v>N/A</v>
      </c>
      <c r="H117" s="2" t="str">
        <f>Programas!H117</f>
        <v>N/A</v>
      </c>
      <c r="I117" s="2" t="str">
        <f>Programas!I117</f>
        <v>N/A</v>
      </c>
      <c r="J117" s="3" t="str">
        <f>IF(Programas!J117="X","X","")</f>
        <v/>
      </c>
      <c r="K117" s="3" t="str">
        <f>IF(Programas!K117="X","X","")</f>
        <v/>
      </c>
      <c r="L117" s="3" t="str">
        <f>IF(Programas!L117="X","X","")</f>
        <v/>
      </c>
      <c r="M117" s="3" t="str">
        <f>IF(Programas!M117="X","X","")</f>
        <v/>
      </c>
      <c r="N117" s="3" t="str">
        <f>IF(Programas!N117="X","X","")</f>
        <v/>
      </c>
      <c r="O117" s="3" t="str">
        <f>IF(Programas!O117="X","X","")</f>
        <v/>
      </c>
      <c r="P117" s="3" t="str">
        <f>IF(Programas!P117="X","X","")</f>
        <v/>
      </c>
      <c r="Q117" s="3" t="str">
        <f>IF(Programas!Q117="X","X","")</f>
        <v/>
      </c>
      <c r="R117" s="3" t="str">
        <f>IF(Programas!R117="X","X","")</f>
        <v/>
      </c>
      <c r="S117" s="3" t="str">
        <f>IF(Programas!S117="X","X","")</f>
        <v/>
      </c>
      <c r="T117" s="3" t="str">
        <f>IF(Programas!T117="X","X","")</f>
        <v/>
      </c>
      <c r="U117" s="3" t="str">
        <f>IF(Programas!U117="X","X","")</f>
        <v/>
      </c>
      <c r="V117" s="3" t="str">
        <f>IF(Programas!V117="X","X","")</f>
        <v/>
      </c>
      <c r="W117" s="3" t="str">
        <f>IF(Programas!W117="X","X","")</f>
        <v/>
      </c>
      <c r="X117" s="3" t="str">
        <f>IF(Programas!X117="X","X","")</f>
        <v/>
      </c>
      <c r="Y117" s="3" t="str">
        <f>IF(Programas!Y117="X","X","")</f>
        <v/>
      </c>
      <c r="Z117" s="3" t="str">
        <f>IF(Programas!Z117="X","X","")</f>
        <v/>
      </c>
      <c r="AA117" s="3" t="str">
        <f>IF(Programas!AA117="X","X","")</f>
        <v/>
      </c>
      <c r="AB117" s="3" t="str">
        <f>IF(Programas!AB117="X","X","")</f>
        <v/>
      </c>
      <c r="AC117" s="3" t="str">
        <f>IF(Programas!AC117="X","X","")</f>
        <v/>
      </c>
      <c r="AD117" s="3">
        <f>Programas!AD117</f>
        <v>0</v>
      </c>
      <c r="AE117" s="3">
        <f>Programas!AE117</f>
        <v>0</v>
      </c>
      <c r="AF117" s="3">
        <f>Programas!AF117</f>
        <v>0</v>
      </c>
      <c r="AG117" s="3">
        <f>Programas!AG117</f>
        <v>0</v>
      </c>
      <c r="AH117" s="3">
        <f>Programas!AH117</f>
        <v>0</v>
      </c>
      <c r="AI117" s="3">
        <f>Programas!AI117</f>
        <v>0</v>
      </c>
      <c r="AJ117" s="3">
        <f>Programas!AJ117</f>
        <v>0</v>
      </c>
      <c r="AK117" s="3">
        <f>Programas!AK117</f>
        <v>0</v>
      </c>
      <c r="AL117" s="3">
        <f>Programas!AL117</f>
        <v>0</v>
      </c>
      <c r="AM117" s="3">
        <f>Programas!AM117</f>
        <v>0</v>
      </c>
      <c r="AN117" s="3">
        <f>Programas!AN117</f>
        <v>0</v>
      </c>
      <c r="AO117" s="3">
        <f>Programas!AO117</f>
        <v>0</v>
      </c>
      <c r="AP117" s="3">
        <f>Programas!AP117</f>
        <v>0</v>
      </c>
      <c r="AQ117" s="3">
        <f>Programas!AQ117</f>
        <v>0</v>
      </c>
      <c r="AR117" s="3">
        <f>Programas!AR117</f>
        <v>0</v>
      </c>
      <c r="AS117" s="3">
        <f>Programas!AS117</f>
        <v>0</v>
      </c>
      <c r="AT117" s="3">
        <f>Programas!AT117</f>
        <v>0</v>
      </c>
      <c r="AU117" s="3">
        <f>Programas!AU117</f>
        <v>0</v>
      </c>
      <c r="AV117" s="3">
        <f>Programas!AV117</f>
        <v>0</v>
      </c>
      <c r="AW117" s="3">
        <f>Programas!AW117</f>
        <v>0</v>
      </c>
      <c r="AX117" s="4">
        <f t="shared" si="100"/>
        <v>0</v>
      </c>
      <c r="AY117" s="4"/>
      <c r="AZ117" s="2"/>
      <c r="BA117" s="2"/>
      <c r="BB117" s="2"/>
      <c r="BC117" s="2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1"/>
    </row>
    <row r="118" spans="1:76" hidden="1" x14ac:dyDescent="0.3">
      <c r="A118" s="2" t="str">
        <f>Programas!A118</f>
        <v>DO3</v>
      </c>
      <c r="B118" s="2">
        <f>Programas!B118</f>
        <v>1</v>
      </c>
      <c r="C118" s="2" t="str">
        <f>Programas!C118</f>
        <v>Recursos Hídricos</v>
      </c>
      <c r="D118" s="2">
        <f>Programas!D118</f>
        <v>3</v>
      </c>
      <c r="E118" s="2" t="str">
        <f>Programas!E118</f>
        <v>N/A</v>
      </c>
      <c r="F118" s="2" t="str">
        <f>Programas!F118</f>
        <v>N/A</v>
      </c>
      <c r="G118" s="2" t="str">
        <f>Programas!G118</f>
        <v>N/A</v>
      </c>
      <c r="H118" s="2" t="str">
        <f>Programas!H118</f>
        <v>N/A</v>
      </c>
      <c r="I118" s="2" t="str">
        <f>Programas!I118</f>
        <v>N/A</v>
      </c>
      <c r="J118" s="3" t="str">
        <f>IF(Programas!J118="X","X","")</f>
        <v/>
      </c>
      <c r="K118" s="3" t="str">
        <f>IF(Programas!K118="X","X","")</f>
        <v/>
      </c>
      <c r="L118" s="3" t="str">
        <f>IF(Programas!L118="X","X","")</f>
        <v/>
      </c>
      <c r="M118" s="3" t="str">
        <f>IF(Programas!M118="X","X","")</f>
        <v/>
      </c>
      <c r="N118" s="3" t="str">
        <f>IF(Programas!N118="X","X","")</f>
        <v/>
      </c>
      <c r="O118" s="3" t="str">
        <f>IF(Programas!O118="X","X","")</f>
        <v/>
      </c>
      <c r="P118" s="3" t="str">
        <f>IF(Programas!P118="X","X","")</f>
        <v/>
      </c>
      <c r="Q118" s="3" t="str">
        <f>IF(Programas!Q118="X","X","")</f>
        <v/>
      </c>
      <c r="R118" s="3" t="str">
        <f>IF(Programas!R118="X","X","")</f>
        <v/>
      </c>
      <c r="S118" s="3" t="str">
        <f>IF(Programas!S118="X","X","")</f>
        <v/>
      </c>
      <c r="T118" s="3" t="str">
        <f>IF(Programas!T118="X","X","")</f>
        <v/>
      </c>
      <c r="U118" s="3" t="str">
        <f>IF(Programas!U118="X","X","")</f>
        <v/>
      </c>
      <c r="V118" s="3" t="str">
        <f>IF(Programas!V118="X","X","")</f>
        <v/>
      </c>
      <c r="W118" s="3" t="str">
        <f>IF(Programas!W118="X","X","")</f>
        <v/>
      </c>
      <c r="X118" s="3" t="str">
        <f>IF(Programas!X118="X","X","")</f>
        <v/>
      </c>
      <c r="Y118" s="3" t="str">
        <f>IF(Programas!Y118="X","X","")</f>
        <v/>
      </c>
      <c r="Z118" s="3" t="str">
        <f>IF(Programas!Z118="X","X","")</f>
        <v/>
      </c>
      <c r="AA118" s="3" t="str">
        <f>IF(Programas!AA118="X","X","")</f>
        <v/>
      </c>
      <c r="AB118" s="3" t="str">
        <f>IF(Programas!AB118="X","X","")</f>
        <v/>
      </c>
      <c r="AC118" s="3" t="str">
        <f>IF(Programas!AC118="X","X","")</f>
        <v/>
      </c>
      <c r="AD118" s="3">
        <f>Programas!AD118</f>
        <v>0</v>
      </c>
      <c r="AE118" s="3">
        <f>Programas!AE118</f>
        <v>0</v>
      </c>
      <c r="AF118" s="3">
        <f>Programas!AF118</f>
        <v>0</v>
      </c>
      <c r="AG118" s="3">
        <f>Programas!AG118</f>
        <v>0</v>
      </c>
      <c r="AH118" s="3">
        <f>Programas!AH118</f>
        <v>0</v>
      </c>
      <c r="AI118" s="3">
        <f>Programas!AI118</f>
        <v>0</v>
      </c>
      <c r="AJ118" s="3">
        <f>Programas!AJ118</f>
        <v>0</v>
      </c>
      <c r="AK118" s="3">
        <f>Programas!AK118</f>
        <v>0</v>
      </c>
      <c r="AL118" s="3">
        <f>Programas!AL118</f>
        <v>0</v>
      </c>
      <c r="AM118" s="3">
        <f>Programas!AM118</f>
        <v>0</v>
      </c>
      <c r="AN118" s="3">
        <f>Programas!AN118</f>
        <v>0</v>
      </c>
      <c r="AO118" s="3">
        <f>Programas!AO118</f>
        <v>0</v>
      </c>
      <c r="AP118" s="3">
        <f>Programas!AP118</f>
        <v>0</v>
      </c>
      <c r="AQ118" s="3">
        <f>Programas!AQ118</f>
        <v>0</v>
      </c>
      <c r="AR118" s="3">
        <f>Programas!AR118</f>
        <v>0</v>
      </c>
      <c r="AS118" s="3">
        <f>Programas!AS118</f>
        <v>0</v>
      </c>
      <c r="AT118" s="3">
        <f>Programas!AT118</f>
        <v>0</v>
      </c>
      <c r="AU118" s="3">
        <f>Programas!AU118</f>
        <v>0</v>
      </c>
      <c r="AV118" s="3">
        <f>Programas!AV118</f>
        <v>0</v>
      </c>
      <c r="AW118" s="3">
        <f>Programas!AW118</f>
        <v>0</v>
      </c>
      <c r="AX118" s="4">
        <f t="shared" si="100"/>
        <v>0</v>
      </c>
      <c r="AY118" s="4"/>
      <c r="AZ118" s="2"/>
      <c r="BA118" s="2"/>
      <c r="BB118" s="2"/>
      <c r="BC118" s="2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1"/>
    </row>
    <row r="119" spans="1:76" hidden="1" x14ac:dyDescent="0.3">
      <c r="A119" s="2" t="str">
        <f>Programas!A119</f>
        <v>DO4</v>
      </c>
      <c r="B119" s="2">
        <f>Programas!B119</f>
        <v>1</v>
      </c>
      <c r="C119" s="2" t="str">
        <f>Programas!C119</f>
        <v>Recursos Hídricos</v>
      </c>
      <c r="D119" s="2">
        <f>Programas!D119</f>
        <v>3</v>
      </c>
      <c r="E119" s="2" t="str">
        <f>Programas!E119</f>
        <v>N/A</v>
      </c>
      <c r="F119" s="2" t="str">
        <f>Programas!F119</f>
        <v>N/A</v>
      </c>
      <c r="G119" s="2" t="str">
        <f>Programas!G119</f>
        <v>N/A</v>
      </c>
      <c r="H119" s="2" t="str">
        <f>Programas!H119</f>
        <v>N/A</v>
      </c>
      <c r="I119" s="2" t="str">
        <f>Programas!I119</f>
        <v>N/A</v>
      </c>
      <c r="J119" s="3" t="str">
        <f>IF(Programas!J119="X","X","")</f>
        <v/>
      </c>
      <c r="K119" s="3" t="str">
        <f>IF(Programas!K119="X","X","")</f>
        <v/>
      </c>
      <c r="L119" s="3" t="str">
        <f>IF(Programas!L119="X","X","")</f>
        <v/>
      </c>
      <c r="M119" s="3" t="str">
        <f>IF(Programas!M119="X","X","")</f>
        <v/>
      </c>
      <c r="N119" s="3" t="str">
        <f>IF(Programas!N119="X","X","")</f>
        <v/>
      </c>
      <c r="O119" s="3" t="str">
        <f>IF(Programas!O119="X","X","")</f>
        <v/>
      </c>
      <c r="P119" s="3" t="str">
        <f>IF(Programas!P119="X","X","")</f>
        <v/>
      </c>
      <c r="Q119" s="3" t="str">
        <f>IF(Programas!Q119="X","X","")</f>
        <v/>
      </c>
      <c r="R119" s="3" t="str">
        <f>IF(Programas!R119="X","X","")</f>
        <v/>
      </c>
      <c r="S119" s="3" t="str">
        <f>IF(Programas!S119="X","X","")</f>
        <v/>
      </c>
      <c r="T119" s="3" t="str">
        <f>IF(Programas!T119="X","X","")</f>
        <v/>
      </c>
      <c r="U119" s="3" t="str">
        <f>IF(Programas!U119="X","X","")</f>
        <v/>
      </c>
      <c r="V119" s="3" t="str">
        <f>IF(Programas!V119="X","X","")</f>
        <v/>
      </c>
      <c r="W119" s="3" t="str">
        <f>IF(Programas!W119="X","X","")</f>
        <v/>
      </c>
      <c r="X119" s="3" t="str">
        <f>IF(Programas!X119="X","X","")</f>
        <v/>
      </c>
      <c r="Y119" s="3" t="str">
        <f>IF(Programas!Y119="X","X","")</f>
        <v/>
      </c>
      <c r="Z119" s="3" t="str">
        <f>IF(Programas!Z119="X","X","")</f>
        <v/>
      </c>
      <c r="AA119" s="3" t="str">
        <f>IF(Programas!AA119="X","X","")</f>
        <v/>
      </c>
      <c r="AB119" s="3" t="str">
        <f>IF(Programas!AB119="X","X","")</f>
        <v/>
      </c>
      <c r="AC119" s="3" t="str">
        <f>IF(Programas!AC119="X","X","")</f>
        <v/>
      </c>
      <c r="AD119" s="3">
        <f>Programas!AD119</f>
        <v>0</v>
      </c>
      <c r="AE119" s="3">
        <f>Programas!AE119</f>
        <v>0</v>
      </c>
      <c r="AF119" s="3">
        <f>Programas!AF119</f>
        <v>0</v>
      </c>
      <c r="AG119" s="3">
        <f>Programas!AG119</f>
        <v>0</v>
      </c>
      <c r="AH119" s="3">
        <f>Programas!AH119</f>
        <v>0</v>
      </c>
      <c r="AI119" s="3">
        <f>Programas!AI119</f>
        <v>0</v>
      </c>
      <c r="AJ119" s="3">
        <f>Programas!AJ119</f>
        <v>0</v>
      </c>
      <c r="AK119" s="3">
        <f>Programas!AK119</f>
        <v>0</v>
      </c>
      <c r="AL119" s="3">
        <f>Programas!AL119</f>
        <v>0</v>
      </c>
      <c r="AM119" s="3">
        <f>Programas!AM119</f>
        <v>0</v>
      </c>
      <c r="AN119" s="3">
        <f>Programas!AN119</f>
        <v>0</v>
      </c>
      <c r="AO119" s="3">
        <f>Programas!AO119</f>
        <v>0</v>
      </c>
      <c r="AP119" s="3">
        <f>Programas!AP119</f>
        <v>0</v>
      </c>
      <c r="AQ119" s="3">
        <f>Programas!AQ119</f>
        <v>0</v>
      </c>
      <c r="AR119" s="3">
        <f>Programas!AR119</f>
        <v>0</v>
      </c>
      <c r="AS119" s="3">
        <f>Programas!AS119</f>
        <v>0</v>
      </c>
      <c r="AT119" s="3">
        <f>Programas!AT119</f>
        <v>0</v>
      </c>
      <c r="AU119" s="3">
        <f>Programas!AU119</f>
        <v>0</v>
      </c>
      <c r="AV119" s="3">
        <f>Programas!AV119</f>
        <v>0</v>
      </c>
      <c r="AW119" s="3">
        <f>Programas!AW119</f>
        <v>0</v>
      </c>
      <c r="AX119" s="4">
        <f t="shared" si="100"/>
        <v>0</v>
      </c>
      <c r="AY119" s="4"/>
      <c r="AZ119" s="2"/>
      <c r="BA119" s="2"/>
      <c r="BB119" s="2"/>
      <c r="BC119" s="2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1"/>
    </row>
    <row r="120" spans="1:76" hidden="1" x14ac:dyDescent="0.3">
      <c r="A120" s="2" t="str">
        <f>Programas!A120</f>
        <v>DO5</v>
      </c>
      <c r="B120" s="2">
        <f>Programas!B120</f>
        <v>1</v>
      </c>
      <c r="C120" s="2" t="str">
        <f>Programas!C120</f>
        <v>Recursos Hídricos</v>
      </c>
      <c r="D120" s="2">
        <f>Programas!D120</f>
        <v>3</v>
      </c>
      <c r="E120" s="2" t="str">
        <f>Programas!E120</f>
        <v>N/A</v>
      </c>
      <c r="F120" s="2" t="str">
        <f>Programas!F120</f>
        <v>N/A</v>
      </c>
      <c r="G120" s="2" t="str">
        <f>Programas!G120</f>
        <v>N/A</v>
      </c>
      <c r="H120" s="2" t="str">
        <f>Programas!H120</f>
        <v>N/A</v>
      </c>
      <c r="I120" s="2" t="str">
        <f>Programas!I120</f>
        <v>N/A</v>
      </c>
      <c r="J120" s="3" t="str">
        <f>IF(Programas!J120="X","X","")</f>
        <v/>
      </c>
      <c r="K120" s="3" t="str">
        <f>IF(Programas!K120="X","X","")</f>
        <v/>
      </c>
      <c r="L120" s="3" t="str">
        <f>IF(Programas!L120="X","X","")</f>
        <v/>
      </c>
      <c r="M120" s="3" t="str">
        <f>IF(Programas!M120="X","X","")</f>
        <v/>
      </c>
      <c r="N120" s="3" t="str">
        <f>IF(Programas!N120="X","X","")</f>
        <v/>
      </c>
      <c r="O120" s="3" t="str">
        <f>IF(Programas!O120="X","X","")</f>
        <v/>
      </c>
      <c r="P120" s="3" t="str">
        <f>IF(Programas!P120="X","X","")</f>
        <v/>
      </c>
      <c r="Q120" s="3" t="str">
        <f>IF(Programas!Q120="X","X","")</f>
        <v/>
      </c>
      <c r="R120" s="3" t="str">
        <f>IF(Programas!R120="X","X","")</f>
        <v/>
      </c>
      <c r="S120" s="3" t="str">
        <f>IF(Programas!S120="X","X","")</f>
        <v/>
      </c>
      <c r="T120" s="3" t="str">
        <f>IF(Programas!T120="X","X","")</f>
        <v/>
      </c>
      <c r="U120" s="3" t="str">
        <f>IF(Programas!U120="X","X","")</f>
        <v/>
      </c>
      <c r="V120" s="3" t="str">
        <f>IF(Programas!V120="X","X","")</f>
        <v/>
      </c>
      <c r="W120" s="3" t="str">
        <f>IF(Programas!W120="X","X","")</f>
        <v/>
      </c>
      <c r="X120" s="3" t="str">
        <f>IF(Programas!X120="X","X","")</f>
        <v/>
      </c>
      <c r="Y120" s="3" t="str">
        <f>IF(Programas!Y120="X","X","")</f>
        <v/>
      </c>
      <c r="Z120" s="3" t="str">
        <f>IF(Programas!Z120="X","X","")</f>
        <v/>
      </c>
      <c r="AA120" s="3" t="str">
        <f>IF(Programas!AA120="X","X","")</f>
        <v/>
      </c>
      <c r="AB120" s="3" t="str">
        <f>IF(Programas!AB120="X","X","")</f>
        <v/>
      </c>
      <c r="AC120" s="3" t="str">
        <f>IF(Programas!AC120="X","X","")</f>
        <v/>
      </c>
      <c r="AD120" s="3">
        <f>Programas!AD120</f>
        <v>0</v>
      </c>
      <c r="AE120" s="3">
        <f>Programas!AE120</f>
        <v>0</v>
      </c>
      <c r="AF120" s="3">
        <f>Programas!AF120</f>
        <v>0</v>
      </c>
      <c r="AG120" s="3">
        <f>Programas!AG120</f>
        <v>0</v>
      </c>
      <c r="AH120" s="3">
        <f>Programas!AH120</f>
        <v>0</v>
      </c>
      <c r="AI120" s="3">
        <f>Programas!AI120</f>
        <v>0</v>
      </c>
      <c r="AJ120" s="3">
        <f>Programas!AJ120</f>
        <v>0</v>
      </c>
      <c r="AK120" s="3">
        <f>Programas!AK120</f>
        <v>0</v>
      </c>
      <c r="AL120" s="3">
        <f>Programas!AL120</f>
        <v>0</v>
      </c>
      <c r="AM120" s="3">
        <f>Programas!AM120</f>
        <v>0</v>
      </c>
      <c r="AN120" s="3">
        <f>Programas!AN120</f>
        <v>0</v>
      </c>
      <c r="AO120" s="3">
        <f>Programas!AO120</f>
        <v>0</v>
      </c>
      <c r="AP120" s="3">
        <f>Programas!AP120</f>
        <v>0</v>
      </c>
      <c r="AQ120" s="3">
        <f>Programas!AQ120</f>
        <v>0</v>
      </c>
      <c r="AR120" s="3">
        <f>Programas!AR120</f>
        <v>0</v>
      </c>
      <c r="AS120" s="3">
        <f>Programas!AS120</f>
        <v>0</v>
      </c>
      <c r="AT120" s="3">
        <f>Programas!AT120</f>
        <v>0</v>
      </c>
      <c r="AU120" s="3">
        <f>Programas!AU120</f>
        <v>0</v>
      </c>
      <c r="AV120" s="3">
        <f>Programas!AV120</f>
        <v>0</v>
      </c>
      <c r="AW120" s="3">
        <f>Programas!AW120</f>
        <v>0</v>
      </c>
      <c r="AX120" s="4">
        <f t="shared" si="100"/>
        <v>0</v>
      </c>
      <c r="AY120" s="4"/>
      <c r="AZ120" s="2"/>
      <c r="BA120" s="2"/>
      <c r="BB120" s="2"/>
      <c r="BC120" s="2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1"/>
    </row>
    <row r="121" spans="1:76" hidden="1" x14ac:dyDescent="0.3">
      <c r="A121" s="2" t="str">
        <f>Programas!A121</f>
        <v>DO6</v>
      </c>
      <c r="B121" s="2">
        <f>Programas!B121</f>
        <v>1</v>
      </c>
      <c r="C121" s="2" t="str">
        <f>Programas!C121</f>
        <v>Recursos Hídricos</v>
      </c>
      <c r="D121" s="2">
        <f>Programas!D121</f>
        <v>3</v>
      </c>
      <c r="E121" s="2" t="str">
        <f>Programas!E121</f>
        <v>N/A</v>
      </c>
      <c r="F121" s="2" t="str">
        <f>Programas!F121</f>
        <v>N/A</v>
      </c>
      <c r="G121" s="2" t="str">
        <f>Programas!G121</f>
        <v>N/A</v>
      </c>
      <c r="H121" s="2" t="str">
        <f>Programas!H121</f>
        <v>N/A</v>
      </c>
      <c r="I121" s="2" t="str">
        <f>Programas!I121</f>
        <v>N/A</v>
      </c>
      <c r="J121" s="3" t="str">
        <f>IF(Programas!J121="X","X","")</f>
        <v/>
      </c>
      <c r="K121" s="3" t="str">
        <f>IF(Programas!K121="X","X","")</f>
        <v/>
      </c>
      <c r="L121" s="3" t="str">
        <f>IF(Programas!L121="X","X","")</f>
        <v/>
      </c>
      <c r="M121" s="3" t="str">
        <f>IF(Programas!M121="X","X","")</f>
        <v/>
      </c>
      <c r="N121" s="3" t="str">
        <f>IF(Programas!N121="X","X","")</f>
        <v/>
      </c>
      <c r="O121" s="3" t="str">
        <f>IF(Programas!O121="X","X","")</f>
        <v/>
      </c>
      <c r="P121" s="3" t="str">
        <f>IF(Programas!P121="X","X","")</f>
        <v/>
      </c>
      <c r="Q121" s="3" t="str">
        <f>IF(Programas!Q121="X","X","")</f>
        <v/>
      </c>
      <c r="R121" s="3" t="str">
        <f>IF(Programas!R121="X","X","")</f>
        <v/>
      </c>
      <c r="S121" s="3" t="str">
        <f>IF(Programas!S121="X","X","")</f>
        <v/>
      </c>
      <c r="T121" s="3" t="str">
        <f>IF(Programas!T121="X","X","")</f>
        <v/>
      </c>
      <c r="U121" s="3" t="str">
        <f>IF(Programas!U121="X","X","")</f>
        <v/>
      </c>
      <c r="V121" s="3" t="str">
        <f>IF(Programas!V121="X","X","")</f>
        <v/>
      </c>
      <c r="W121" s="3" t="str">
        <f>IF(Programas!W121="X","X","")</f>
        <v/>
      </c>
      <c r="X121" s="3" t="str">
        <f>IF(Programas!X121="X","X","")</f>
        <v/>
      </c>
      <c r="Y121" s="3" t="str">
        <f>IF(Programas!Y121="X","X","")</f>
        <v/>
      </c>
      <c r="Z121" s="3" t="str">
        <f>IF(Programas!Z121="X","X","")</f>
        <v/>
      </c>
      <c r="AA121" s="3" t="str">
        <f>IF(Programas!AA121="X","X","")</f>
        <v/>
      </c>
      <c r="AB121" s="3" t="str">
        <f>IF(Programas!AB121="X","X","")</f>
        <v/>
      </c>
      <c r="AC121" s="3" t="str">
        <f>IF(Programas!AC121="X","X","")</f>
        <v/>
      </c>
      <c r="AD121" s="3">
        <f>Programas!AD121</f>
        <v>0</v>
      </c>
      <c r="AE121" s="3">
        <f>Programas!AE121</f>
        <v>0</v>
      </c>
      <c r="AF121" s="3">
        <f>Programas!AF121</f>
        <v>0</v>
      </c>
      <c r="AG121" s="3">
        <f>Programas!AG121</f>
        <v>0</v>
      </c>
      <c r="AH121" s="3">
        <f>Programas!AH121</f>
        <v>0</v>
      </c>
      <c r="AI121" s="3">
        <f>Programas!AI121</f>
        <v>0</v>
      </c>
      <c r="AJ121" s="3">
        <f>Programas!AJ121</f>
        <v>0</v>
      </c>
      <c r="AK121" s="3">
        <f>Programas!AK121</f>
        <v>0</v>
      </c>
      <c r="AL121" s="3">
        <f>Programas!AL121</f>
        <v>0</v>
      </c>
      <c r="AM121" s="3">
        <f>Programas!AM121</f>
        <v>0</v>
      </c>
      <c r="AN121" s="3">
        <f>Programas!AN121</f>
        <v>0</v>
      </c>
      <c r="AO121" s="3">
        <f>Programas!AO121</f>
        <v>0</v>
      </c>
      <c r="AP121" s="3">
        <f>Programas!AP121</f>
        <v>0</v>
      </c>
      <c r="AQ121" s="3">
        <f>Programas!AQ121</f>
        <v>0</v>
      </c>
      <c r="AR121" s="3">
        <f>Programas!AR121</f>
        <v>0</v>
      </c>
      <c r="AS121" s="3">
        <f>Programas!AS121</f>
        <v>0</v>
      </c>
      <c r="AT121" s="3">
        <f>Programas!AT121</f>
        <v>0</v>
      </c>
      <c r="AU121" s="3">
        <f>Programas!AU121</f>
        <v>0</v>
      </c>
      <c r="AV121" s="3">
        <f>Programas!AV121</f>
        <v>0</v>
      </c>
      <c r="AW121" s="3">
        <f>Programas!AW121</f>
        <v>0</v>
      </c>
      <c r="AX121" s="4">
        <f t="shared" si="100"/>
        <v>0</v>
      </c>
      <c r="AY121" s="4"/>
      <c r="AZ121" s="2"/>
      <c r="BA121" s="2"/>
      <c r="BB121" s="2"/>
      <c r="BC121" s="2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1"/>
    </row>
    <row r="122" spans="1:76" ht="57" hidden="1" x14ac:dyDescent="0.3">
      <c r="A122" s="2" t="str">
        <f>Programas!A122</f>
        <v>UA7</v>
      </c>
      <c r="B122" s="2">
        <f>Programas!B122</f>
        <v>1</v>
      </c>
      <c r="C122" s="2" t="str">
        <f>Programas!C122</f>
        <v>Recursos Hídricos</v>
      </c>
      <c r="D122" s="2">
        <f>Programas!D122</f>
        <v>3</v>
      </c>
      <c r="E122" s="2" t="str">
        <f>Programas!E122</f>
        <v>Outorgas dos direitos de uso de recursos hídricos</v>
      </c>
      <c r="F122" s="2" t="str">
        <f>Programas!F122</f>
        <v>3.1</v>
      </c>
      <c r="G122" s="2" t="str">
        <f>Programas!G122</f>
        <v>Regularização de usos dos recursos hídricos</v>
      </c>
      <c r="H122" s="2" t="str">
        <f>Programas!H122</f>
        <v>3.1.3</v>
      </c>
      <c r="I122" s="2" t="str">
        <f>Programas!I122</f>
        <v xml:space="preserve">Regularizar pequenas barragens existentes no ES </v>
      </c>
      <c r="J122" s="3" t="str">
        <f>IF(Programas!J122="X","X","")</f>
        <v/>
      </c>
      <c r="K122" s="3" t="str">
        <f>IF(Programas!K122="X","X","")</f>
        <v/>
      </c>
      <c r="L122" s="3" t="str">
        <f>IF(Programas!L122="X","X","")</f>
        <v>X</v>
      </c>
      <c r="M122" s="3" t="str">
        <f>IF(Programas!M122="X","X","")</f>
        <v>X</v>
      </c>
      <c r="N122" s="3" t="str">
        <f>IF(Programas!N122="X","X","")</f>
        <v>X</v>
      </c>
      <c r="O122" s="3" t="str">
        <f>IF(Programas!O122="X","X","")</f>
        <v>X</v>
      </c>
      <c r="P122" s="3" t="str">
        <f>IF(Programas!P122="X","X","")</f>
        <v>X</v>
      </c>
      <c r="Q122" s="3" t="str">
        <f>IF(Programas!Q122="X","X","")</f>
        <v>X</v>
      </c>
      <c r="R122" s="3" t="str">
        <f>IF(Programas!R122="X","X","")</f>
        <v>X</v>
      </c>
      <c r="S122" s="3" t="str">
        <f>IF(Programas!S122="X","X","")</f>
        <v>X</v>
      </c>
      <c r="T122" s="3" t="str">
        <f>IF(Programas!T122="X","X","")</f>
        <v>X</v>
      </c>
      <c r="U122" s="3" t="str">
        <f>IF(Programas!U122="X","X","")</f>
        <v>X</v>
      </c>
      <c r="V122" s="3" t="str">
        <f>IF(Programas!V122="X","X","")</f>
        <v>X</v>
      </c>
      <c r="W122" s="3" t="str">
        <f>IF(Programas!W122="X","X","")</f>
        <v>X</v>
      </c>
      <c r="X122" s="3" t="str">
        <f>IF(Programas!X122="X","X","")</f>
        <v>X</v>
      </c>
      <c r="Y122" s="3" t="str">
        <f>IF(Programas!Y122="X","X","")</f>
        <v>X</v>
      </c>
      <c r="Z122" s="3" t="str">
        <f>IF(Programas!Z122="X","X","")</f>
        <v>X</v>
      </c>
      <c r="AA122" s="3" t="str">
        <f>IF(Programas!AA122="X","X","")</f>
        <v>X</v>
      </c>
      <c r="AB122" s="3" t="str">
        <f>IF(Programas!AB122="X","X","")</f>
        <v>X</v>
      </c>
      <c r="AC122" s="3" t="str">
        <f>IF(Programas!AC122="X","X","")</f>
        <v>X</v>
      </c>
      <c r="AD122" s="3">
        <f>Programas!AD122</f>
        <v>0</v>
      </c>
      <c r="AE122" s="3">
        <f>Programas!AE122</f>
        <v>0</v>
      </c>
      <c r="AF122" s="3">
        <f>Programas!AF122</f>
        <v>0</v>
      </c>
      <c r="AG122" s="3">
        <f>Programas!AG122</f>
        <v>0</v>
      </c>
      <c r="AH122" s="3">
        <f>Programas!AH122</f>
        <v>0</v>
      </c>
      <c r="AI122" s="3">
        <f>Programas!AI122</f>
        <v>0</v>
      </c>
      <c r="AJ122" s="3">
        <f>Programas!AJ122</f>
        <v>0</v>
      </c>
      <c r="AK122" s="3">
        <f>Programas!AK122</f>
        <v>0</v>
      </c>
      <c r="AL122" s="3">
        <f>Programas!AL122</f>
        <v>0</v>
      </c>
      <c r="AM122" s="3">
        <f>Programas!AM122</f>
        <v>0</v>
      </c>
      <c r="AN122" s="3">
        <f>Programas!AN122</f>
        <v>0</v>
      </c>
      <c r="AO122" s="3">
        <f>Programas!AO122</f>
        <v>0</v>
      </c>
      <c r="AP122" s="3">
        <f>Programas!AP122</f>
        <v>0</v>
      </c>
      <c r="AQ122" s="3">
        <f>Programas!AQ122</f>
        <v>0</v>
      </c>
      <c r="AR122" s="3">
        <f>Programas!AR122</f>
        <v>0</v>
      </c>
      <c r="AS122" s="3">
        <f>Programas!AS122</f>
        <v>0</v>
      </c>
      <c r="AT122" s="3">
        <f>Programas!AT122</f>
        <v>0</v>
      </c>
      <c r="AU122" s="3">
        <f>Programas!AU122</f>
        <v>0</v>
      </c>
      <c r="AV122" s="3">
        <f>Programas!AV122</f>
        <v>0</v>
      </c>
      <c r="AW122" s="3">
        <f>Programas!AW122</f>
        <v>0</v>
      </c>
      <c r="AX122" s="4">
        <f t="shared" si="100"/>
        <v>0</v>
      </c>
      <c r="AY122" s="4" t="s">
        <v>205</v>
      </c>
      <c r="AZ122" s="2" t="s">
        <v>234</v>
      </c>
      <c r="BA122" s="2" t="s">
        <v>235</v>
      </c>
      <c r="BB122" s="2" t="s">
        <v>236</v>
      </c>
      <c r="BC122" s="2" t="s">
        <v>237</v>
      </c>
      <c r="BD122" s="6">
        <v>0</v>
      </c>
      <c r="BE122" s="6">
        <f t="shared" ref="BE122:BF124" si="140">BD122</f>
        <v>0</v>
      </c>
      <c r="BF122" s="6">
        <f t="shared" si="140"/>
        <v>0</v>
      </c>
      <c r="BG122" s="6">
        <v>0.25</v>
      </c>
      <c r="BH122" s="6">
        <v>0.5</v>
      </c>
      <c r="BI122" s="6">
        <f>BH122</f>
        <v>0.5</v>
      </c>
      <c r="BJ122" s="6">
        <v>0.75</v>
      </c>
      <c r="BK122" s="6">
        <f>BJ122</f>
        <v>0.75</v>
      </c>
      <c r="BL122" s="6">
        <v>1</v>
      </c>
      <c r="BM122" s="6">
        <f t="shared" ref="BM122:BW122" si="141">BL122</f>
        <v>1</v>
      </c>
      <c r="BN122" s="6">
        <f t="shared" si="141"/>
        <v>1</v>
      </c>
      <c r="BO122" s="6">
        <f t="shared" si="141"/>
        <v>1</v>
      </c>
      <c r="BP122" s="6">
        <f t="shared" si="141"/>
        <v>1</v>
      </c>
      <c r="BQ122" s="6">
        <f t="shared" si="141"/>
        <v>1</v>
      </c>
      <c r="BR122" s="6">
        <f t="shared" si="141"/>
        <v>1</v>
      </c>
      <c r="BS122" s="6">
        <f t="shared" si="141"/>
        <v>1</v>
      </c>
      <c r="BT122" s="6">
        <f t="shared" si="141"/>
        <v>1</v>
      </c>
      <c r="BU122" s="6">
        <f t="shared" si="141"/>
        <v>1</v>
      </c>
      <c r="BV122" s="6">
        <f t="shared" si="141"/>
        <v>1</v>
      </c>
      <c r="BW122" s="6">
        <f t="shared" si="141"/>
        <v>1</v>
      </c>
      <c r="BX122" s="1"/>
    </row>
    <row r="123" spans="1:76" ht="57" hidden="1" x14ac:dyDescent="0.3">
      <c r="A123" s="2" t="str">
        <f>Programas!A123</f>
        <v>UA8</v>
      </c>
      <c r="B123" s="2">
        <f>Programas!B123</f>
        <v>1</v>
      </c>
      <c r="C123" s="2" t="str">
        <f>Programas!C123</f>
        <v>Recursos Hídricos</v>
      </c>
      <c r="D123" s="2">
        <f>Programas!D123</f>
        <v>3</v>
      </c>
      <c r="E123" s="2" t="str">
        <f>Programas!E123</f>
        <v>Outorgas dos direitos de uso de recursos hídricos</v>
      </c>
      <c r="F123" s="2" t="str">
        <f>Programas!F123</f>
        <v>3.1</v>
      </c>
      <c r="G123" s="2" t="str">
        <f>Programas!G123</f>
        <v>Regularização de usos dos recursos hídricos</v>
      </c>
      <c r="H123" s="2" t="str">
        <f>Programas!H123</f>
        <v>3.1.3</v>
      </c>
      <c r="I123" s="2" t="str">
        <f>Programas!I123</f>
        <v xml:space="preserve">Regularizar pequenas barragens existentes no ES </v>
      </c>
      <c r="J123" s="3" t="str">
        <f>IF(Programas!J123="X","X","")</f>
        <v/>
      </c>
      <c r="K123" s="3" t="str">
        <f>IF(Programas!K123="X","X","")</f>
        <v/>
      </c>
      <c r="L123" s="3" t="str">
        <f>IF(Programas!L123="X","X","")</f>
        <v>X</v>
      </c>
      <c r="M123" s="3" t="str">
        <f>IF(Programas!M123="X","X","")</f>
        <v>X</v>
      </c>
      <c r="N123" s="3" t="str">
        <f>IF(Programas!N123="X","X","")</f>
        <v>X</v>
      </c>
      <c r="O123" s="3" t="str">
        <f>IF(Programas!O123="X","X","")</f>
        <v>X</v>
      </c>
      <c r="P123" s="3" t="str">
        <f>IF(Programas!P123="X","X","")</f>
        <v>X</v>
      </c>
      <c r="Q123" s="3" t="str">
        <f>IF(Programas!Q123="X","X","")</f>
        <v>X</v>
      </c>
      <c r="R123" s="3" t="str">
        <f>IF(Programas!R123="X","X","")</f>
        <v>X</v>
      </c>
      <c r="S123" s="3" t="str">
        <f>IF(Programas!S123="X","X","")</f>
        <v>X</v>
      </c>
      <c r="T123" s="3" t="str">
        <f>IF(Programas!T123="X","X","")</f>
        <v>X</v>
      </c>
      <c r="U123" s="3" t="str">
        <f>IF(Programas!U123="X","X","")</f>
        <v>X</v>
      </c>
      <c r="V123" s="3" t="str">
        <f>IF(Programas!V123="X","X","")</f>
        <v>X</v>
      </c>
      <c r="W123" s="3" t="str">
        <f>IF(Programas!W123="X","X","")</f>
        <v>X</v>
      </c>
      <c r="X123" s="3" t="str">
        <f>IF(Programas!X123="X","X","")</f>
        <v>X</v>
      </c>
      <c r="Y123" s="3" t="str">
        <f>IF(Programas!Y123="X","X","")</f>
        <v>X</v>
      </c>
      <c r="Z123" s="3" t="str">
        <f>IF(Programas!Z123="X","X","")</f>
        <v>X</v>
      </c>
      <c r="AA123" s="3" t="str">
        <f>IF(Programas!AA123="X","X","")</f>
        <v>X</v>
      </c>
      <c r="AB123" s="3" t="str">
        <f>IF(Programas!AB123="X","X","")</f>
        <v>X</v>
      </c>
      <c r="AC123" s="3" t="str">
        <f>IF(Programas!AC123="X","X","")</f>
        <v>X</v>
      </c>
      <c r="AD123" s="3">
        <f>Programas!AD123</f>
        <v>0</v>
      </c>
      <c r="AE123" s="3">
        <f>Programas!AE123</f>
        <v>0</v>
      </c>
      <c r="AF123" s="3">
        <f>Programas!AF123</f>
        <v>0</v>
      </c>
      <c r="AG123" s="3">
        <f>Programas!AG123</f>
        <v>0</v>
      </c>
      <c r="AH123" s="3">
        <f>Programas!AH123</f>
        <v>0</v>
      </c>
      <c r="AI123" s="3">
        <f>Programas!AI123</f>
        <v>0</v>
      </c>
      <c r="AJ123" s="3">
        <f>Programas!AJ123</f>
        <v>0</v>
      </c>
      <c r="AK123" s="3">
        <f>Programas!AK123</f>
        <v>0</v>
      </c>
      <c r="AL123" s="3">
        <f>Programas!AL123</f>
        <v>0</v>
      </c>
      <c r="AM123" s="3">
        <f>Programas!AM123</f>
        <v>0</v>
      </c>
      <c r="AN123" s="3">
        <f>Programas!AN123</f>
        <v>0</v>
      </c>
      <c r="AO123" s="3">
        <f>Programas!AO123</f>
        <v>0</v>
      </c>
      <c r="AP123" s="3">
        <f>Programas!AP123</f>
        <v>0</v>
      </c>
      <c r="AQ123" s="3">
        <f>Programas!AQ123</f>
        <v>0</v>
      </c>
      <c r="AR123" s="3">
        <f>Programas!AR123</f>
        <v>0</v>
      </c>
      <c r="AS123" s="3">
        <f>Programas!AS123</f>
        <v>0</v>
      </c>
      <c r="AT123" s="3">
        <f>Programas!AT123</f>
        <v>0</v>
      </c>
      <c r="AU123" s="3">
        <f>Programas!AU123</f>
        <v>0</v>
      </c>
      <c r="AV123" s="3">
        <f>Programas!AV123</f>
        <v>0</v>
      </c>
      <c r="AW123" s="3">
        <f>Programas!AW123</f>
        <v>0</v>
      </c>
      <c r="AX123" s="4">
        <f t="shared" si="100"/>
        <v>0</v>
      </c>
      <c r="AY123" s="4" t="s">
        <v>205</v>
      </c>
      <c r="AZ123" s="2" t="s">
        <v>234</v>
      </c>
      <c r="BA123" s="2" t="s">
        <v>235</v>
      </c>
      <c r="BB123" s="2" t="s">
        <v>236</v>
      </c>
      <c r="BC123" s="2" t="s">
        <v>237</v>
      </c>
      <c r="BD123" s="6">
        <v>0</v>
      </c>
      <c r="BE123" s="6">
        <f t="shared" si="140"/>
        <v>0</v>
      </c>
      <c r="BF123" s="6">
        <f t="shared" si="140"/>
        <v>0</v>
      </c>
      <c r="BG123" s="6">
        <v>0.25</v>
      </c>
      <c r="BH123" s="6">
        <v>0.5</v>
      </c>
      <c r="BI123" s="6">
        <f>BH123</f>
        <v>0.5</v>
      </c>
      <c r="BJ123" s="6">
        <v>0.75</v>
      </c>
      <c r="BK123" s="6">
        <f>BJ123</f>
        <v>0.75</v>
      </c>
      <c r="BL123" s="6">
        <v>1</v>
      </c>
      <c r="BM123" s="6">
        <f t="shared" ref="BM123:BW123" si="142">BL123</f>
        <v>1</v>
      </c>
      <c r="BN123" s="6">
        <f t="shared" si="142"/>
        <v>1</v>
      </c>
      <c r="BO123" s="6">
        <f t="shared" si="142"/>
        <v>1</v>
      </c>
      <c r="BP123" s="6">
        <f t="shared" si="142"/>
        <v>1</v>
      </c>
      <c r="BQ123" s="6">
        <f t="shared" si="142"/>
        <v>1</v>
      </c>
      <c r="BR123" s="6">
        <f t="shared" si="142"/>
        <v>1</v>
      </c>
      <c r="BS123" s="6">
        <f t="shared" si="142"/>
        <v>1</v>
      </c>
      <c r="BT123" s="6">
        <f t="shared" si="142"/>
        <v>1</v>
      </c>
      <c r="BU123" s="6">
        <f t="shared" si="142"/>
        <v>1</v>
      </c>
      <c r="BV123" s="6">
        <f t="shared" si="142"/>
        <v>1</v>
      </c>
      <c r="BW123" s="6">
        <f t="shared" si="142"/>
        <v>1</v>
      </c>
      <c r="BX123" s="1"/>
    </row>
    <row r="124" spans="1:76" ht="57" hidden="1" x14ac:dyDescent="0.3">
      <c r="A124" s="2" t="str">
        <f>Programas!A124</f>
        <v>UA9</v>
      </c>
      <c r="B124" s="2">
        <f>Programas!B124</f>
        <v>1</v>
      </c>
      <c r="C124" s="2" t="str">
        <f>Programas!C124</f>
        <v>Recursos Hídricos</v>
      </c>
      <c r="D124" s="2">
        <f>Programas!D124</f>
        <v>3</v>
      </c>
      <c r="E124" s="2" t="str">
        <f>Programas!E124</f>
        <v>Outorgas dos direitos de uso de recursos hídricos</v>
      </c>
      <c r="F124" s="2" t="str">
        <f>Programas!F124</f>
        <v>3.1</v>
      </c>
      <c r="G124" s="2" t="str">
        <f>Programas!G124</f>
        <v>Regularização de usos dos recursos hídricos</v>
      </c>
      <c r="H124" s="2" t="str">
        <f>Programas!H124</f>
        <v>3.1.3</v>
      </c>
      <c r="I124" s="2" t="str">
        <f>Programas!I124</f>
        <v xml:space="preserve">Regularizar pequenas barragens existentes no ES </v>
      </c>
      <c r="J124" s="3" t="str">
        <f>IF(Programas!J124="X","X","")</f>
        <v/>
      </c>
      <c r="K124" s="3" t="str">
        <f>IF(Programas!K124="X","X","")</f>
        <v/>
      </c>
      <c r="L124" s="3" t="str">
        <f>IF(Programas!L124="X","X","")</f>
        <v>X</v>
      </c>
      <c r="M124" s="3" t="str">
        <f>IF(Programas!M124="X","X","")</f>
        <v>X</v>
      </c>
      <c r="N124" s="3" t="str">
        <f>IF(Programas!N124="X","X","")</f>
        <v>X</v>
      </c>
      <c r="O124" s="3" t="str">
        <f>IF(Programas!O124="X","X","")</f>
        <v>X</v>
      </c>
      <c r="P124" s="3" t="str">
        <f>IF(Programas!P124="X","X","")</f>
        <v>X</v>
      </c>
      <c r="Q124" s="3" t="str">
        <f>IF(Programas!Q124="X","X","")</f>
        <v>X</v>
      </c>
      <c r="R124" s="3" t="str">
        <f>IF(Programas!R124="X","X","")</f>
        <v>X</v>
      </c>
      <c r="S124" s="3" t="str">
        <f>IF(Programas!S124="X","X","")</f>
        <v>X</v>
      </c>
      <c r="T124" s="3" t="str">
        <f>IF(Programas!T124="X","X","")</f>
        <v>X</v>
      </c>
      <c r="U124" s="3" t="str">
        <f>IF(Programas!U124="X","X","")</f>
        <v>X</v>
      </c>
      <c r="V124" s="3" t="str">
        <f>IF(Programas!V124="X","X","")</f>
        <v>X</v>
      </c>
      <c r="W124" s="3" t="str">
        <f>IF(Programas!W124="X","X","")</f>
        <v>X</v>
      </c>
      <c r="X124" s="3" t="str">
        <f>IF(Programas!X124="X","X","")</f>
        <v>X</v>
      </c>
      <c r="Y124" s="3" t="str">
        <f>IF(Programas!Y124="X","X","")</f>
        <v>X</v>
      </c>
      <c r="Z124" s="3" t="str">
        <f>IF(Programas!Z124="X","X","")</f>
        <v>X</v>
      </c>
      <c r="AA124" s="3" t="str">
        <f>IF(Programas!AA124="X","X","")</f>
        <v>X</v>
      </c>
      <c r="AB124" s="3" t="str">
        <f>IF(Programas!AB124="X","X","")</f>
        <v>X</v>
      </c>
      <c r="AC124" s="3" t="str">
        <f>IF(Programas!AC124="X","X","")</f>
        <v>X</v>
      </c>
      <c r="AD124" s="3">
        <f>Programas!AD124</f>
        <v>0</v>
      </c>
      <c r="AE124" s="3">
        <f>Programas!AE124</f>
        <v>0</v>
      </c>
      <c r="AF124" s="3">
        <f>Programas!AF124</f>
        <v>0</v>
      </c>
      <c r="AG124" s="3">
        <f>Programas!AG124</f>
        <v>0</v>
      </c>
      <c r="AH124" s="3">
        <f>Programas!AH124</f>
        <v>0</v>
      </c>
      <c r="AI124" s="3">
        <f>Programas!AI124</f>
        <v>0</v>
      </c>
      <c r="AJ124" s="3">
        <f>Programas!AJ124</f>
        <v>0</v>
      </c>
      <c r="AK124" s="3">
        <f>Programas!AK124</f>
        <v>0</v>
      </c>
      <c r="AL124" s="3">
        <f>Programas!AL124</f>
        <v>0</v>
      </c>
      <c r="AM124" s="3">
        <f>Programas!AM124</f>
        <v>0</v>
      </c>
      <c r="AN124" s="3">
        <f>Programas!AN124</f>
        <v>0</v>
      </c>
      <c r="AO124" s="3">
        <f>Programas!AO124</f>
        <v>0</v>
      </c>
      <c r="AP124" s="3">
        <f>Programas!AP124</f>
        <v>0</v>
      </c>
      <c r="AQ124" s="3">
        <f>Programas!AQ124</f>
        <v>0</v>
      </c>
      <c r="AR124" s="3">
        <f>Programas!AR124</f>
        <v>0</v>
      </c>
      <c r="AS124" s="3">
        <f>Programas!AS124</f>
        <v>0</v>
      </c>
      <c r="AT124" s="3">
        <f>Programas!AT124</f>
        <v>0</v>
      </c>
      <c r="AU124" s="3">
        <f>Programas!AU124</f>
        <v>0</v>
      </c>
      <c r="AV124" s="3">
        <f>Programas!AV124</f>
        <v>0</v>
      </c>
      <c r="AW124" s="3">
        <f>Programas!AW124</f>
        <v>0</v>
      </c>
      <c r="AX124" s="4">
        <f t="shared" si="100"/>
        <v>0</v>
      </c>
      <c r="AY124" s="4" t="s">
        <v>205</v>
      </c>
      <c r="AZ124" s="2" t="s">
        <v>234</v>
      </c>
      <c r="BA124" s="2" t="s">
        <v>235</v>
      </c>
      <c r="BB124" s="2" t="s">
        <v>236</v>
      </c>
      <c r="BC124" s="2" t="s">
        <v>237</v>
      </c>
      <c r="BD124" s="6">
        <v>0</v>
      </c>
      <c r="BE124" s="6">
        <f t="shared" si="140"/>
        <v>0</v>
      </c>
      <c r="BF124" s="6">
        <f t="shared" si="140"/>
        <v>0</v>
      </c>
      <c r="BG124" s="6">
        <v>0.25</v>
      </c>
      <c r="BH124" s="6">
        <v>0.5</v>
      </c>
      <c r="BI124" s="6">
        <f>BH124</f>
        <v>0.5</v>
      </c>
      <c r="BJ124" s="6">
        <v>0.75</v>
      </c>
      <c r="BK124" s="6">
        <f>BJ124</f>
        <v>0.75</v>
      </c>
      <c r="BL124" s="6">
        <v>1</v>
      </c>
      <c r="BM124" s="6">
        <f t="shared" ref="BM124:BW124" si="143">BL124</f>
        <v>1</v>
      </c>
      <c r="BN124" s="6">
        <f t="shared" si="143"/>
        <v>1</v>
      </c>
      <c r="BO124" s="6">
        <f t="shared" si="143"/>
        <v>1</v>
      </c>
      <c r="BP124" s="6">
        <f t="shared" si="143"/>
        <v>1</v>
      </c>
      <c r="BQ124" s="6">
        <f t="shared" si="143"/>
        <v>1</v>
      </c>
      <c r="BR124" s="6">
        <f t="shared" si="143"/>
        <v>1</v>
      </c>
      <c r="BS124" s="6">
        <f t="shared" si="143"/>
        <v>1</v>
      </c>
      <c r="BT124" s="6">
        <f t="shared" si="143"/>
        <v>1</v>
      </c>
      <c r="BU124" s="6">
        <f t="shared" si="143"/>
        <v>1</v>
      </c>
      <c r="BV124" s="6">
        <f t="shared" si="143"/>
        <v>1</v>
      </c>
      <c r="BW124" s="6">
        <f t="shared" si="143"/>
        <v>1</v>
      </c>
      <c r="BX124" s="1"/>
    </row>
    <row r="125" spans="1:76" ht="48" x14ac:dyDescent="0.3">
      <c r="A125" s="32" t="str">
        <f>Programas!A125</f>
        <v>PIRH</v>
      </c>
      <c r="B125" s="32">
        <f>Programas!B125</f>
        <v>1</v>
      </c>
      <c r="C125" s="32" t="str">
        <f>Programas!C125</f>
        <v>Recursos Hídricos</v>
      </c>
      <c r="D125" s="32">
        <f>Programas!D125</f>
        <v>3</v>
      </c>
      <c r="E125" s="32" t="str">
        <f>Programas!E125</f>
        <v>Outorgas dos direitos de uso de recursos hídricos</v>
      </c>
      <c r="F125" s="32" t="str">
        <f>Programas!F125</f>
        <v>3.2</v>
      </c>
      <c r="G125" s="32" t="str">
        <f>Programas!G125</f>
        <v>Aprimoramento do instrumento de outorga</v>
      </c>
      <c r="H125" s="32" t="str">
        <f>Programas!H125</f>
        <v>3.2.1</v>
      </c>
      <c r="I125" s="32" t="str">
        <f>Programas!I125</f>
        <v>Implementar a outorga para lançamento de efluentes para as águas de domínio de Minas Gerais na bacia do rio Doce.</v>
      </c>
      <c r="J125" s="30" t="str">
        <f>IF(Programas!J125="X","X","")</f>
        <v/>
      </c>
      <c r="K125" s="30" t="str">
        <f>IF(Programas!K125="X","X","")</f>
        <v/>
      </c>
      <c r="L125" s="30" t="str">
        <f>IF(Programas!L125="X","X","")</f>
        <v>X</v>
      </c>
      <c r="M125" s="30" t="str">
        <f>IF(Programas!M125="X","X","")</f>
        <v>X</v>
      </c>
      <c r="N125" s="30" t="str">
        <f>IF(Programas!N125="X","X","")</f>
        <v>X</v>
      </c>
      <c r="O125" s="30" t="str">
        <f>IF(Programas!O125="X","X","")</f>
        <v/>
      </c>
      <c r="P125" s="30" t="str">
        <f>IF(Programas!P125="X","X","")</f>
        <v/>
      </c>
      <c r="Q125" s="30" t="str">
        <f>IF(Programas!Q125="X","X","")</f>
        <v/>
      </c>
      <c r="R125" s="30" t="str">
        <f>IF(Programas!R125="X","X","")</f>
        <v/>
      </c>
      <c r="S125" s="30" t="str">
        <f>IF(Programas!S125="X","X","")</f>
        <v/>
      </c>
      <c r="T125" s="30" t="str">
        <f>IF(Programas!T125="X","X","")</f>
        <v/>
      </c>
      <c r="U125" s="30" t="str">
        <f>IF(Programas!U125="X","X","")</f>
        <v/>
      </c>
      <c r="V125" s="30" t="str">
        <f>IF(Programas!V125="X","X","")</f>
        <v/>
      </c>
      <c r="W125" s="30" t="str">
        <f>IF(Programas!W125="X","X","")</f>
        <v/>
      </c>
      <c r="X125" s="30" t="str">
        <f>IF(Programas!X125="X","X","")</f>
        <v/>
      </c>
      <c r="Y125" s="30" t="str">
        <f>IF(Programas!Y125="X","X","")</f>
        <v/>
      </c>
      <c r="Z125" s="30" t="str">
        <f>IF(Programas!Z125="X","X","")</f>
        <v/>
      </c>
      <c r="AA125" s="30" t="str">
        <f>IF(Programas!AA125="X","X","")</f>
        <v/>
      </c>
      <c r="AB125" s="30" t="str">
        <f>IF(Programas!AB125="X","X","")</f>
        <v/>
      </c>
      <c r="AC125" s="30" t="str">
        <f>IF(Programas!AC125="X","X","")</f>
        <v/>
      </c>
      <c r="AD125" s="30">
        <f>Programas!AD125</f>
        <v>0</v>
      </c>
      <c r="AE125" s="30">
        <f>Programas!AE125</f>
        <v>0</v>
      </c>
      <c r="AF125" s="30">
        <f>Programas!AF125</f>
        <v>0</v>
      </c>
      <c r="AG125" s="30">
        <f>Programas!AG125</f>
        <v>0</v>
      </c>
      <c r="AH125" s="30">
        <f>Programas!AH125</f>
        <v>0</v>
      </c>
      <c r="AI125" s="30">
        <f>Programas!AI125</f>
        <v>0</v>
      </c>
      <c r="AJ125" s="30">
        <f>Programas!AJ125</f>
        <v>0</v>
      </c>
      <c r="AK125" s="30">
        <f>Programas!AK125</f>
        <v>0</v>
      </c>
      <c r="AL125" s="30">
        <f>Programas!AL125</f>
        <v>0</v>
      </c>
      <c r="AM125" s="30">
        <f>Programas!AM125</f>
        <v>0</v>
      </c>
      <c r="AN125" s="30">
        <f>Programas!AN125</f>
        <v>0</v>
      </c>
      <c r="AO125" s="30">
        <f>Programas!AO125</f>
        <v>0</v>
      </c>
      <c r="AP125" s="30">
        <f>Programas!AP125</f>
        <v>0</v>
      </c>
      <c r="AQ125" s="30">
        <f>Programas!AQ125</f>
        <v>0</v>
      </c>
      <c r="AR125" s="30">
        <f>Programas!AR125</f>
        <v>0</v>
      </c>
      <c r="AS125" s="30">
        <f>Programas!AS125</f>
        <v>0</v>
      </c>
      <c r="AT125" s="30">
        <f>Programas!AT125</f>
        <v>0</v>
      </c>
      <c r="AU125" s="30">
        <f>Programas!AU125</f>
        <v>0</v>
      </c>
      <c r="AV125" s="30">
        <f>Programas!AV125</f>
        <v>0</v>
      </c>
      <c r="AW125" s="30">
        <f>Programas!AW125</f>
        <v>0</v>
      </c>
      <c r="AX125" s="36">
        <f t="shared" si="100"/>
        <v>0</v>
      </c>
      <c r="AY125" s="36" t="s">
        <v>205</v>
      </c>
      <c r="AZ125" s="40" t="s">
        <v>238</v>
      </c>
      <c r="BA125" s="40" t="s">
        <v>239</v>
      </c>
      <c r="BB125" s="40" t="s">
        <v>240</v>
      </c>
      <c r="BC125" s="40" t="s">
        <v>241</v>
      </c>
      <c r="BD125" s="62">
        <v>0</v>
      </c>
      <c r="BE125" s="62">
        <f t="shared" ref="BE125:BW125" si="144">BD125</f>
        <v>0</v>
      </c>
      <c r="BF125" s="62">
        <v>0.75</v>
      </c>
      <c r="BG125" s="62">
        <f t="shared" si="144"/>
        <v>0.75</v>
      </c>
      <c r="BH125" s="62">
        <v>1</v>
      </c>
      <c r="BI125" s="62">
        <f t="shared" si="144"/>
        <v>1</v>
      </c>
      <c r="BJ125" s="62">
        <f t="shared" si="144"/>
        <v>1</v>
      </c>
      <c r="BK125" s="62">
        <f t="shared" si="144"/>
        <v>1</v>
      </c>
      <c r="BL125" s="62">
        <f t="shared" si="144"/>
        <v>1</v>
      </c>
      <c r="BM125" s="62">
        <f t="shared" si="144"/>
        <v>1</v>
      </c>
      <c r="BN125" s="62">
        <f t="shared" si="144"/>
        <v>1</v>
      </c>
      <c r="BO125" s="62">
        <f t="shared" si="144"/>
        <v>1</v>
      </c>
      <c r="BP125" s="62">
        <f t="shared" si="144"/>
        <v>1</v>
      </c>
      <c r="BQ125" s="62">
        <f t="shared" si="144"/>
        <v>1</v>
      </c>
      <c r="BR125" s="62">
        <f t="shared" si="144"/>
        <v>1</v>
      </c>
      <c r="BS125" s="62">
        <f t="shared" si="144"/>
        <v>1</v>
      </c>
      <c r="BT125" s="62">
        <f t="shared" si="144"/>
        <v>1</v>
      </c>
      <c r="BU125" s="62">
        <f t="shared" si="144"/>
        <v>1</v>
      </c>
      <c r="BV125" s="62">
        <f t="shared" si="144"/>
        <v>1</v>
      </c>
      <c r="BW125" s="62">
        <f t="shared" si="144"/>
        <v>1</v>
      </c>
    </row>
    <row r="126" spans="1:76" ht="45.6" hidden="1" x14ac:dyDescent="0.3">
      <c r="A126" s="2" t="str">
        <f>Programas!A126</f>
        <v>Doce</v>
      </c>
      <c r="B126" s="2">
        <f>Programas!B126</f>
        <v>1</v>
      </c>
      <c r="C126" s="2" t="str">
        <f>Programas!C126</f>
        <v>Recursos Hídricos</v>
      </c>
      <c r="D126" s="2">
        <f>Programas!D126</f>
        <v>3</v>
      </c>
      <c r="E126" s="2" t="str">
        <f>Programas!E126</f>
        <v>Outorgas dos direitos de uso de recursos hídricos</v>
      </c>
      <c r="F126" s="2" t="str">
        <f>Programas!F126</f>
        <v>3.2</v>
      </c>
      <c r="G126" s="2" t="str">
        <f>Programas!G126</f>
        <v>Aprimoramento do instrumento de outorga</v>
      </c>
      <c r="H126" s="2" t="str">
        <f>Programas!H126</f>
        <v>3.2.1</v>
      </c>
      <c r="I126" s="2" t="str">
        <f>Programas!I126</f>
        <v>Implementar a outorga para lançamento de efluentes para as águas de domínio de Minas Gerais na bacia do rio Doce.</v>
      </c>
      <c r="J126" s="3" t="str">
        <f>IF(Programas!J126="X","X","")</f>
        <v/>
      </c>
      <c r="K126" s="3" t="str">
        <f>IF(Programas!K126="X","X","")</f>
        <v/>
      </c>
      <c r="L126" s="3" t="str">
        <f>IF(Programas!L126="X","X","")</f>
        <v>X</v>
      </c>
      <c r="M126" s="3" t="str">
        <f>IF(Programas!M126="X","X","")</f>
        <v>X</v>
      </c>
      <c r="N126" s="3" t="str">
        <f>IF(Programas!N126="X","X","")</f>
        <v>X</v>
      </c>
      <c r="O126" s="3" t="str">
        <f>IF(Programas!O126="X","X","")</f>
        <v/>
      </c>
      <c r="P126" s="3" t="str">
        <f>IF(Programas!P126="X","X","")</f>
        <v/>
      </c>
      <c r="Q126" s="3" t="str">
        <f>IF(Programas!Q126="X","X","")</f>
        <v/>
      </c>
      <c r="R126" s="3" t="str">
        <f>IF(Programas!R126="X","X","")</f>
        <v/>
      </c>
      <c r="S126" s="3" t="str">
        <f>IF(Programas!S126="X","X","")</f>
        <v/>
      </c>
      <c r="T126" s="3" t="str">
        <f>IF(Programas!T126="X","X","")</f>
        <v/>
      </c>
      <c r="U126" s="3" t="str">
        <f>IF(Programas!U126="X","X","")</f>
        <v/>
      </c>
      <c r="V126" s="3" t="str">
        <f>IF(Programas!V126="X","X","")</f>
        <v/>
      </c>
      <c r="W126" s="3" t="str">
        <f>IF(Programas!W126="X","X","")</f>
        <v/>
      </c>
      <c r="X126" s="3" t="str">
        <f>IF(Programas!X126="X","X","")</f>
        <v/>
      </c>
      <c r="Y126" s="3" t="str">
        <f>IF(Programas!Y126="X","X","")</f>
        <v/>
      </c>
      <c r="Z126" s="3" t="str">
        <f>IF(Programas!Z126="X","X","")</f>
        <v/>
      </c>
      <c r="AA126" s="3" t="str">
        <f>IF(Programas!AA126="X","X","")</f>
        <v/>
      </c>
      <c r="AB126" s="3" t="str">
        <f>IF(Programas!AB126="X","X","")</f>
        <v/>
      </c>
      <c r="AC126" s="3" t="str">
        <f>IF(Programas!AC126="X","X","")</f>
        <v/>
      </c>
      <c r="AD126" s="3">
        <f>Programas!AD126</f>
        <v>0</v>
      </c>
      <c r="AE126" s="3">
        <f>Programas!AE126</f>
        <v>0</v>
      </c>
      <c r="AF126" s="3">
        <f>Programas!AF126</f>
        <v>0</v>
      </c>
      <c r="AG126" s="3">
        <f>Programas!AG126</f>
        <v>0</v>
      </c>
      <c r="AH126" s="3">
        <f>Programas!AH126</f>
        <v>0</v>
      </c>
      <c r="AI126" s="3">
        <f>Programas!AI126</f>
        <v>0</v>
      </c>
      <c r="AJ126" s="3">
        <f>Programas!AJ126</f>
        <v>0</v>
      </c>
      <c r="AK126" s="3">
        <f>Programas!AK126</f>
        <v>0</v>
      </c>
      <c r="AL126" s="3">
        <f>Programas!AL126</f>
        <v>0</v>
      </c>
      <c r="AM126" s="3">
        <f>Programas!AM126</f>
        <v>0</v>
      </c>
      <c r="AN126" s="3">
        <f>Programas!AN126</f>
        <v>0</v>
      </c>
      <c r="AO126" s="3">
        <f>Programas!AO126</f>
        <v>0</v>
      </c>
      <c r="AP126" s="3">
        <f>Programas!AP126</f>
        <v>0</v>
      </c>
      <c r="AQ126" s="3">
        <f>Programas!AQ126</f>
        <v>0</v>
      </c>
      <c r="AR126" s="3">
        <f>Programas!AR126</f>
        <v>0</v>
      </c>
      <c r="AS126" s="3">
        <f>Programas!AS126</f>
        <v>0</v>
      </c>
      <c r="AT126" s="3">
        <f>Programas!AT126</f>
        <v>0</v>
      </c>
      <c r="AU126" s="3">
        <f>Programas!AU126</f>
        <v>0</v>
      </c>
      <c r="AV126" s="3">
        <f>Programas!AV126</f>
        <v>0</v>
      </c>
      <c r="AW126" s="3">
        <f>Programas!AW126</f>
        <v>0</v>
      </c>
      <c r="AX126" s="4">
        <f t="shared" si="100"/>
        <v>0</v>
      </c>
      <c r="AY126" s="4" t="s">
        <v>205</v>
      </c>
      <c r="AZ126" s="2" t="s">
        <v>238</v>
      </c>
      <c r="BA126" s="2" t="s">
        <v>239</v>
      </c>
      <c r="BB126" s="2" t="s">
        <v>240</v>
      </c>
      <c r="BC126" s="2" t="s">
        <v>241</v>
      </c>
      <c r="BD126" s="6">
        <v>0</v>
      </c>
      <c r="BE126" s="6">
        <f t="shared" ref="BE126:BE132" si="145">BD126</f>
        <v>0</v>
      </c>
      <c r="BF126" s="6">
        <v>0.75</v>
      </c>
      <c r="BG126" s="6">
        <f t="shared" ref="BG126:BG132" si="146">BF126</f>
        <v>0.75</v>
      </c>
      <c r="BH126" s="6">
        <v>1</v>
      </c>
      <c r="BI126" s="6">
        <f t="shared" ref="BI126:BI132" si="147">BH126</f>
        <v>1</v>
      </c>
      <c r="BJ126" s="6">
        <f t="shared" ref="BJ126:BJ132" si="148">BI126</f>
        <v>1</v>
      </c>
      <c r="BK126" s="6">
        <f t="shared" ref="BK126:BK132" si="149">BJ126</f>
        <v>1</v>
      </c>
      <c r="BL126" s="6">
        <f t="shared" ref="BL126:BL132" si="150">BK126</f>
        <v>1</v>
      </c>
      <c r="BM126" s="6">
        <f t="shared" ref="BM126:BM132" si="151">BL126</f>
        <v>1</v>
      </c>
      <c r="BN126" s="6">
        <f t="shared" ref="BN126:BN132" si="152">BM126</f>
        <v>1</v>
      </c>
      <c r="BO126" s="6">
        <f t="shared" ref="BO126:BO132" si="153">BN126</f>
        <v>1</v>
      </c>
      <c r="BP126" s="6">
        <f t="shared" ref="BP126:BP132" si="154">BO126</f>
        <v>1</v>
      </c>
      <c r="BQ126" s="6">
        <f t="shared" ref="BQ126:BQ132" si="155">BP126</f>
        <v>1</v>
      </c>
      <c r="BR126" s="6">
        <f t="shared" ref="BR126:BR132" si="156">BQ126</f>
        <v>1</v>
      </c>
      <c r="BS126" s="6">
        <f t="shared" ref="BS126:BS132" si="157">BR126</f>
        <v>1</v>
      </c>
      <c r="BT126" s="6">
        <f t="shared" ref="BT126:BT132" si="158">BS126</f>
        <v>1</v>
      </c>
      <c r="BU126" s="6">
        <f t="shared" ref="BU126:BU132" si="159">BT126</f>
        <v>1</v>
      </c>
      <c r="BV126" s="6">
        <f t="shared" ref="BV126:BV132" si="160">BU126</f>
        <v>1</v>
      </c>
      <c r="BW126" s="6">
        <f t="shared" ref="BW126:BW132" si="161">BV126</f>
        <v>1</v>
      </c>
      <c r="BX126" s="1"/>
    </row>
    <row r="127" spans="1:76" ht="45.6" hidden="1" x14ac:dyDescent="0.3">
      <c r="A127" s="2" t="str">
        <f>Programas!A127</f>
        <v>DO1</v>
      </c>
      <c r="B127" s="2">
        <f>Programas!B127</f>
        <v>1</v>
      </c>
      <c r="C127" s="2" t="str">
        <f>Programas!C127</f>
        <v>Recursos Hídricos</v>
      </c>
      <c r="D127" s="2">
        <f>Programas!D127</f>
        <v>3</v>
      </c>
      <c r="E127" s="2" t="str">
        <f>Programas!E127</f>
        <v>Outorgas dos direitos de uso de recursos hídricos</v>
      </c>
      <c r="F127" s="2" t="str">
        <f>Programas!F127</f>
        <v>3.2</v>
      </c>
      <c r="G127" s="2" t="str">
        <f>Programas!G127</f>
        <v>Aprimoramento do instrumento de outorga</v>
      </c>
      <c r="H127" s="2" t="str">
        <f>Programas!H127</f>
        <v>3.2.1</v>
      </c>
      <c r="I127" s="2" t="str">
        <f>Programas!I127</f>
        <v>Implementar a outorga para lançamento de efluentes</v>
      </c>
      <c r="J127" s="3" t="str">
        <f>IF(Programas!J127="X","X","")</f>
        <v/>
      </c>
      <c r="K127" s="3" t="str">
        <f>IF(Programas!K127="X","X","")</f>
        <v/>
      </c>
      <c r="L127" s="3" t="str">
        <f>IF(Programas!L127="X","X","")</f>
        <v>X</v>
      </c>
      <c r="M127" s="3" t="str">
        <f>IF(Programas!M127="X","X","")</f>
        <v>X</v>
      </c>
      <c r="N127" s="3" t="str">
        <f>IF(Programas!N127="X","X","")</f>
        <v>X</v>
      </c>
      <c r="O127" s="3" t="str">
        <f>IF(Programas!O127="X","X","")</f>
        <v/>
      </c>
      <c r="P127" s="3" t="str">
        <f>IF(Programas!P127="X","X","")</f>
        <v/>
      </c>
      <c r="Q127" s="3" t="str">
        <f>IF(Programas!Q127="X","X","")</f>
        <v/>
      </c>
      <c r="R127" s="3" t="str">
        <f>IF(Programas!R127="X","X","")</f>
        <v/>
      </c>
      <c r="S127" s="3" t="str">
        <f>IF(Programas!S127="X","X","")</f>
        <v/>
      </c>
      <c r="T127" s="3" t="str">
        <f>IF(Programas!T127="X","X","")</f>
        <v/>
      </c>
      <c r="U127" s="3" t="str">
        <f>IF(Programas!U127="X","X","")</f>
        <v/>
      </c>
      <c r="V127" s="3" t="str">
        <f>IF(Programas!V127="X","X","")</f>
        <v/>
      </c>
      <c r="W127" s="3" t="str">
        <f>IF(Programas!W127="X","X","")</f>
        <v/>
      </c>
      <c r="X127" s="3" t="str">
        <f>IF(Programas!X127="X","X","")</f>
        <v/>
      </c>
      <c r="Y127" s="3" t="str">
        <f>IF(Programas!Y127="X","X","")</f>
        <v/>
      </c>
      <c r="Z127" s="3" t="str">
        <f>IF(Programas!Z127="X","X","")</f>
        <v/>
      </c>
      <c r="AA127" s="3" t="str">
        <f>IF(Programas!AA127="X","X","")</f>
        <v/>
      </c>
      <c r="AB127" s="3" t="str">
        <f>IF(Programas!AB127="X","X","")</f>
        <v/>
      </c>
      <c r="AC127" s="3" t="str">
        <f>IF(Programas!AC127="X","X","")</f>
        <v/>
      </c>
      <c r="AD127" s="3">
        <f>Programas!AD127</f>
        <v>0</v>
      </c>
      <c r="AE127" s="3">
        <f>Programas!AE127</f>
        <v>0</v>
      </c>
      <c r="AF127" s="3">
        <f>Programas!AF127</f>
        <v>0</v>
      </c>
      <c r="AG127" s="3">
        <f>Programas!AG127</f>
        <v>0</v>
      </c>
      <c r="AH127" s="3">
        <f>Programas!AH127</f>
        <v>0</v>
      </c>
      <c r="AI127" s="3">
        <f>Programas!AI127</f>
        <v>0</v>
      </c>
      <c r="AJ127" s="3">
        <f>Programas!AJ127</f>
        <v>0</v>
      </c>
      <c r="AK127" s="3">
        <f>Programas!AK127</f>
        <v>0</v>
      </c>
      <c r="AL127" s="3">
        <f>Programas!AL127</f>
        <v>0</v>
      </c>
      <c r="AM127" s="3">
        <f>Programas!AM127</f>
        <v>0</v>
      </c>
      <c r="AN127" s="3">
        <f>Programas!AN127</f>
        <v>0</v>
      </c>
      <c r="AO127" s="3">
        <f>Programas!AO127</f>
        <v>0</v>
      </c>
      <c r="AP127" s="3">
        <f>Programas!AP127</f>
        <v>0</v>
      </c>
      <c r="AQ127" s="3">
        <f>Programas!AQ127</f>
        <v>0</v>
      </c>
      <c r="AR127" s="3">
        <f>Programas!AR127</f>
        <v>0</v>
      </c>
      <c r="AS127" s="3">
        <f>Programas!AS127</f>
        <v>0</v>
      </c>
      <c r="AT127" s="3">
        <f>Programas!AT127</f>
        <v>0</v>
      </c>
      <c r="AU127" s="3">
        <f>Programas!AU127</f>
        <v>0</v>
      </c>
      <c r="AV127" s="3">
        <f>Programas!AV127</f>
        <v>0</v>
      </c>
      <c r="AW127" s="3">
        <f>Programas!AW127</f>
        <v>0</v>
      </c>
      <c r="AX127" s="4">
        <f t="shared" si="100"/>
        <v>0</v>
      </c>
      <c r="AY127" s="4" t="s">
        <v>205</v>
      </c>
      <c r="AZ127" s="2" t="s">
        <v>238</v>
      </c>
      <c r="BA127" s="2" t="s">
        <v>239</v>
      </c>
      <c r="BB127" s="2" t="s">
        <v>518</v>
      </c>
      <c r="BC127" s="2" t="s">
        <v>519</v>
      </c>
      <c r="BD127" s="6">
        <v>0</v>
      </c>
      <c r="BE127" s="6">
        <f t="shared" si="145"/>
        <v>0</v>
      </c>
      <c r="BF127" s="6">
        <v>0.75</v>
      </c>
      <c r="BG127" s="6">
        <f t="shared" si="146"/>
        <v>0.75</v>
      </c>
      <c r="BH127" s="6">
        <v>1</v>
      </c>
      <c r="BI127" s="6">
        <f t="shared" si="147"/>
        <v>1</v>
      </c>
      <c r="BJ127" s="6">
        <f t="shared" si="148"/>
        <v>1</v>
      </c>
      <c r="BK127" s="6">
        <f t="shared" si="149"/>
        <v>1</v>
      </c>
      <c r="BL127" s="6">
        <f t="shared" si="150"/>
        <v>1</v>
      </c>
      <c r="BM127" s="6">
        <f t="shared" si="151"/>
        <v>1</v>
      </c>
      <c r="BN127" s="6">
        <f t="shared" si="152"/>
        <v>1</v>
      </c>
      <c r="BO127" s="6">
        <f t="shared" si="153"/>
        <v>1</v>
      </c>
      <c r="BP127" s="6">
        <f t="shared" si="154"/>
        <v>1</v>
      </c>
      <c r="BQ127" s="6">
        <f t="shared" si="155"/>
        <v>1</v>
      </c>
      <c r="BR127" s="6">
        <f t="shared" si="156"/>
        <v>1</v>
      </c>
      <c r="BS127" s="6">
        <f t="shared" si="157"/>
        <v>1</v>
      </c>
      <c r="BT127" s="6">
        <f t="shared" si="158"/>
        <v>1</v>
      </c>
      <c r="BU127" s="6">
        <f t="shared" si="159"/>
        <v>1</v>
      </c>
      <c r="BV127" s="6">
        <f t="shared" si="160"/>
        <v>1</v>
      </c>
      <c r="BW127" s="6">
        <f t="shared" si="161"/>
        <v>1</v>
      </c>
      <c r="BX127" s="1"/>
    </row>
    <row r="128" spans="1:76" ht="45.6" hidden="1" x14ac:dyDescent="0.3">
      <c r="A128" s="2" t="str">
        <f>Programas!A128</f>
        <v>DO2</v>
      </c>
      <c r="B128" s="2">
        <f>Programas!B128</f>
        <v>1</v>
      </c>
      <c r="C128" s="2" t="str">
        <f>Programas!C128</f>
        <v>Recursos Hídricos</v>
      </c>
      <c r="D128" s="2">
        <f>Programas!D128</f>
        <v>3</v>
      </c>
      <c r="E128" s="2" t="str">
        <f>Programas!E128</f>
        <v>Outorgas dos direitos de uso de recursos hídricos</v>
      </c>
      <c r="F128" s="2" t="str">
        <f>Programas!F128</f>
        <v>3.2</v>
      </c>
      <c r="G128" s="2" t="str">
        <f>Programas!G128</f>
        <v>Aprimoramento do instrumento de outorga</v>
      </c>
      <c r="H128" s="2" t="str">
        <f>Programas!H128</f>
        <v>3.2.1</v>
      </c>
      <c r="I128" s="2" t="str">
        <f>Programas!I128</f>
        <v>Implementar a outorga para lançamento de efluentes</v>
      </c>
      <c r="J128" s="3" t="str">
        <f>IF(Programas!J128="X","X","")</f>
        <v/>
      </c>
      <c r="K128" s="3" t="str">
        <f>IF(Programas!K128="X","X","")</f>
        <v/>
      </c>
      <c r="L128" s="3" t="str">
        <f>IF(Programas!L128="X","X","")</f>
        <v>X</v>
      </c>
      <c r="M128" s="3" t="str">
        <f>IF(Programas!M128="X","X","")</f>
        <v>X</v>
      </c>
      <c r="N128" s="3" t="str">
        <f>IF(Programas!N128="X","X","")</f>
        <v>X</v>
      </c>
      <c r="O128" s="3" t="str">
        <f>IF(Programas!O128="X","X","")</f>
        <v/>
      </c>
      <c r="P128" s="3" t="str">
        <f>IF(Programas!P128="X","X","")</f>
        <v/>
      </c>
      <c r="Q128" s="3" t="str">
        <f>IF(Programas!Q128="X","X","")</f>
        <v/>
      </c>
      <c r="R128" s="3" t="str">
        <f>IF(Programas!R128="X","X","")</f>
        <v/>
      </c>
      <c r="S128" s="3" t="str">
        <f>IF(Programas!S128="X","X","")</f>
        <v/>
      </c>
      <c r="T128" s="3" t="str">
        <f>IF(Programas!T128="X","X","")</f>
        <v/>
      </c>
      <c r="U128" s="3" t="str">
        <f>IF(Programas!U128="X","X","")</f>
        <v/>
      </c>
      <c r="V128" s="3" t="str">
        <f>IF(Programas!V128="X","X","")</f>
        <v/>
      </c>
      <c r="W128" s="3" t="str">
        <f>IF(Programas!W128="X","X","")</f>
        <v/>
      </c>
      <c r="X128" s="3" t="str">
        <f>IF(Programas!X128="X","X","")</f>
        <v/>
      </c>
      <c r="Y128" s="3" t="str">
        <f>IF(Programas!Y128="X","X","")</f>
        <v/>
      </c>
      <c r="Z128" s="3" t="str">
        <f>IF(Programas!Z128="X","X","")</f>
        <v/>
      </c>
      <c r="AA128" s="3" t="str">
        <f>IF(Programas!AA128="X","X","")</f>
        <v/>
      </c>
      <c r="AB128" s="3" t="str">
        <f>IF(Programas!AB128="X","X","")</f>
        <v/>
      </c>
      <c r="AC128" s="3" t="str">
        <f>IF(Programas!AC128="X","X","")</f>
        <v/>
      </c>
      <c r="AD128" s="3">
        <f>Programas!AD128</f>
        <v>0</v>
      </c>
      <c r="AE128" s="3">
        <f>Programas!AE128</f>
        <v>0</v>
      </c>
      <c r="AF128" s="3">
        <f>Programas!AF128</f>
        <v>0</v>
      </c>
      <c r="AG128" s="3">
        <f>Programas!AG128</f>
        <v>0</v>
      </c>
      <c r="AH128" s="3">
        <f>Programas!AH128</f>
        <v>0</v>
      </c>
      <c r="AI128" s="3">
        <f>Programas!AI128</f>
        <v>0</v>
      </c>
      <c r="AJ128" s="3">
        <f>Programas!AJ128</f>
        <v>0</v>
      </c>
      <c r="AK128" s="3">
        <f>Programas!AK128</f>
        <v>0</v>
      </c>
      <c r="AL128" s="3">
        <f>Programas!AL128</f>
        <v>0</v>
      </c>
      <c r="AM128" s="3">
        <f>Programas!AM128</f>
        <v>0</v>
      </c>
      <c r="AN128" s="3">
        <f>Programas!AN128</f>
        <v>0</v>
      </c>
      <c r="AO128" s="3">
        <f>Programas!AO128</f>
        <v>0</v>
      </c>
      <c r="AP128" s="3">
        <f>Programas!AP128</f>
        <v>0</v>
      </c>
      <c r="AQ128" s="3">
        <f>Programas!AQ128</f>
        <v>0</v>
      </c>
      <c r="AR128" s="3">
        <f>Programas!AR128</f>
        <v>0</v>
      </c>
      <c r="AS128" s="3">
        <f>Programas!AS128</f>
        <v>0</v>
      </c>
      <c r="AT128" s="3">
        <f>Programas!AT128</f>
        <v>0</v>
      </c>
      <c r="AU128" s="3">
        <f>Programas!AU128</f>
        <v>0</v>
      </c>
      <c r="AV128" s="3">
        <f>Programas!AV128</f>
        <v>0</v>
      </c>
      <c r="AW128" s="3">
        <f>Programas!AW128</f>
        <v>0</v>
      </c>
      <c r="AX128" s="4">
        <f t="shared" si="100"/>
        <v>0</v>
      </c>
      <c r="AY128" s="4" t="s">
        <v>205</v>
      </c>
      <c r="AZ128" s="2" t="s">
        <v>238</v>
      </c>
      <c r="BA128" s="2" t="s">
        <v>239</v>
      </c>
      <c r="BB128" s="2" t="s">
        <v>518</v>
      </c>
      <c r="BC128" s="2" t="s">
        <v>519</v>
      </c>
      <c r="BD128" s="6">
        <v>0</v>
      </c>
      <c r="BE128" s="6">
        <f t="shared" si="145"/>
        <v>0</v>
      </c>
      <c r="BF128" s="6">
        <v>0.75</v>
      </c>
      <c r="BG128" s="6">
        <f t="shared" si="146"/>
        <v>0.75</v>
      </c>
      <c r="BH128" s="6">
        <v>1</v>
      </c>
      <c r="BI128" s="6">
        <f t="shared" si="147"/>
        <v>1</v>
      </c>
      <c r="BJ128" s="6">
        <f t="shared" si="148"/>
        <v>1</v>
      </c>
      <c r="BK128" s="6">
        <f t="shared" si="149"/>
        <v>1</v>
      </c>
      <c r="BL128" s="6">
        <f t="shared" si="150"/>
        <v>1</v>
      </c>
      <c r="BM128" s="6">
        <f t="shared" si="151"/>
        <v>1</v>
      </c>
      <c r="BN128" s="6">
        <f t="shared" si="152"/>
        <v>1</v>
      </c>
      <c r="BO128" s="6">
        <f t="shared" si="153"/>
        <v>1</v>
      </c>
      <c r="BP128" s="6">
        <f t="shared" si="154"/>
        <v>1</v>
      </c>
      <c r="BQ128" s="6">
        <f t="shared" si="155"/>
        <v>1</v>
      </c>
      <c r="BR128" s="6">
        <f t="shared" si="156"/>
        <v>1</v>
      </c>
      <c r="BS128" s="6">
        <f t="shared" si="157"/>
        <v>1</v>
      </c>
      <c r="BT128" s="6">
        <f t="shared" si="158"/>
        <v>1</v>
      </c>
      <c r="BU128" s="6">
        <f t="shared" si="159"/>
        <v>1</v>
      </c>
      <c r="BV128" s="6">
        <f t="shared" si="160"/>
        <v>1</v>
      </c>
      <c r="BW128" s="6">
        <f t="shared" si="161"/>
        <v>1</v>
      </c>
      <c r="BX128" s="1"/>
    </row>
    <row r="129" spans="1:76" ht="45.6" hidden="1" x14ac:dyDescent="0.3">
      <c r="A129" s="2" t="str">
        <f>Programas!A129</f>
        <v>DO3</v>
      </c>
      <c r="B129" s="2">
        <f>Programas!B129</f>
        <v>1</v>
      </c>
      <c r="C129" s="2" t="str">
        <f>Programas!C129</f>
        <v>Recursos Hídricos</v>
      </c>
      <c r="D129" s="2">
        <f>Programas!D129</f>
        <v>3</v>
      </c>
      <c r="E129" s="2" t="str">
        <f>Programas!E129</f>
        <v>Outorgas dos direitos de uso de recursos hídricos</v>
      </c>
      <c r="F129" s="2" t="str">
        <f>Programas!F129</f>
        <v>3.2</v>
      </c>
      <c r="G129" s="2" t="str">
        <f>Programas!G129</f>
        <v>Aprimoramento do instrumento de outorga</v>
      </c>
      <c r="H129" s="2" t="str">
        <f>Programas!H129</f>
        <v>3.2.1</v>
      </c>
      <c r="I129" s="2" t="str">
        <f>Programas!I129</f>
        <v>Implementar a outorga para lançamento de efluentes</v>
      </c>
      <c r="J129" s="3" t="str">
        <f>IF(Programas!J129="X","X","")</f>
        <v/>
      </c>
      <c r="K129" s="3" t="str">
        <f>IF(Programas!K129="X","X","")</f>
        <v/>
      </c>
      <c r="L129" s="3" t="str">
        <f>IF(Programas!L129="X","X","")</f>
        <v>X</v>
      </c>
      <c r="M129" s="3" t="str">
        <f>IF(Programas!M129="X","X","")</f>
        <v>X</v>
      </c>
      <c r="N129" s="3" t="str">
        <f>IF(Programas!N129="X","X","")</f>
        <v>X</v>
      </c>
      <c r="O129" s="3" t="str">
        <f>IF(Programas!O129="X","X","")</f>
        <v/>
      </c>
      <c r="P129" s="3" t="str">
        <f>IF(Programas!P129="X","X","")</f>
        <v/>
      </c>
      <c r="Q129" s="3" t="str">
        <f>IF(Programas!Q129="X","X","")</f>
        <v/>
      </c>
      <c r="R129" s="3" t="str">
        <f>IF(Programas!R129="X","X","")</f>
        <v/>
      </c>
      <c r="S129" s="3" t="str">
        <f>IF(Programas!S129="X","X","")</f>
        <v/>
      </c>
      <c r="T129" s="3" t="str">
        <f>IF(Programas!T129="X","X","")</f>
        <v/>
      </c>
      <c r="U129" s="3" t="str">
        <f>IF(Programas!U129="X","X","")</f>
        <v/>
      </c>
      <c r="V129" s="3" t="str">
        <f>IF(Programas!V129="X","X","")</f>
        <v/>
      </c>
      <c r="W129" s="3" t="str">
        <f>IF(Programas!W129="X","X","")</f>
        <v/>
      </c>
      <c r="X129" s="3" t="str">
        <f>IF(Programas!X129="X","X","")</f>
        <v/>
      </c>
      <c r="Y129" s="3" t="str">
        <f>IF(Programas!Y129="X","X","")</f>
        <v/>
      </c>
      <c r="Z129" s="3" t="str">
        <f>IF(Programas!Z129="X","X","")</f>
        <v/>
      </c>
      <c r="AA129" s="3" t="str">
        <f>IF(Programas!AA129="X","X","")</f>
        <v/>
      </c>
      <c r="AB129" s="3" t="str">
        <f>IF(Programas!AB129="X","X","")</f>
        <v/>
      </c>
      <c r="AC129" s="3" t="str">
        <f>IF(Programas!AC129="X","X","")</f>
        <v/>
      </c>
      <c r="AD129" s="3">
        <f>Programas!AD129</f>
        <v>0</v>
      </c>
      <c r="AE129" s="3">
        <f>Programas!AE129</f>
        <v>0</v>
      </c>
      <c r="AF129" s="3">
        <f>Programas!AF129</f>
        <v>0</v>
      </c>
      <c r="AG129" s="3">
        <f>Programas!AG129</f>
        <v>0</v>
      </c>
      <c r="AH129" s="3">
        <f>Programas!AH129</f>
        <v>0</v>
      </c>
      <c r="AI129" s="3">
        <f>Programas!AI129</f>
        <v>0</v>
      </c>
      <c r="AJ129" s="3">
        <f>Programas!AJ129</f>
        <v>0</v>
      </c>
      <c r="AK129" s="3">
        <f>Programas!AK129</f>
        <v>0</v>
      </c>
      <c r="AL129" s="3">
        <f>Programas!AL129</f>
        <v>0</v>
      </c>
      <c r="AM129" s="3">
        <f>Programas!AM129</f>
        <v>0</v>
      </c>
      <c r="AN129" s="3">
        <f>Programas!AN129</f>
        <v>0</v>
      </c>
      <c r="AO129" s="3">
        <f>Programas!AO129</f>
        <v>0</v>
      </c>
      <c r="AP129" s="3">
        <f>Programas!AP129</f>
        <v>0</v>
      </c>
      <c r="AQ129" s="3">
        <f>Programas!AQ129</f>
        <v>0</v>
      </c>
      <c r="AR129" s="3">
        <f>Programas!AR129</f>
        <v>0</v>
      </c>
      <c r="AS129" s="3">
        <f>Programas!AS129</f>
        <v>0</v>
      </c>
      <c r="AT129" s="3">
        <f>Programas!AT129</f>
        <v>0</v>
      </c>
      <c r="AU129" s="3">
        <f>Programas!AU129</f>
        <v>0</v>
      </c>
      <c r="AV129" s="3">
        <f>Programas!AV129</f>
        <v>0</v>
      </c>
      <c r="AW129" s="3">
        <f>Programas!AW129</f>
        <v>0</v>
      </c>
      <c r="AX129" s="4">
        <f t="shared" si="100"/>
        <v>0</v>
      </c>
      <c r="AY129" s="4" t="s">
        <v>205</v>
      </c>
      <c r="AZ129" s="2" t="s">
        <v>238</v>
      </c>
      <c r="BA129" s="2" t="s">
        <v>239</v>
      </c>
      <c r="BB129" s="2" t="s">
        <v>518</v>
      </c>
      <c r="BC129" s="2" t="s">
        <v>519</v>
      </c>
      <c r="BD129" s="6">
        <v>0</v>
      </c>
      <c r="BE129" s="6">
        <f t="shared" si="145"/>
        <v>0</v>
      </c>
      <c r="BF129" s="6">
        <v>0.75</v>
      </c>
      <c r="BG129" s="6">
        <f t="shared" si="146"/>
        <v>0.75</v>
      </c>
      <c r="BH129" s="6">
        <v>1</v>
      </c>
      <c r="BI129" s="6">
        <f t="shared" si="147"/>
        <v>1</v>
      </c>
      <c r="BJ129" s="6">
        <f t="shared" si="148"/>
        <v>1</v>
      </c>
      <c r="BK129" s="6">
        <f t="shared" si="149"/>
        <v>1</v>
      </c>
      <c r="BL129" s="6">
        <f t="shared" si="150"/>
        <v>1</v>
      </c>
      <c r="BM129" s="6">
        <f t="shared" si="151"/>
        <v>1</v>
      </c>
      <c r="BN129" s="6">
        <f t="shared" si="152"/>
        <v>1</v>
      </c>
      <c r="BO129" s="6">
        <f t="shared" si="153"/>
        <v>1</v>
      </c>
      <c r="BP129" s="6">
        <f t="shared" si="154"/>
        <v>1</v>
      </c>
      <c r="BQ129" s="6">
        <f t="shared" si="155"/>
        <v>1</v>
      </c>
      <c r="BR129" s="6">
        <f t="shared" si="156"/>
        <v>1</v>
      </c>
      <c r="BS129" s="6">
        <f t="shared" si="157"/>
        <v>1</v>
      </c>
      <c r="BT129" s="6">
        <f t="shared" si="158"/>
        <v>1</v>
      </c>
      <c r="BU129" s="6">
        <f t="shared" si="159"/>
        <v>1</v>
      </c>
      <c r="BV129" s="6">
        <f t="shared" si="160"/>
        <v>1</v>
      </c>
      <c r="BW129" s="6">
        <f t="shared" si="161"/>
        <v>1</v>
      </c>
      <c r="BX129" s="1"/>
    </row>
    <row r="130" spans="1:76" ht="45.6" hidden="1" x14ac:dyDescent="0.3">
      <c r="A130" s="2" t="str">
        <f>Programas!A130</f>
        <v>DO4</v>
      </c>
      <c r="B130" s="2">
        <f>Programas!B130</f>
        <v>1</v>
      </c>
      <c r="C130" s="2" t="str">
        <f>Programas!C130</f>
        <v>Recursos Hídricos</v>
      </c>
      <c r="D130" s="2">
        <f>Programas!D130</f>
        <v>3</v>
      </c>
      <c r="E130" s="2" t="str">
        <f>Programas!E130</f>
        <v>Outorgas dos direitos de uso de recursos hídricos</v>
      </c>
      <c r="F130" s="2" t="str">
        <f>Programas!F130</f>
        <v>3.2</v>
      </c>
      <c r="G130" s="2" t="str">
        <f>Programas!G130</f>
        <v>Aprimoramento do instrumento de outorga</v>
      </c>
      <c r="H130" s="2" t="str">
        <f>Programas!H130</f>
        <v>3.2.1</v>
      </c>
      <c r="I130" s="2" t="str">
        <f>Programas!I130</f>
        <v>Implementar a outorga para lançamento de efluentes</v>
      </c>
      <c r="J130" s="3" t="str">
        <f>IF(Programas!J130="X","X","")</f>
        <v/>
      </c>
      <c r="K130" s="3" t="str">
        <f>IF(Programas!K130="X","X","")</f>
        <v/>
      </c>
      <c r="L130" s="3" t="str">
        <f>IF(Programas!L130="X","X","")</f>
        <v>X</v>
      </c>
      <c r="M130" s="3" t="str">
        <f>IF(Programas!M130="X","X","")</f>
        <v>X</v>
      </c>
      <c r="N130" s="3" t="str">
        <f>IF(Programas!N130="X","X","")</f>
        <v>X</v>
      </c>
      <c r="O130" s="3" t="str">
        <f>IF(Programas!O130="X","X","")</f>
        <v/>
      </c>
      <c r="P130" s="3" t="str">
        <f>IF(Programas!P130="X","X","")</f>
        <v/>
      </c>
      <c r="Q130" s="3" t="str">
        <f>IF(Programas!Q130="X","X","")</f>
        <v/>
      </c>
      <c r="R130" s="3" t="str">
        <f>IF(Programas!R130="X","X","")</f>
        <v/>
      </c>
      <c r="S130" s="3" t="str">
        <f>IF(Programas!S130="X","X","")</f>
        <v/>
      </c>
      <c r="T130" s="3" t="str">
        <f>IF(Programas!T130="X","X","")</f>
        <v/>
      </c>
      <c r="U130" s="3" t="str">
        <f>IF(Programas!U130="X","X","")</f>
        <v/>
      </c>
      <c r="V130" s="3" t="str">
        <f>IF(Programas!V130="X","X","")</f>
        <v/>
      </c>
      <c r="W130" s="3" t="str">
        <f>IF(Programas!W130="X","X","")</f>
        <v/>
      </c>
      <c r="X130" s="3" t="str">
        <f>IF(Programas!X130="X","X","")</f>
        <v/>
      </c>
      <c r="Y130" s="3" t="str">
        <f>IF(Programas!Y130="X","X","")</f>
        <v/>
      </c>
      <c r="Z130" s="3" t="str">
        <f>IF(Programas!Z130="X","X","")</f>
        <v/>
      </c>
      <c r="AA130" s="3" t="str">
        <f>IF(Programas!AA130="X","X","")</f>
        <v/>
      </c>
      <c r="AB130" s="3" t="str">
        <f>IF(Programas!AB130="X","X","")</f>
        <v/>
      </c>
      <c r="AC130" s="3" t="str">
        <f>IF(Programas!AC130="X","X","")</f>
        <v/>
      </c>
      <c r="AD130" s="3">
        <f>Programas!AD130</f>
        <v>0</v>
      </c>
      <c r="AE130" s="3">
        <f>Programas!AE130</f>
        <v>0</v>
      </c>
      <c r="AF130" s="3">
        <f>Programas!AF130</f>
        <v>0</v>
      </c>
      <c r="AG130" s="3">
        <f>Programas!AG130</f>
        <v>0</v>
      </c>
      <c r="AH130" s="3">
        <f>Programas!AH130</f>
        <v>0</v>
      </c>
      <c r="AI130" s="3">
        <f>Programas!AI130</f>
        <v>0</v>
      </c>
      <c r="AJ130" s="3">
        <f>Programas!AJ130</f>
        <v>0</v>
      </c>
      <c r="AK130" s="3">
        <f>Programas!AK130</f>
        <v>0</v>
      </c>
      <c r="AL130" s="3">
        <f>Programas!AL130</f>
        <v>0</v>
      </c>
      <c r="AM130" s="3">
        <f>Programas!AM130</f>
        <v>0</v>
      </c>
      <c r="AN130" s="3">
        <f>Programas!AN130</f>
        <v>0</v>
      </c>
      <c r="AO130" s="3">
        <f>Programas!AO130</f>
        <v>0</v>
      </c>
      <c r="AP130" s="3">
        <f>Programas!AP130</f>
        <v>0</v>
      </c>
      <c r="AQ130" s="3">
        <f>Programas!AQ130</f>
        <v>0</v>
      </c>
      <c r="AR130" s="3">
        <f>Programas!AR130</f>
        <v>0</v>
      </c>
      <c r="AS130" s="3">
        <f>Programas!AS130</f>
        <v>0</v>
      </c>
      <c r="AT130" s="3">
        <f>Programas!AT130</f>
        <v>0</v>
      </c>
      <c r="AU130" s="3">
        <f>Programas!AU130</f>
        <v>0</v>
      </c>
      <c r="AV130" s="3">
        <f>Programas!AV130</f>
        <v>0</v>
      </c>
      <c r="AW130" s="3">
        <f>Programas!AW130</f>
        <v>0</v>
      </c>
      <c r="AX130" s="4">
        <f t="shared" si="100"/>
        <v>0</v>
      </c>
      <c r="AY130" s="4" t="s">
        <v>205</v>
      </c>
      <c r="AZ130" s="2" t="s">
        <v>238</v>
      </c>
      <c r="BA130" s="2" t="s">
        <v>239</v>
      </c>
      <c r="BB130" s="2" t="s">
        <v>518</v>
      </c>
      <c r="BC130" s="2" t="s">
        <v>519</v>
      </c>
      <c r="BD130" s="6">
        <v>0</v>
      </c>
      <c r="BE130" s="6">
        <f t="shared" si="145"/>
        <v>0</v>
      </c>
      <c r="BF130" s="6">
        <v>0.75</v>
      </c>
      <c r="BG130" s="6">
        <f t="shared" si="146"/>
        <v>0.75</v>
      </c>
      <c r="BH130" s="6">
        <v>1</v>
      </c>
      <c r="BI130" s="6">
        <f t="shared" si="147"/>
        <v>1</v>
      </c>
      <c r="BJ130" s="6">
        <f t="shared" si="148"/>
        <v>1</v>
      </c>
      <c r="BK130" s="6">
        <f t="shared" si="149"/>
        <v>1</v>
      </c>
      <c r="BL130" s="6">
        <f t="shared" si="150"/>
        <v>1</v>
      </c>
      <c r="BM130" s="6">
        <f t="shared" si="151"/>
        <v>1</v>
      </c>
      <c r="BN130" s="6">
        <f t="shared" si="152"/>
        <v>1</v>
      </c>
      <c r="BO130" s="6">
        <f t="shared" si="153"/>
        <v>1</v>
      </c>
      <c r="BP130" s="6">
        <f t="shared" si="154"/>
        <v>1</v>
      </c>
      <c r="BQ130" s="6">
        <f t="shared" si="155"/>
        <v>1</v>
      </c>
      <c r="BR130" s="6">
        <f t="shared" si="156"/>
        <v>1</v>
      </c>
      <c r="BS130" s="6">
        <f t="shared" si="157"/>
        <v>1</v>
      </c>
      <c r="BT130" s="6">
        <f t="shared" si="158"/>
        <v>1</v>
      </c>
      <c r="BU130" s="6">
        <f t="shared" si="159"/>
        <v>1</v>
      </c>
      <c r="BV130" s="6">
        <f t="shared" si="160"/>
        <v>1</v>
      </c>
      <c r="BW130" s="6">
        <f t="shared" si="161"/>
        <v>1</v>
      </c>
      <c r="BX130" s="1"/>
    </row>
    <row r="131" spans="1:76" ht="45.6" hidden="1" x14ac:dyDescent="0.3">
      <c r="A131" s="2" t="str">
        <f>Programas!A131</f>
        <v>DO5</v>
      </c>
      <c r="B131" s="2">
        <f>Programas!B131</f>
        <v>1</v>
      </c>
      <c r="C131" s="2" t="str">
        <f>Programas!C131</f>
        <v>Recursos Hídricos</v>
      </c>
      <c r="D131" s="2">
        <f>Programas!D131</f>
        <v>3</v>
      </c>
      <c r="E131" s="2" t="str">
        <f>Programas!E131</f>
        <v>Outorgas dos direitos de uso de recursos hídricos</v>
      </c>
      <c r="F131" s="2" t="str">
        <f>Programas!F131</f>
        <v>3.2</v>
      </c>
      <c r="G131" s="2" t="str">
        <f>Programas!G131</f>
        <v>Aprimoramento do instrumento de outorga</v>
      </c>
      <c r="H131" s="2" t="str">
        <f>Programas!H131</f>
        <v>3.2.1</v>
      </c>
      <c r="I131" s="2" t="str">
        <f>Programas!I131</f>
        <v>Implementar a outorga para lançamento de efluentes</v>
      </c>
      <c r="J131" s="3" t="str">
        <f>IF(Programas!J131="X","X","")</f>
        <v/>
      </c>
      <c r="K131" s="3" t="str">
        <f>IF(Programas!K131="X","X","")</f>
        <v/>
      </c>
      <c r="L131" s="3" t="str">
        <f>IF(Programas!L131="X","X","")</f>
        <v>X</v>
      </c>
      <c r="M131" s="3" t="str">
        <f>IF(Programas!M131="X","X","")</f>
        <v>X</v>
      </c>
      <c r="N131" s="3" t="str">
        <f>IF(Programas!N131="X","X","")</f>
        <v>X</v>
      </c>
      <c r="O131" s="3" t="str">
        <f>IF(Programas!O131="X","X","")</f>
        <v/>
      </c>
      <c r="P131" s="3" t="str">
        <f>IF(Programas!P131="X","X","")</f>
        <v/>
      </c>
      <c r="Q131" s="3" t="str">
        <f>IF(Programas!Q131="X","X","")</f>
        <v/>
      </c>
      <c r="R131" s="3" t="str">
        <f>IF(Programas!R131="X","X","")</f>
        <v/>
      </c>
      <c r="S131" s="3" t="str">
        <f>IF(Programas!S131="X","X","")</f>
        <v/>
      </c>
      <c r="T131" s="3" t="str">
        <f>IF(Programas!T131="X","X","")</f>
        <v/>
      </c>
      <c r="U131" s="3" t="str">
        <f>IF(Programas!U131="X","X","")</f>
        <v/>
      </c>
      <c r="V131" s="3" t="str">
        <f>IF(Programas!V131="X","X","")</f>
        <v/>
      </c>
      <c r="W131" s="3" t="str">
        <f>IF(Programas!W131="X","X","")</f>
        <v/>
      </c>
      <c r="X131" s="3" t="str">
        <f>IF(Programas!X131="X","X","")</f>
        <v/>
      </c>
      <c r="Y131" s="3" t="str">
        <f>IF(Programas!Y131="X","X","")</f>
        <v/>
      </c>
      <c r="Z131" s="3" t="str">
        <f>IF(Programas!Z131="X","X","")</f>
        <v/>
      </c>
      <c r="AA131" s="3" t="str">
        <f>IF(Programas!AA131="X","X","")</f>
        <v/>
      </c>
      <c r="AB131" s="3" t="str">
        <f>IF(Programas!AB131="X","X","")</f>
        <v/>
      </c>
      <c r="AC131" s="3" t="str">
        <f>IF(Programas!AC131="X","X","")</f>
        <v/>
      </c>
      <c r="AD131" s="3">
        <f>Programas!AD131</f>
        <v>0</v>
      </c>
      <c r="AE131" s="3">
        <f>Programas!AE131</f>
        <v>0</v>
      </c>
      <c r="AF131" s="3">
        <f>Programas!AF131</f>
        <v>0</v>
      </c>
      <c r="AG131" s="3">
        <f>Programas!AG131</f>
        <v>0</v>
      </c>
      <c r="AH131" s="3">
        <f>Programas!AH131</f>
        <v>0</v>
      </c>
      <c r="AI131" s="3">
        <f>Programas!AI131</f>
        <v>0</v>
      </c>
      <c r="AJ131" s="3">
        <f>Programas!AJ131</f>
        <v>0</v>
      </c>
      <c r="AK131" s="3">
        <f>Programas!AK131</f>
        <v>0</v>
      </c>
      <c r="AL131" s="3">
        <f>Programas!AL131</f>
        <v>0</v>
      </c>
      <c r="AM131" s="3">
        <f>Programas!AM131</f>
        <v>0</v>
      </c>
      <c r="AN131" s="3">
        <f>Programas!AN131</f>
        <v>0</v>
      </c>
      <c r="AO131" s="3">
        <f>Programas!AO131</f>
        <v>0</v>
      </c>
      <c r="AP131" s="3">
        <f>Programas!AP131</f>
        <v>0</v>
      </c>
      <c r="AQ131" s="3">
        <f>Programas!AQ131</f>
        <v>0</v>
      </c>
      <c r="AR131" s="3">
        <f>Programas!AR131</f>
        <v>0</v>
      </c>
      <c r="AS131" s="3">
        <f>Programas!AS131</f>
        <v>0</v>
      </c>
      <c r="AT131" s="3">
        <f>Programas!AT131</f>
        <v>0</v>
      </c>
      <c r="AU131" s="3">
        <f>Programas!AU131</f>
        <v>0</v>
      </c>
      <c r="AV131" s="3">
        <f>Programas!AV131</f>
        <v>0</v>
      </c>
      <c r="AW131" s="3">
        <f>Programas!AW131</f>
        <v>0</v>
      </c>
      <c r="AX131" s="4">
        <f t="shared" si="100"/>
        <v>0</v>
      </c>
      <c r="AY131" s="4" t="s">
        <v>205</v>
      </c>
      <c r="AZ131" s="2" t="s">
        <v>238</v>
      </c>
      <c r="BA131" s="2" t="s">
        <v>239</v>
      </c>
      <c r="BB131" s="2" t="s">
        <v>518</v>
      </c>
      <c r="BC131" s="2" t="s">
        <v>519</v>
      </c>
      <c r="BD131" s="6">
        <v>0</v>
      </c>
      <c r="BE131" s="6">
        <f t="shared" si="145"/>
        <v>0</v>
      </c>
      <c r="BF131" s="6">
        <v>0.75</v>
      </c>
      <c r="BG131" s="6">
        <f t="shared" si="146"/>
        <v>0.75</v>
      </c>
      <c r="BH131" s="6">
        <v>1</v>
      </c>
      <c r="BI131" s="6">
        <f t="shared" si="147"/>
        <v>1</v>
      </c>
      <c r="BJ131" s="6">
        <f t="shared" si="148"/>
        <v>1</v>
      </c>
      <c r="BK131" s="6">
        <f t="shared" si="149"/>
        <v>1</v>
      </c>
      <c r="BL131" s="6">
        <f t="shared" si="150"/>
        <v>1</v>
      </c>
      <c r="BM131" s="6">
        <f t="shared" si="151"/>
        <v>1</v>
      </c>
      <c r="BN131" s="6">
        <f t="shared" si="152"/>
        <v>1</v>
      </c>
      <c r="BO131" s="6">
        <f t="shared" si="153"/>
        <v>1</v>
      </c>
      <c r="BP131" s="6">
        <f t="shared" si="154"/>
        <v>1</v>
      </c>
      <c r="BQ131" s="6">
        <f t="shared" si="155"/>
        <v>1</v>
      </c>
      <c r="BR131" s="6">
        <f t="shared" si="156"/>
        <v>1</v>
      </c>
      <c r="BS131" s="6">
        <f t="shared" si="157"/>
        <v>1</v>
      </c>
      <c r="BT131" s="6">
        <f t="shared" si="158"/>
        <v>1</v>
      </c>
      <c r="BU131" s="6">
        <f t="shared" si="159"/>
        <v>1</v>
      </c>
      <c r="BV131" s="6">
        <f t="shared" si="160"/>
        <v>1</v>
      </c>
      <c r="BW131" s="6">
        <f t="shared" si="161"/>
        <v>1</v>
      </c>
      <c r="BX131" s="1"/>
    </row>
    <row r="132" spans="1:76" ht="45.6" hidden="1" x14ac:dyDescent="0.3">
      <c r="A132" s="2" t="str">
        <f>Programas!A132</f>
        <v>DO6</v>
      </c>
      <c r="B132" s="2">
        <f>Programas!B132</f>
        <v>1</v>
      </c>
      <c r="C132" s="2" t="str">
        <f>Programas!C132</f>
        <v>Recursos Hídricos</v>
      </c>
      <c r="D132" s="2">
        <f>Programas!D132</f>
        <v>3</v>
      </c>
      <c r="E132" s="2" t="str">
        <f>Programas!E132</f>
        <v>Outorgas dos direitos de uso de recursos hídricos</v>
      </c>
      <c r="F132" s="2" t="str">
        <f>Programas!F132</f>
        <v>3.2</v>
      </c>
      <c r="G132" s="2" t="str">
        <f>Programas!G132</f>
        <v>Aprimoramento do instrumento de outorga</v>
      </c>
      <c r="H132" s="2" t="str">
        <f>Programas!H132</f>
        <v>3.2.1</v>
      </c>
      <c r="I132" s="2" t="str">
        <f>Programas!I132</f>
        <v>Implementar a outorga para lançamento de efluentes</v>
      </c>
      <c r="J132" s="3" t="str">
        <f>IF(Programas!J132="X","X","")</f>
        <v/>
      </c>
      <c r="K132" s="3" t="str">
        <f>IF(Programas!K132="X","X","")</f>
        <v/>
      </c>
      <c r="L132" s="3" t="str">
        <f>IF(Programas!L132="X","X","")</f>
        <v>X</v>
      </c>
      <c r="M132" s="3" t="str">
        <f>IF(Programas!M132="X","X","")</f>
        <v>X</v>
      </c>
      <c r="N132" s="3" t="str">
        <f>IF(Programas!N132="X","X","")</f>
        <v>X</v>
      </c>
      <c r="O132" s="3" t="str">
        <f>IF(Programas!O132="X","X","")</f>
        <v/>
      </c>
      <c r="P132" s="3" t="str">
        <f>IF(Programas!P132="X","X","")</f>
        <v/>
      </c>
      <c r="Q132" s="3" t="str">
        <f>IF(Programas!Q132="X","X","")</f>
        <v/>
      </c>
      <c r="R132" s="3" t="str">
        <f>IF(Programas!R132="X","X","")</f>
        <v/>
      </c>
      <c r="S132" s="3" t="str">
        <f>IF(Programas!S132="X","X","")</f>
        <v/>
      </c>
      <c r="T132" s="3" t="str">
        <f>IF(Programas!T132="X","X","")</f>
        <v/>
      </c>
      <c r="U132" s="3" t="str">
        <f>IF(Programas!U132="X","X","")</f>
        <v/>
      </c>
      <c r="V132" s="3" t="str">
        <f>IF(Programas!V132="X","X","")</f>
        <v/>
      </c>
      <c r="W132" s="3" t="str">
        <f>IF(Programas!W132="X","X","")</f>
        <v/>
      </c>
      <c r="X132" s="3" t="str">
        <f>IF(Programas!X132="X","X","")</f>
        <v/>
      </c>
      <c r="Y132" s="3" t="str">
        <f>IF(Programas!Y132="X","X","")</f>
        <v/>
      </c>
      <c r="Z132" s="3" t="str">
        <f>IF(Programas!Z132="X","X","")</f>
        <v/>
      </c>
      <c r="AA132" s="3" t="str">
        <f>IF(Programas!AA132="X","X","")</f>
        <v/>
      </c>
      <c r="AB132" s="3" t="str">
        <f>IF(Programas!AB132="X","X","")</f>
        <v/>
      </c>
      <c r="AC132" s="3" t="str">
        <f>IF(Programas!AC132="X","X","")</f>
        <v/>
      </c>
      <c r="AD132" s="3">
        <f>Programas!AD132</f>
        <v>0</v>
      </c>
      <c r="AE132" s="3">
        <f>Programas!AE132</f>
        <v>0</v>
      </c>
      <c r="AF132" s="3">
        <f>Programas!AF132</f>
        <v>0</v>
      </c>
      <c r="AG132" s="3">
        <f>Programas!AG132</f>
        <v>0</v>
      </c>
      <c r="AH132" s="3">
        <f>Programas!AH132</f>
        <v>0</v>
      </c>
      <c r="AI132" s="3">
        <f>Programas!AI132</f>
        <v>0</v>
      </c>
      <c r="AJ132" s="3">
        <f>Programas!AJ132</f>
        <v>0</v>
      </c>
      <c r="AK132" s="3">
        <f>Programas!AK132</f>
        <v>0</v>
      </c>
      <c r="AL132" s="3">
        <f>Programas!AL132</f>
        <v>0</v>
      </c>
      <c r="AM132" s="3">
        <f>Programas!AM132</f>
        <v>0</v>
      </c>
      <c r="AN132" s="3">
        <f>Programas!AN132</f>
        <v>0</v>
      </c>
      <c r="AO132" s="3">
        <f>Programas!AO132</f>
        <v>0</v>
      </c>
      <c r="AP132" s="3">
        <f>Programas!AP132</f>
        <v>0</v>
      </c>
      <c r="AQ132" s="3">
        <f>Programas!AQ132</f>
        <v>0</v>
      </c>
      <c r="AR132" s="3">
        <f>Programas!AR132</f>
        <v>0</v>
      </c>
      <c r="AS132" s="3">
        <f>Programas!AS132</f>
        <v>0</v>
      </c>
      <c r="AT132" s="3">
        <f>Programas!AT132</f>
        <v>0</v>
      </c>
      <c r="AU132" s="3">
        <f>Programas!AU132</f>
        <v>0</v>
      </c>
      <c r="AV132" s="3">
        <f>Programas!AV132</f>
        <v>0</v>
      </c>
      <c r="AW132" s="3">
        <f>Programas!AW132</f>
        <v>0</v>
      </c>
      <c r="AX132" s="4">
        <f t="shared" si="100"/>
        <v>0</v>
      </c>
      <c r="AY132" s="4" t="s">
        <v>205</v>
      </c>
      <c r="AZ132" s="2" t="s">
        <v>238</v>
      </c>
      <c r="BA132" s="2" t="s">
        <v>239</v>
      </c>
      <c r="BB132" s="2" t="s">
        <v>518</v>
      </c>
      <c r="BC132" s="2" t="s">
        <v>519</v>
      </c>
      <c r="BD132" s="6">
        <v>0</v>
      </c>
      <c r="BE132" s="6">
        <f t="shared" si="145"/>
        <v>0</v>
      </c>
      <c r="BF132" s="6">
        <v>0.75</v>
      </c>
      <c r="BG132" s="6">
        <f t="shared" si="146"/>
        <v>0.75</v>
      </c>
      <c r="BH132" s="6">
        <v>1</v>
      </c>
      <c r="BI132" s="6">
        <f t="shared" si="147"/>
        <v>1</v>
      </c>
      <c r="BJ132" s="6">
        <f t="shared" si="148"/>
        <v>1</v>
      </c>
      <c r="BK132" s="6">
        <f t="shared" si="149"/>
        <v>1</v>
      </c>
      <c r="BL132" s="6">
        <f t="shared" si="150"/>
        <v>1</v>
      </c>
      <c r="BM132" s="6">
        <f t="shared" si="151"/>
        <v>1</v>
      </c>
      <c r="BN132" s="6">
        <f t="shared" si="152"/>
        <v>1</v>
      </c>
      <c r="BO132" s="6">
        <f t="shared" si="153"/>
        <v>1</v>
      </c>
      <c r="BP132" s="6">
        <f t="shared" si="154"/>
        <v>1</v>
      </c>
      <c r="BQ132" s="6">
        <f t="shared" si="155"/>
        <v>1</v>
      </c>
      <c r="BR132" s="6">
        <f t="shared" si="156"/>
        <v>1</v>
      </c>
      <c r="BS132" s="6">
        <f t="shared" si="157"/>
        <v>1</v>
      </c>
      <c r="BT132" s="6">
        <f t="shared" si="158"/>
        <v>1</v>
      </c>
      <c r="BU132" s="6">
        <f t="shared" si="159"/>
        <v>1</v>
      </c>
      <c r="BV132" s="6">
        <f t="shared" si="160"/>
        <v>1</v>
      </c>
      <c r="BW132" s="6">
        <f t="shared" si="161"/>
        <v>1</v>
      </c>
      <c r="BX132" s="1"/>
    </row>
    <row r="133" spans="1:76" hidden="1" x14ac:dyDescent="0.3">
      <c r="A133" s="2" t="str">
        <f>Programas!A133</f>
        <v>UA7</v>
      </c>
      <c r="B133" s="2">
        <f>Programas!B133</f>
        <v>1</v>
      </c>
      <c r="C133" s="2" t="str">
        <f>Programas!C133</f>
        <v>Recursos Hídricos</v>
      </c>
      <c r="D133" s="2">
        <f>Programas!D133</f>
        <v>3</v>
      </c>
      <c r="E133" s="2" t="str">
        <f>Programas!E133</f>
        <v>N/A</v>
      </c>
      <c r="F133" s="2" t="str">
        <f>Programas!F133</f>
        <v>N/A</v>
      </c>
      <c r="G133" s="2" t="str">
        <f>Programas!G133</f>
        <v>N/A</v>
      </c>
      <c r="H133" s="2" t="str">
        <f>Programas!H133</f>
        <v>N/A</v>
      </c>
      <c r="I133" s="2" t="str">
        <f>Programas!I133</f>
        <v>N/A</v>
      </c>
      <c r="J133" s="3" t="str">
        <f>IF(Programas!J133="X","X","")</f>
        <v/>
      </c>
      <c r="K133" s="3" t="str">
        <f>IF(Programas!K133="X","X","")</f>
        <v/>
      </c>
      <c r="L133" s="3" t="str">
        <f>IF(Programas!L133="X","X","")</f>
        <v/>
      </c>
      <c r="M133" s="3" t="str">
        <f>IF(Programas!M133="X","X","")</f>
        <v/>
      </c>
      <c r="N133" s="3" t="str">
        <f>IF(Programas!N133="X","X","")</f>
        <v/>
      </c>
      <c r="O133" s="3" t="str">
        <f>IF(Programas!O133="X","X","")</f>
        <v/>
      </c>
      <c r="P133" s="3" t="str">
        <f>IF(Programas!P133="X","X","")</f>
        <v/>
      </c>
      <c r="Q133" s="3" t="str">
        <f>IF(Programas!Q133="X","X","")</f>
        <v/>
      </c>
      <c r="R133" s="3" t="str">
        <f>IF(Programas!R133="X","X","")</f>
        <v/>
      </c>
      <c r="S133" s="3" t="str">
        <f>IF(Programas!S133="X","X","")</f>
        <v/>
      </c>
      <c r="T133" s="3" t="str">
        <f>IF(Programas!T133="X","X","")</f>
        <v/>
      </c>
      <c r="U133" s="3" t="str">
        <f>IF(Programas!U133="X","X","")</f>
        <v/>
      </c>
      <c r="V133" s="3" t="str">
        <f>IF(Programas!V133="X","X","")</f>
        <v/>
      </c>
      <c r="W133" s="3" t="str">
        <f>IF(Programas!W133="X","X","")</f>
        <v/>
      </c>
      <c r="X133" s="3" t="str">
        <f>IF(Programas!X133="X","X","")</f>
        <v/>
      </c>
      <c r="Y133" s="3" t="str">
        <f>IF(Programas!Y133="X","X","")</f>
        <v/>
      </c>
      <c r="Z133" s="3" t="str">
        <f>IF(Programas!Z133="X","X","")</f>
        <v/>
      </c>
      <c r="AA133" s="3" t="str">
        <f>IF(Programas!AA133="X","X","")</f>
        <v/>
      </c>
      <c r="AB133" s="3" t="str">
        <f>IF(Programas!AB133="X","X","")</f>
        <v/>
      </c>
      <c r="AC133" s="3" t="str">
        <f>IF(Programas!AC133="X","X","")</f>
        <v/>
      </c>
      <c r="AD133" s="3">
        <f>Programas!AD133</f>
        <v>0</v>
      </c>
      <c r="AE133" s="3">
        <f>Programas!AE133</f>
        <v>0</v>
      </c>
      <c r="AF133" s="3">
        <f>Programas!AF133</f>
        <v>0</v>
      </c>
      <c r="AG133" s="3">
        <f>Programas!AG133</f>
        <v>0</v>
      </c>
      <c r="AH133" s="3">
        <f>Programas!AH133</f>
        <v>0</v>
      </c>
      <c r="AI133" s="3">
        <f>Programas!AI133</f>
        <v>0</v>
      </c>
      <c r="AJ133" s="3">
        <f>Programas!AJ133</f>
        <v>0</v>
      </c>
      <c r="AK133" s="3">
        <f>Programas!AK133</f>
        <v>0</v>
      </c>
      <c r="AL133" s="3">
        <f>Programas!AL133</f>
        <v>0</v>
      </c>
      <c r="AM133" s="3">
        <f>Programas!AM133</f>
        <v>0</v>
      </c>
      <c r="AN133" s="3">
        <f>Programas!AN133</f>
        <v>0</v>
      </c>
      <c r="AO133" s="3">
        <f>Programas!AO133</f>
        <v>0</v>
      </c>
      <c r="AP133" s="3">
        <f>Programas!AP133</f>
        <v>0</v>
      </c>
      <c r="AQ133" s="3">
        <f>Programas!AQ133</f>
        <v>0</v>
      </c>
      <c r="AR133" s="3">
        <f>Programas!AR133</f>
        <v>0</v>
      </c>
      <c r="AS133" s="3">
        <f>Programas!AS133</f>
        <v>0</v>
      </c>
      <c r="AT133" s="3">
        <f>Programas!AT133</f>
        <v>0</v>
      </c>
      <c r="AU133" s="3">
        <f>Programas!AU133</f>
        <v>0</v>
      </c>
      <c r="AV133" s="3">
        <f>Programas!AV133</f>
        <v>0</v>
      </c>
      <c r="AW133" s="3">
        <f>Programas!AW133</f>
        <v>0</v>
      </c>
      <c r="AX133" s="4">
        <f t="shared" si="100"/>
        <v>0</v>
      </c>
      <c r="AY133" s="4"/>
      <c r="AZ133" s="2"/>
      <c r="BA133" s="2"/>
      <c r="BB133" s="2"/>
      <c r="BC133" s="2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1"/>
    </row>
    <row r="134" spans="1:76" hidden="1" x14ac:dyDescent="0.3">
      <c r="A134" s="2" t="str">
        <f>Programas!A134</f>
        <v>UA8</v>
      </c>
      <c r="B134" s="2">
        <f>Programas!B134</f>
        <v>1</v>
      </c>
      <c r="C134" s="2" t="str">
        <f>Programas!C134</f>
        <v>Recursos Hídricos</v>
      </c>
      <c r="D134" s="2">
        <f>Programas!D134</f>
        <v>3</v>
      </c>
      <c r="E134" s="2" t="str">
        <f>Programas!E134</f>
        <v>N/A</v>
      </c>
      <c r="F134" s="2" t="str">
        <f>Programas!F134</f>
        <v>N/A</v>
      </c>
      <c r="G134" s="2" t="str">
        <f>Programas!G134</f>
        <v>N/A</v>
      </c>
      <c r="H134" s="2" t="str">
        <f>Programas!H134</f>
        <v>N/A</v>
      </c>
      <c r="I134" s="2" t="str">
        <f>Programas!I134</f>
        <v>N/A</v>
      </c>
      <c r="J134" s="3" t="str">
        <f>IF(Programas!J134="X","X","")</f>
        <v/>
      </c>
      <c r="K134" s="3" t="str">
        <f>IF(Programas!K134="X","X","")</f>
        <v/>
      </c>
      <c r="L134" s="3" t="str">
        <f>IF(Programas!L134="X","X","")</f>
        <v/>
      </c>
      <c r="M134" s="3" t="str">
        <f>IF(Programas!M134="X","X","")</f>
        <v/>
      </c>
      <c r="N134" s="3" t="str">
        <f>IF(Programas!N134="X","X","")</f>
        <v/>
      </c>
      <c r="O134" s="3" t="str">
        <f>IF(Programas!O134="X","X","")</f>
        <v/>
      </c>
      <c r="P134" s="3" t="str">
        <f>IF(Programas!P134="X","X","")</f>
        <v/>
      </c>
      <c r="Q134" s="3" t="str">
        <f>IF(Programas!Q134="X","X","")</f>
        <v/>
      </c>
      <c r="R134" s="3" t="str">
        <f>IF(Programas!R134="X","X","")</f>
        <v/>
      </c>
      <c r="S134" s="3" t="str">
        <f>IF(Programas!S134="X","X","")</f>
        <v/>
      </c>
      <c r="T134" s="3" t="str">
        <f>IF(Programas!T134="X","X","")</f>
        <v/>
      </c>
      <c r="U134" s="3" t="str">
        <f>IF(Programas!U134="X","X","")</f>
        <v/>
      </c>
      <c r="V134" s="3" t="str">
        <f>IF(Programas!V134="X","X","")</f>
        <v/>
      </c>
      <c r="W134" s="3" t="str">
        <f>IF(Programas!W134="X","X","")</f>
        <v/>
      </c>
      <c r="X134" s="3" t="str">
        <f>IF(Programas!X134="X","X","")</f>
        <v/>
      </c>
      <c r="Y134" s="3" t="str">
        <f>IF(Programas!Y134="X","X","")</f>
        <v/>
      </c>
      <c r="Z134" s="3" t="str">
        <f>IF(Programas!Z134="X","X","")</f>
        <v/>
      </c>
      <c r="AA134" s="3" t="str">
        <f>IF(Programas!AA134="X","X","")</f>
        <v/>
      </c>
      <c r="AB134" s="3" t="str">
        <f>IF(Programas!AB134="X","X","")</f>
        <v/>
      </c>
      <c r="AC134" s="3" t="str">
        <f>IF(Programas!AC134="X","X","")</f>
        <v/>
      </c>
      <c r="AD134" s="3">
        <f>Programas!AD134</f>
        <v>0</v>
      </c>
      <c r="AE134" s="3">
        <f>Programas!AE134</f>
        <v>0</v>
      </c>
      <c r="AF134" s="3">
        <f>Programas!AF134</f>
        <v>0</v>
      </c>
      <c r="AG134" s="3">
        <f>Programas!AG134</f>
        <v>0</v>
      </c>
      <c r="AH134" s="3">
        <f>Programas!AH134</f>
        <v>0</v>
      </c>
      <c r="AI134" s="3">
        <f>Programas!AI134</f>
        <v>0</v>
      </c>
      <c r="AJ134" s="3">
        <f>Programas!AJ134</f>
        <v>0</v>
      </c>
      <c r="AK134" s="3">
        <f>Programas!AK134</f>
        <v>0</v>
      </c>
      <c r="AL134" s="3">
        <f>Programas!AL134</f>
        <v>0</v>
      </c>
      <c r="AM134" s="3">
        <f>Programas!AM134</f>
        <v>0</v>
      </c>
      <c r="AN134" s="3">
        <f>Programas!AN134</f>
        <v>0</v>
      </c>
      <c r="AO134" s="3">
        <f>Programas!AO134</f>
        <v>0</v>
      </c>
      <c r="AP134" s="3">
        <f>Programas!AP134</f>
        <v>0</v>
      </c>
      <c r="AQ134" s="3">
        <f>Programas!AQ134</f>
        <v>0</v>
      </c>
      <c r="AR134" s="3">
        <f>Programas!AR134</f>
        <v>0</v>
      </c>
      <c r="AS134" s="3">
        <f>Programas!AS134</f>
        <v>0</v>
      </c>
      <c r="AT134" s="3">
        <f>Programas!AT134</f>
        <v>0</v>
      </c>
      <c r="AU134" s="3">
        <f>Programas!AU134</f>
        <v>0</v>
      </c>
      <c r="AV134" s="3">
        <f>Programas!AV134</f>
        <v>0</v>
      </c>
      <c r="AW134" s="3">
        <f>Programas!AW134</f>
        <v>0</v>
      </c>
      <c r="AX134" s="4">
        <f t="shared" si="100"/>
        <v>0</v>
      </c>
      <c r="AY134" s="4"/>
      <c r="AZ134" s="2"/>
      <c r="BA134" s="2"/>
      <c r="BB134" s="2"/>
      <c r="BC134" s="2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1"/>
    </row>
    <row r="135" spans="1:76" hidden="1" x14ac:dyDescent="0.3">
      <c r="A135" s="2" t="str">
        <f>Programas!A135</f>
        <v>UA9</v>
      </c>
      <c r="B135" s="2">
        <f>Programas!B135</f>
        <v>1</v>
      </c>
      <c r="C135" s="2" t="str">
        <f>Programas!C135</f>
        <v>Recursos Hídricos</v>
      </c>
      <c r="D135" s="2">
        <f>Programas!D135</f>
        <v>3</v>
      </c>
      <c r="E135" s="2" t="str">
        <f>Programas!E135</f>
        <v>N/A</v>
      </c>
      <c r="F135" s="2" t="str">
        <f>Programas!F135</f>
        <v>N/A</v>
      </c>
      <c r="G135" s="2" t="str">
        <f>Programas!G135</f>
        <v>N/A</v>
      </c>
      <c r="H135" s="2" t="str">
        <f>Programas!H135</f>
        <v>N/A</v>
      </c>
      <c r="I135" s="2" t="str">
        <f>Programas!I135</f>
        <v>N/A</v>
      </c>
      <c r="J135" s="3" t="str">
        <f>IF(Programas!J135="X","X","")</f>
        <v/>
      </c>
      <c r="K135" s="3" t="str">
        <f>IF(Programas!K135="X","X","")</f>
        <v/>
      </c>
      <c r="L135" s="3" t="str">
        <f>IF(Programas!L135="X","X","")</f>
        <v/>
      </c>
      <c r="M135" s="3" t="str">
        <f>IF(Programas!M135="X","X","")</f>
        <v/>
      </c>
      <c r="N135" s="3" t="str">
        <f>IF(Programas!N135="X","X","")</f>
        <v/>
      </c>
      <c r="O135" s="3" t="str">
        <f>IF(Programas!O135="X","X","")</f>
        <v/>
      </c>
      <c r="P135" s="3" t="str">
        <f>IF(Programas!P135="X","X","")</f>
        <v/>
      </c>
      <c r="Q135" s="3" t="str">
        <f>IF(Programas!Q135="X","X","")</f>
        <v/>
      </c>
      <c r="R135" s="3" t="str">
        <f>IF(Programas!R135="X","X","")</f>
        <v/>
      </c>
      <c r="S135" s="3" t="str">
        <f>IF(Programas!S135="X","X","")</f>
        <v/>
      </c>
      <c r="T135" s="3" t="str">
        <f>IF(Programas!T135="X","X","")</f>
        <v/>
      </c>
      <c r="U135" s="3" t="str">
        <f>IF(Programas!U135="X","X","")</f>
        <v/>
      </c>
      <c r="V135" s="3" t="str">
        <f>IF(Programas!V135="X","X","")</f>
        <v/>
      </c>
      <c r="W135" s="3" t="str">
        <f>IF(Programas!W135="X","X","")</f>
        <v/>
      </c>
      <c r="X135" s="3" t="str">
        <f>IF(Programas!X135="X","X","")</f>
        <v/>
      </c>
      <c r="Y135" s="3" t="str">
        <f>IF(Programas!Y135="X","X","")</f>
        <v/>
      </c>
      <c r="Z135" s="3" t="str">
        <f>IF(Programas!Z135="X","X","")</f>
        <v/>
      </c>
      <c r="AA135" s="3" t="str">
        <f>IF(Programas!AA135="X","X","")</f>
        <v/>
      </c>
      <c r="AB135" s="3" t="str">
        <f>IF(Programas!AB135="X","X","")</f>
        <v/>
      </c>
      <c r="AC135" s="3" t="str">
        <f>IF(Programas!AC135="X","X","")</f>
        <v/>
      </c>
      <c r="AD135" s="3">
        <f>Programas!AD135</f>
        <v>0</v>
      </c>
      <c r="AE135" s="3">
        <f>Programas!AE135</f>
        <v>0</v>
      </c>
      <c r="AF135" s="3">
        <f>Programas!AF135</f>
        <v>0</v>
      </c>
      <c r="AG135" s="3">
        <f>Programas!AG135</f>
        <v>0</v>
      </c>
      <c r="AH135" s="3">
        <f>Programas!AH135</f>
        <v>0</v>
      </c>
      <c r="AI135" s="3">
        <f>Programas!AI135</f>
        <v>0</v>
      </c>
      <c r="AJ135" s="3">
        <f>Programas!AJ135</f>
        <v>0</v>
      </c>
      <c r="AK135" s="3">
        <f>Programas!AK135</f>
        <v>0</v>
      </c>
      <c r="AL135" s="3">
        <f>Programas!AL135</f>
        <v>0</v>
      </c>
      <c r="AM135" s="3">
        <f>Programas!AM135</f>
        <v>0</v>
      </c>
      <c r="AN135" s="3">
        <f>Programas!AN135</f>
        <v>0</v>
      </c>
      <c r="AO135" s="3">
        <f>Programas!AO135</f>
        <v>0</v>
      </c>
      <c r="AP135" s="3">
        <f>Programas!AP135</f>
        <v>0</v>
      </c>
      <c r="AQ135" s="3">
        <f>Programas!AQ135</f>
        <v>0</v>
      </c>
      <c r="AR135" s="3">
        <f>Programas!AR135</f>
        <v>0</v>
      </c>
      <c r="AS135" s="3">
        <f>Programas!AS135</f>
        <v>0</v>
      </c>
      <c r="AT135" s="3">
        <f>Programas!AT135</f>
        <v>0</v>
      </c>
      <c r="AU135" s="3">
        <f>Programas!AU135</f>
        <v>0</v>
      </c>
      <c r="AV135" s="3">
        <f>Programas!AV135</f>
        <v>0</v>
      </c>
      <c r="AW135" s="3">
        <f>Programas!AW135</f>
        <v>0</v>
      </c>
      <c r="AX135" s="4">
        <f t="shared" si="100"/>
        <v>0</v>
      </c>
      <c r="AY135" s="4"/>
      <c r="AZ135" s="2"/>
      <c r="BA135" s="2"/>
      <c r="BB135" s="2"/>
      <c r="BC135" s="2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1"/>
    </row>
    <row r="136" spans="1:76" ht="57" x14ac:dyDescent="0.3">
      <c r="A136" s="40" t="str">
        <f>Programas!A136</f>
        <v>PIRH</v>
      </c>
      <c r="B136" s="40">
        <f>Programas!B136</f>
        <v>1</v>
      </c>
      <c r="C136" s="40" t="str">
        <f>Programas!C136</f>
        <v>Recursos Hídricos</v>
      </c>
      <c r="D136" s="40">
        <f>Programas!D136</f>
        <v>3</v>
      </c>
      <c r="E136" s="40" t="str">
        <f>Programas!E136</f>
        <v>Outorgas dos direitos de uso de recursos hídricos</v>
      </c>
      <c r="F136" s="40" t="str">
        <f>Programas!F136</f>
        <v>3.2</v>
      </c>
      <c r="G136" s="40" t="str">
        <f>Programas!G136</f>
        <v>Aprimoramento do instrumento de outorga</v>
      </c>
      <c r="H136" s="40" t="str">
        <f>Programas!H136</f>
        <v>3.2.2</v>
      </c>
      <c r="I136" s="40" t="str">
        <f>Programas!I136</f>
        <v>Implementar a outorga para todos os usos de águas subterrâneas no ES</v>
      </c>
      <c r="J136" s="30" t="str">
        <f>IF(Programas!J136="X","X","")</f>
        <v/>
      </c>
      <c r="K136" s="30" t="str">
        <f>IF(Programas!K136="X","X","")</f>
        <v>X</v>
      </c>
      <c r="L136" s="30" t="str">
        <f>IF(Programas!L136="X","X","")</f>
        <v>X</v>
      </c>
      <c r="M136" s="30" t="str">
        <f>IF(Programas!M136="X","X","")</f>
        <v>X</v>
      </c>
      <c r="N136" s="30" t="str">
        <f>IF(Programas!N136="X","X","")</f>
        <v>X</v>
      </c>
      <c r="O136" s="30" t="str">
        <f>IF(Programas!O136="X","X","")</f>
        <v>X</v>
      </c>
      <c r="P136" s="30" t="str">
        <f>IF(Programas!P136="X","X","")</f>
        <v/>
      </c>
      <c r="Q136" s="30" t="str">
        <f>IF(Programas!Q136="X","X","")</f>
        <v/>
      </c>
      <c r="R136" s="30" t="str">
        <f>IF(Programas!R136="X","X","")</f>
        <v/>
      </c>
      <c r="S136" s="30" t="str">
        <f>IF(Programas!S136="X","X","")</f>
        <v/>
      </c>
      <c r="T136" s="30" t="str">
        <f>IF(Programas!T136="X","X","")</f>
        <v/>
      </c>
      <c r="U136" s="30" t="str">
        <f>IF(Programas!U136="X","X","")</f>
        <v/>
      </c>
      <c r="V136" s="30" t="str">
        <f>IF(Programas!V136="X","X","")</f>
        <v/>
      </c>
      <c r="W136" s="30" t="str">
        <f>IF(Programas!W136="X","X","")</f>
        <v/>
      </c>
      <c r="X136" s="30" t="str">
        <f>IF(Programas!X136="X","X","")</f>
        <v/>
      </c>
      <c r="Y136" s="30" t="str">
        <f>IF(Programas!Y136="X","X","")</f>
        <v/>
      </c>
      <c r="Z136" s="30" t="str">
        <f>IF(Programas!Z136="X","X","")</f>
        <v/>
      </c>
      <c r="AA136" s="30" t="str">
        <f>IF(Programas!AA136="X","X","")</f>
        <v/>
      </c>
      <c r="AB136" s="30" t="str">
        <f>IF(Programas!AB136="X","X","")</f>
        <v/>
      </c>
      <c r="AC136" s="30" t="str">
        <f>IF(Programas!AC136="X","X","")</f>
        <v/>
      </c>
      <c r="AD136" s="30">
        <f>Programas!AD136</f>
        <v>0</v>
      </c>
      <c r="AE136" s="30">
        <f>Programas!AE136</f>
        <v>0</v>
      </c>
      <c r="AF136" s="30">
        <f>Programas!AF136</f>
        <v>0</v>
      </c>
      <c r="AG136" s="30">
        <f>Programas!AG136</f>
        <v>0</v>
      </c>
      <c r="AH136" s="30">
        <f>Programas!AH136</f>
        <v>0</v>
      </c>
      <c r="AI136" s="30">
        <f>Programas!AI136</f>
        <v>0</v>
      </c>
      <c r="AJ136" s="30">
        <f>Programas!AJ136</f>
        <v>0</v>
      </c>
      <c r="AK136" s="30">
        <f>Programas!AK136</f>
        <v>0</v>
      </c>
      <c r="AL136" s="30">
        <f>Programas!AL136</f>
        <v>0</v>
      </c>
      <c r="AM136" s="30">
        <f>Programas!AM136</f>
        <v>0</v>
      </c>
      <c r="AN136" s="30">
        <f>Programas!AN136</f>
        <v>0</v>
      </c>
      <c r="AO136" s="30">
        <f>Programas!AO136</f>
        <v>0</v>
      </c>
      <c r="AP136" s="30">
        <f>Programas!AP136</f>
        <v>0</v>
      </c>
      <c r="AQ136" s="30">
        <f>Programas!AQ136</f>
        <v>0</v>
      </c>
      <c r="AR136" s="30">
        <f>Programas!AR136</f>
        <v>0</v>
      </c>
      <c r="AS136" s="30">
        <f>Programas!AS136</f>
        <v>0</v>
      </c>
      <c r="AT136" s="30">
        <f>Programas!AT136</f>
        <v>0</v>
      </c>
      <c r="AU136" s="30">
        <f>Programas!AU136</f>
        <v>0</v>
      </c>
      <c r="AV136" s="30">
        <f>Programas!AV136</f>
        <v>0</v>
      </c>
      <c r="AW136" s="30">
        <f>Programas!AW136</f>
        <v>0</v>
      </c>
      <c r="AX136" s="36">
        <f t="shared" si="100"/>
        <v>0</v>
      </c>
      <c r="AY136" s="36" t="s">
        <v>205</v>
      </c>
      <c r="AZ136" s="40" t="s">
        <v>242</v>
      </c>
      <c r="BA136" s="40" t="s">
        <v>243</v>
      </c>
      <c r="BB136" s="40" t="s">
        <v>244</v>
      </c>
      <c r="BC136" s="40" t="s">
        <v>245</v>
      </c>
      <c r="BD136" s="62">
        <v>0</v>
      </c>
      <c r="BE136" s="62">
        <v>0.5</v>
      </c>
      <c r="BF136" s="62">
        <v>0.75</v>
      </c>
      <c r="BG136" s="62">
        <f t="shared" ref="BG136:BW136" si="162">BF136</f>
        <v>0.75</v>
      </c>
      <c r="BH136" s="62">
        <f t="shared" si="162"/>
        <v>0.75</v>
      </c>
      <c r="BI136" s="62">
        <v>1</v>
      </c>
      <c r="BJ136" s="62">
        <f t="shared" si="162"/>
        <v>1</v>
      </c>
      <c r="BK136" s="62">
        <f t="shared" si="162"/>
        <v>1</v>
      </c>
      <c r="BL136" s="62">
        <f t="shared" si="162"/>
        <v>1</v>
      </c>
      <c r="BM136" s="62">
        <f t="shared" si="162"/>
        <v>1</v>
      </c>
      <c r="BN136" s="62">
        <f t="shared" si="162"/>
        <v>1</v>
      </c>
      <c r="BO136" s="62">
        <f t="shared" si="162"/>
        <v>1</v>
      </c>
      <c r="BP136" s="62">
        <f t="shared" si="162"/>
        <v>1</v>
      </c>
      <c r="BQ136" s="62">
        <f t="shared" si="162"/>
        <v>1</v>
      </c>
      <c r="BR136" s="62">
        <f t="shared" si="162"/>
        <v>1</v>
      </c>
      <c r="BS136" s="62">
        <f t="shared" si="162"/>
        <v>1</v>
      </c>
      <c r="BT136" s="62">
        <f t="shared" si="162"/>
        <v>1</v>
      </c>
      <c r="BU136" s="62">
        <f t="shared" si="162"/>
        <v>1</v>
      </c>
      <c r="BV136" s="62">
        <f t="shared" si="162"/>
        <v>1</v>
      </c>
      <c r="BW136" s="62">
        <f t="shared" si="162"/>
        <v>1</v>
      </c>
    </row>
    <row r="137" spans="1:76" ht="57" hidden="1" x14ac:dyDescent="0.3">
      <c r="A137" s="2" t="str">
        <f>Programas!A137</f>
        <v>Doce</v>
      </c>
      <c r="B137" s="2">
        <f>Programas!B137</f>
        <v>1</v>
      </c>
      <c r="C137" s="2" t="str">
        <f>Programas!C137</f>
        <v>Recursos Hídricos</v>
      </c>
      <c r="D137" s="2">
        <f>Programas!D137</f>
        <v>3</v>
      </c>
      <c r="E137" s="2" t="str">
        <f>Programas!E137</f>
        <v>Outorgas dos direitos de uso de recursos hídricos</v>
      </c>
      <c r="F137" s="2" t="str">
        <f>Programas!F137</f>
        <v>3.2</v>
      </c>
      <c r="G137" s="2" t="str">
        <f>Programas!G137</f>
        <v>Aprimoramento do instrumento de outorga</v>
      </c>
      <c r="H137" s="2" t="str">
        <f>Programas!H137</f>
        <v>3.2.2</v>
      </c>
      <c r="I137" s="2" t="str">
        <f>Programas!I137</f>
        <v>Implementar a outorga para todos os usos de águas subterrâneas no ES</v>
      </c>
      <c r="J137" s="3" t="str">
        <f>IF(Programas!J137="X","X","")</f>
        <v/>
      </c>
      <c r="K137" s="3" t="str">
        <f>IF(Programas!K137="X","X","")</f>
        <v>X</v>
      </c>
      <c r="L137" s="3" t="str">
        <f>IF(Programas!L137="X","X","")</f>
        <v>X</v>
      </c>
      <c r="M137" s="3" t="str">
        <f>IF(Programas!M137="X","X","")</f>
        <v>X</v>
      </c>
      <c r="N137" s="3" t="str">
        <f>IF(Programas!N137="X","X","")</f>
        <v>X</v>
      </c>
      <c r="O137" s="3" t="str">
        <f>IF(Programas!O137="X","X","")</f>
        <v>X</v>
      </c>
      <c r="P137" s="3" t="str">
        <f>IF(Programas!P137="X","X","")</f>
        <v/>
      </c>
      <c r="Q137" s="3" t="str">
        <f>IF(Programas!Q137="X","X","")</f>
        <v/>
      </c>
      <c r="R137" s="3" t="str">
        <f>IF(Programas!R137="X","X","")</f>
        <v/>
      </c>
      <c r="S137" s="3" t="str">
        <f>IF(Programas!S137="X","X","")</f>
        <v/>
      </c>
      <c r="T137" s="3" t="str">
        <f>IF(Programas!T137="X","X","")</f>
        <v/>
      </c>
      <c r="U137" s="3" t="str">
        <f>IF(Programas!U137="X","X","")</f>
        <v/>
      </c>
      <c r="V137" s="3" t="str">
        <f>IF(Programas!V137="X","X","")</f>
        <v/>
      </c>
      <c r="W137" s="3" t="str">
        <f>IF(Programas!W137="X","X","")</f>
        <v/>
      </c>
      <c r="X137" s="3" t="str">
        <f>IF(Programas!X137="X","X","")</f>
        <v/>
      </c>
      <c r="Y137" s="3" t="str">
        <f>IF(Programas!Y137="X","X","")</f>
        <v/>
      </c>
      <c r="Z137" s="3" t="str">
        <f>IF(Programas!Z137="X","X","")</f>
        <v/>
      </c>
      <c r="AA137" s="3" t="str">
        <f>IF(Programas!AA137="X","X","")</f>
        <v/>
      </c>
      <c r="AB137" s="3" t="str">
        <f>IF(Programas!AB137="X","X","")</f>
        <v/>
      </c>
      <c r="AC137" s="3" t="str">
        <f>IF(Programas!AC137="X","X","")</f>
        <v/>
      </c>
      <c r="AD137" s="3">
        <f>Programas!AD137</f>
        <v>0</v>
      </c>
      <c r="AE137" s="3">
        <f>Programas!AE137</f>
        <v>0</v>
      </c>
      <c r="AF137" s="3">
        <f>Programas!AF137</f>
        <v>0</v>
      </c>
      <c r="AG137" s="3">
        <f>Programas!AG137</f>
        <v>0</v>
      </c>
      <c r="AH137" s="3">
        <f>Programas!AH137</f>
        <v>0</v>
      </c>
      <c r="AI137" s="3">
        <f>Programas!AI137</f>
        <v>0</v>
      </c>
      <c r="AJ137" s="3">
        <f>Programas!AJ137</f>
        <v>0</v>
      </c>
      <c r="AK137" s="3">
        <f>Programas!AK137</f>
        <v>0</v>
      </c>
      <c r="AL137" s="3">
        <f>Programas!AL137</f>
        <v>0</v>
      </c>
      <c r="AM137" s="3">
        <f>Programas!AM137</f>
        <v>0</v>
      </c>
      <c r="AN137" s="3">
        <f>Programas!AN137</f>
        <v>0</v>
      </c>
      <c r="AO137" s="3">
        <f>Programas!AO137</f>
        <v>0</v>
      </c>
      <c r="AP137" s="3">
        <f>Programas!AP137</f>
        <v>0</v>
      </c>
      <c r="AQ137" s="3">
        <f>Programas!AQ137</f>
        <v>0</v>
      </c>
      <c r="AR137" s="3">
        <f>Programas!AR137</f>
        <v>0</v>
      </c>
      <c r="AS137" s="3">
        <f>Programas!AS137</f>
        <v>0</v>
      </c>
      <c r="AT137" s="3">
        <f>Programas!AT137</f>
        <v>0</v>
      </c>
      <c r="AU137" s="3">
        <f>Programas!AU137</f>
        <v>0</v>
      </c>
      <c r="AV137" s="3">
        <f>Programas!AV137</f>
        <v>0</v>
      </c>
      <c r="AW137" s="3">
        <f>Programas!AW137</f>
        <v>0</v>
      </c>
      <c r="AX137" s="4">
        <f t="shared" si="100"/>
        <v>0</v>
      </c>
      <c r="AY137" s="4" t="s">
        <v>205</v>
      </c>
      <c r="AZ137" s="2" t="s">
        <v>242</v>
      </c>
      <c r="BA137" s="2" t="s">
        <v>243</v>
      </c>
      <c r="BB137" s="2" t="s">
        <v>244</v>
      </c>
      <c r="BC137" s="2" t="s">
        <v>245</v>
      </c>
      <c r="BD137" s="6">
        <v>0</v>
      </c>
      <c r="BE137" s="6">
        <v>0.5</v>
      </c>
      <c r="BF137" s="6">
        <v>0.75</v>
      </c>
      <c r="BG137" s="6">
        <f>BF137</f>
        <v>0.75</v>
      </c>
      <c r="BH137" s="6">
        <f>BG137</f>
        <v>0.75</v>
      </c>
      <c r="BI137" s="6">
        <v>1</v>
      </c>
      <c r="BJ137" s="6">
        <f t="shared" ref="BJ137:BW137" si="163">BI137</f>
        <v>1</v>
      </c>
      <c r="BK137" s="6">
        <f t="shared" si="163"/>
        <v>1</v>
      </c>
      <c r="BL137" s="6">
        <f t="shared" si="163"/>
        <v>1</v>
      </c>
      <c r="BM137" s="6">
        <f t="shared" si="163"/>
        <v>1</v>
      </c>
      <c r="BN137" s="6">
        <f t="shared" si="163"/>
        <v>1</v>
      </c>
      <c r="BO137" s="6">
        <f t="shared" si="163"/>
        <v>1</v>
      </c>
      <c r="BP137" s="6">
        <f t="shared" si="163"/>
        <v>1</v>
      </c>
      <c r="BQ137" s="6">
        <f t="shared" si="163"/>
        <v>1</v>
      </c>
      <c r="BR137" s="6">
        <f t="shared" si="163"/>
        <v>1</v>
      </c>
      <c r="BS137" s="6">
        <f t="shared" si="163"/>
        <v>1</v>
      </c>
      <c r="BT137" s="6">
        <f t="shared" si="163"/>
        <v>1</v>
      </c>
      <c r="BU137" s="6">
        <f t="shared" si="163"/>
        <v>1</v>
      </c>
      <c r="BV137" s="6">
        <f t="shared" si="163"/>
        <v>1</v>
      </c>
      <c r="BW137" s="6">
        <f t="shared" si="163"/>
        <v>1</v>
      </c>
      <c r="BX137" s="1"/>
    </row>
    <row r="138" spans="1:76" hidden="1" x14ac:dyDescent="0.3">
      <c r="A138" s="2" t="str">
        <f>Programas!A138</f>
        <v>DO1</v>
      </c>
      <c r="B138" s="2">
        <f>Programas!B138</f>
        <v>1</v>
      </c>
      <c r="C138" s="2" t="str">
        <f>Programas!C138</f>
        <v>Recursos Hídricos</v>
      </c>
      <c r="D138" s="2">
        <f>Programas!D138</f>
        <v>3</v>
      </c>
      <c r="E138" s="2" t="str">
        <f>Programas!E138</f>
        <v>N/A</v>
      </c>
      <c r="F138" s="2" t="str">
        <f>Programas!F138</f>
        <v>N/A</v>
      </c>
      <c r="G138" s="2" t="str">
        <f>Programas!G138</f>
        <v>N/A</v>
      </c>
      <c r="H138" s="2" t="str">
        <f>Programas!H138</f>
        <v>N/A</v>
      </c>
      <c r="I138" s="2" t="str">
        <f>Programas!I138</f>
        <v>N/A</v>
      </c>
      <c r="J138" s="3" t="str">
        <f>IF(Programas!J138="X","X","")</f>
        <v/>
      </c>
      <c r="K138" s="3" t="str">
        <f>IF(Programas!K138="X","X","")</f>
        <v/>
      </c>
      <c r="L138" s="3" t="str">
        <f>IF(Programas!L138="X","X","")</f>
        <v/>
      </c>
      <c r="M138" s="3" t="str">
        <f>IF(Programas!M138="X","X","")</f>
        <v/>
      </c>
      <c r="N138" s="3" t="str">
        <f>IF(Programas!N138="X","X","")</f>
        <v/>
      </c>
      <c r="O138" s="3" t="str">
        <f>IF(Programas!O138="X","X","")</f>
        <v/>
      </c>
      <c r="P138" s="3" t="str">
        <f>IF(Programas!P138="X","X","")</f>
        <v/>
      </c>
      <c r="Q138" s="3" t="str">
        <f>IF(Programas!Q138="X","X","")</f>
        <v/>
      </c>
      <c r="R138" s="3" t="str">
        <f>IF(Programas!R138="X","X","")</f>
        <v/>
      </c>
      <c r="S138" s="3" t="str">
        <f>IF(Programas!S138="X","X","")</f>
        <v/>
      </c>
      <c r="T138" s="3" t="str">
        <f>IF(Programas!T138="X","X","")</f>
        <v/>
      </c>
      <c r="U138" s="3" t="str">
        <f>IF(Programas!U138="X","X","")</f>
        <v/>
      </c>
      <c r="V138" s="3" t="str">
        <f>IF(Programas!V138="X","X","")</f>
        <v/>
      </c>
      <c r="W138" s="3" t="str">
        <f>IF(Programas!W138="X","X","")</f>
        <v/>
      </c>
      <c r="X138" s="3" t="str">
        <f>IF(Programas!X138="X","X","")</f>
        <v/>
      </c>
      <c r="Y138" s="3" t="str">
        <f>IF(Programas!Y138="X","X","")</f>
        <v/>
      </c>
      <c r="Z138" s="3" t="str">
        <f>IF(Programas!Z138="X","X","")</f>
        <v/>
      </c>
      <c r="AA138" s="3" t="str">
        <f>IF(Programas!AA138="X","X","")</f>
        <v/>
      </c>
      <c r="AB138" s="3" t="str">
        <f>IF(Programas!AB138="X","X","")</f>
        <v/>
      </c>
      <c r="AC138" s="3" t="str">
        <f>IF(Programas!AC138="X","X","")</f>
        <v/>
      </c>
      <c r="AD138" s="3">
        <f>Programas!AD138</f>
        <v>0</v>
      </c>
      <c r="AE138" s="3">
        <f>Programas!AE138</f>
        <v>0</v>
      </c>
      <c r="AF138" s="3">
        <f>Programas!AF138</f>
        <v>0</v>
      </c>
      <c r="AG138" s="3">
        <f>Programas!AG138</f>
        <v>0</v>
      </c>
      <c r="AH138" s="3">
        <f>Programas!AH138</f>
        <v>0</v>
      </c>
      <c r="AI138" s="3">
        <f>Programas!AI138</f>
        <v>0</v>
      </c>
      <c r="AJ138" s="3">
        <f>Programas!AJ138</f>
        <v>0</v>
      </c>
      <c r="AK138" s="3">
        <f>Programas!AK138</f>
        <v>0</v>
      </c>
      <c r="AL138" s="3">
        <f>Programas!AL138</f>
        <v>0</v>
      </c>
      <c r="AM138" s="3">
        <f>Programas!AM138</f>
        <v>0</v>
      </c>
      <c r="AN138" s="3">
        <f>Programas!AN138</f>
        <v>0</v>
      </c>
      <c r="AO138" s="3">
        <f>Programas!AO138</f>
        <v>0</v>
      </c>
      <c r="AP138" s="3">
        <f>Programas!AP138</f>
        <v>0</v>
      </c>
      <c r="AQ138" s="3">
        <f>Programas!AQ138</f>
        <v>0</v>
      </c>
      <c r="AR138" s="3">
        <f>Programas!AR138</f>
        <v>0</v>
      </c>
      <c r="AS138" s="3">
        <f>Programas!AS138</f>
        <v>0</v>
      </c>
      <c r="AT138" s="3">
        <f>Programas!AT138</f>
        <v>0</v>
      </c>
      <c r="AU138" s="3">
        <f>Programas!AU138</f>
        <v>0</v>
      </c>
      <c r="AV138" s="3">
        <f>Programas!AV138</f>
        <v>0</v>
      </c>
      <c r="AW138" s="3">
        <f>Programas!AW138</f>
        <v>0</v>
      </c>
      <c r="AX138" s="4">
        <f t="shared" si="100"/>
        <v>0</v>
      </c>
      <c r="AY138" s="4"/>
      <c r="AZ138" s="2"/>
      <c r="BA138" s="2"/>
      <c r="BB138" s="2"/>
      <c r="BC138" s="2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1"/>
    </row>
    <row r="139" spans="1:76" hidden="1" x14ac:dyDescent="0.3">
      <c r="A139" s="2" t="str">
        <f>Programas!A139</f>
        <v>DO2</v>
      </c>
      <c r="B139" s="2">
        <f>Programas!B139</f>
        <v>1</v>
      </c>
      <c r="C139" s="2" t="str">
        <f>Programas!C139</f>
        <v>Recursos Hídricos</v>
      </c>
      <c r="D139" s="2">
        <f>Programas!D139</f>
        <v>3</v>
      </c>
      <c r="E139" s="2" t="str">
        <f>Programas!E139</f>
        <v>N/A</v>
      </c>
      <c r="F139" s="2" t="str">
        <f>Programas!F139</f>
        <v>N/A</v>
      </c>
      <c r="G139" s="2" t="str">
        <f>Programas!G139</f>
        <v>N/A</v>
      </c>
      <c r="H139" s="2" t="str">
        <f>Programas!H139</f>
        <v>N/A</v>
      </c>
      <c r="I139" s="2" t="str">
        <f>Programas!I139</f>
        <v>N/A</v>
      </c>
      <c r="J139" s="3" t="str">
        <f>IF(Programas!J139="X","X","")</f>
        <v/>
      </c>
      <c r="K139" s="3" t="str">
        <f>IF(Programas!K139="X","X","")</f>
        <v/>
      </c>
      <c r="L139" s="3" t="str">
        <f>IF(Programas!L139="X","X","")</f>
        <v/>
      </c>
      <c r="M139" s="3" t="str">
        <f>IF(Programas!M139="X","X","")</f>
        <v/>
      </c>
      <c r="N139" s="3" t="str">
        <f>IF(Programas!N139="X","X","")</f>
        <v/>
      </c>
      <c r="O139" s="3" t="str">
        <f>IF(Programas!O139="X","X","")</f>
        <v/>
      </c>
      <c r="P139" s="3" t="str">
        <f>IF(Programas!P139="X","X","")</f>
        <v/>
      </c>
      <c r="Q139" s="3" t="str">
        <f>IF(Programas!Q139="X","X","")</f>
        <v/>
      </c>
      <c r="R139" s="3" t="str">
        <f>IF(Programas!R139="X","X","")</f>
        <v/>
      </c>
      <c r="S139" s="3" t="str">
        <f>IF(Programas!S139="X","X","")</f>
        <v/>
      </c>
      <c r="T139" s="3" t="str">
        <f>IF(Programas!T139="X","X","")</f>
        <v/>
      </c>
      <c r="U139" s="3" t="str">
        <f>IF(Programas!U139="X","X","")</f>
        <v/>
      </c>
      <c r="V139" s="3" t="str">
        <f>IF(Programas!V139="X","X","")</f>
        <v/>
      </c>
      <c r="W139" s="3" t="str">
        <f>IF(Programas!W139="X","X","")</f>
        <v/>
      </c>
      <c r="X139" s="3" t="str">
        <f>IF(Programas!X139="X","X","")</f>
        <v/>
      </c>
      <c r="Y139" s="3" t="str">
        <f>IF(Programas!Y139="X","X","")</f>
        <v/>
      </c>
      <c r="Z139" s="3" t="str">
        <f>IF(Programas!Z139="X","X","")</f>
        <v/>
      </c>
      <c r="AA139" s="3" t="str">
        <f>IF(Programas!AA139="X","X","")</f>
        <v/>
      </c>
      <c r="AB139" s="3" t="str">
        <f>IF(Programas!AB139="X","X","")</f>
        <v/>
      </c>
      <c r="AC139" s="3" t="str">
        <f>IF(Programas!AC139="X","X","")</f>
        <v/>
      </c>
      <c r="AD139" s="3">
        <f>Programas!AD139</f>
        <v>0</v>
      </c>
      <c r="AE139" s="3">
        <f>Programas!AE139</f>
        <v>0</v>
      </c>
      <c r="AF139" s="3">
        <f>Programas!AF139</f>
        <v>0</v>
      </c>
      <c r="AG139" s="3">
        <f>Programas!AG139</f>
        <v>0</v>
      </c>
      <c r="AH139" s="3">
        <f>Programas!AH139</f>
        <v>0</v>
      </c>
      <c r="AI139" s="3">
        <f>Programas!AI139</f>
        <v>0</v>
      </c>
      <c r="AJ139" s="3">
        <f>Programas!AJ139</f>
        <v>0</v>
      </c>
      <c r="AK139" s="3">
        <f>Programas!AK139</f>
        <v>0</v>
      </c>
      <c r="AL139" s="3">
        <f>Programas!AL139</f>
        <v>0</v>
      </c>
      <c r="AM139" s="3">
        <f>Programas!AM139</f>
        <v>0</v>
      </c>
      <c r="AN139" s="3">
        <f>Programas!AN139</f>
        <v>0</v>
      </c>
      <c r="AO139" s="3">
        <f>Programas!AO139</f>
        <v>0</v>
      </c>
      <c r="AP139" s="3">
        <f>Programas!AP139</f>
        <v>0</v>
      </c>
      <c r="AQ139" s="3">
        <f>Programas!AQ139</f>
        <v>0</v>
      </c>
      <c r="AR139" s="3">
        <f>Programas!AR139</f>
        <v>0</v>
      </c>
      <c r="AS139" s="3">
        <f>Programas!AS139</f>
        <v>0</v>
      </c>
      <c r="AT139" s="3">
        <f>Programas!AT139</f>
        <v>0</v>
      </c>
      <c r="AU139" s="3">
        <f>Programas!AU139</f>
        <v>0</v>
      </c>
      <c r="AV139" s="3">
        <f>Programas!AV139</f>
        <v>0</v>
      </c>
      <c r="AW139" s="3">
        <f>Programas!AW139</f>
        <v>0</v>
      </c>
      <c r="AX139" s="4">
        <f t="shared" si="100"/>
        <v>0</v>
      </c>
      <c r="AY139" s="4"/>
      <c r="AZ139" s="2"/>
      <c r="BA139" s="2"/>
      <c r="BB139" s="2"/>
      <c r="BC139" s="2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1"/>
    </row>
    <row r="140" spans="1:76" hidden="1" x14ac:dyDescent="0.3">
      <c r="A140" s="2" t="str">
        <f>Programas!A140</f>
        <v>DO3</v>
      </c>
      <c r="B140" s="2">
        <f>Programas!B140</f>
        <v>1</v>
      </c>
      <c r="C140" s="2" t="str">
        <f>Programas!C140</f>
        <v>Recursos Hídricos</v>
      </c>
      <c r="D140" s="2">
        <f>Programas!D140</f>
        <v>3</v>
      </c>
      <c r="E140" s="2" t="str">
        <f>Programas!E140</f>
        <v>N/A</v>
      </c>
      <c r="F140" s="2" t="str">
        <f>Programas!F140</f>
        <v>N/A</v>
      </c>
      <c r="G140" s="2" t="str">
        <f>Programas!G140</f>
        <v>N/A</v>
      </c>
      <c r="H140" s="2" t="str">
        <f>Programas!H140</f>
        <v>N/A</v>
      </c>
      <c r="I140" s="2" t="str">
        <f>Programas!I140</f>
        <v>N/A</v>
      </c>
      <c r="J140" s="3" t="str">
        <f>IF(Programas!J140="X","X","")</f>
        <v/>
      </c>
      <c r="K140" s="3" t="str">
        <f>IF(Programas!K140="X","X","")</f>
        <v/>
      </c>
      <c r="L140" s="3" t="str">
        <f>IF(Programas!L140="X","X","")</f>
        <v/>
      </c>
      <c r="M140" s="3" t="str">
        <f>IF(Programas!M140="X","X","")</f>
        <v/>
      </c>
      <c r="N140" s="3" t="str">
        <f>IF(Programas!N140="X","X","")</f>
        <v/>
      </c>
      <c r="O140" s="3" t="str">
        <f>IF(Programas!O140="X","X","")</f>
        <v/>
      </c>
      <c r="P140" s="3" t="str">
        <f>IF(Programas!P140="X","X","")</f>
        <v/>
      </c>
      <c r="Q140" s="3" t="str">
        <f>IF(Programas!Q140="X","X","")</f>
        <v/>
      </c>
      <c r="R140" s="3" t="str">
        <f>IF(Programas!R140="X","X","")</f>
        <v/>
      </c>
      <c r="S140" s="3" t="str">
        <f>IF(Programas!S140="X","X","")</f>
        <v/>
      </c>
      <c r="T140" s="3" t="str">
        <f>IF(Programas!T140="X","X","")</f>
        <v/>
      </c>
      <c r="U140" s="3" t="str">
        <f>IF(Programas!U140="X","X","")</f>
        <v/>
      </c>
      <c r="V140" s="3" t="str">
        <f>IF(Programas!V140="X","X","")</f>
        <v/>
      </c>
      <c r="W140" s="3" t="str">
        <f>IF(Programas!W140="X","X","")</f>
        <v/>
      </c>
      <c r="X140" s="3" t="str">
        <f>IF(Programas!X140="X","X","")</f>
        <v/>
      </c>
      <c r="Y140" s="3" t="str">
        <f>IF(Programas!Y140="X","X","")</f>
        <v/>
      </c>
      <c r="Z140" s="3" t="str">
        <f>IF(Programas!Z140="X","X","")</f>
        <v/>
      </c>
      <c r="AA140" s="3" t="str">
        <f>IF(Programas!AA140="X","X","")</f>
        <v/>
      </c>
      <c r="AB140" s="3" t="str">
        <f>IF(Programas!AB140="X","X","")</f>
        <v/>
      </c>
      <c r="AC140" s="3" t="str">
        <f>IF(Programas!AC140="X","X","")</f>
        <v/>
      </c>
      <c r="AD140" s="3">
        <f>Programas!AD140</f>
        <v>0</v>
      </c>
      <c r="AE140" s="3">
        <f>Programas!AE140</f>
        <v>0</v>
      </c>
      <c r="AF140" s="3">
        <f>Programas!AF140</f>
        <v>0</v>
      </c>
      <c r="AG140" s="3">
        <f>Programas!AG140</f>
        <v>0</v>
      </c>
      <c r="AH140" s="3">
        <f>Programas!AH140</f>
        <v>0</v>
      </c>
      <c r="AI140" s="3">
        <f>Programas!AI140</f>
        <v>0</v>
      </c>
      <c r="AJ140" s="3">
        <f>Programas!AJ140</f>
        <v>0</v>
      </c>
      <c r="AK140" s="3">
        <f>Programas!AK140</f>
        <v>0</v>
      </c>
      <c r="AL140" s="3">
        <f>Programas!AL140</f>
        <v>0</v>
      </c>
      <c r="AM140" s="3">
        <f>Programas!AM140</f>
        <v>0</v>
      </c>
      <c r="AN140" s="3">
        <f>Programas!AN140</f>
        <v>0</v>
      </c>
      <c r="AO140" s="3">
        <f>Programas!AO140</f>
        <v>0</v>
      </c>
      <c r="AP140" s="3">
        <f>Programas!AP140</f>
        <v>0</v>
      </c>
      <c r="AQ140" s="3">
        <f>Programas!AQ140</f>
        <v>0</v>
      </c>
      <c r="AR140" s="3">
        <f>Programas!AR140</f>
        <v>0</v>
      </c>
      <c r="AS140" s="3">
        <f>Programas!AS140</f>
        <v>0</v>
      </c>
      <c r="AT140" s="3">
        <f>Programas!AT140</f>
        <v>0</v>
      </c>
      <c r="AU140" s="3">
        <f>Programas!AU140</f>
        <v>0</v>
      </c>
      <c r="AV140" s="3">
        <f>Programas!AV140</f>
        <v>0</v>
      </c>
      <c r="AW140" s="3">
        <f>Programas!AW140</f>
        <v>0</v>
      </c>
      <c r="AX140" s="4">
        <f t="shared" si="100"/>
        <v>0</v>
      </c>
      <c r="AY140" s="4"/>
      <c r="AZ140" s="2"/>
      <c r="BA140" s="2"/>
      <c r="BB140" s="2"/>
      <c r="BC140" s="2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1"/>
    </row>
    <row r="141" spans="1:76" hidden="1" x14ac:dyDescent="0.3">
      <c r="A141" s="2" t="str">
        <f>Programas!A141</f>
        <v>DO4</v>
      </c>
      <c r="B141" s="2">
        <f>Programas!B141</f>
        <v>1</v>
      </c>
      <c r="C141" s="2" t="str">
        <f>Programas!C141</f>
        <v>Recursos Hídricos</v>
      </c>
      <c r="D141" s="2">
        <f>Programas!D141</f>
        <v>3</v>
      </c>
      <c r="E141" s="2" t="str">
        <f>Programas!E141</f>
        <v>N/A</v>
      </c>
      <c r="F141" s="2" t="str">
        <f>Programas!F141</f>
        <v>N/A</v>
      </c>
      <c r="G141" s="2" t="str">
        <f>Programas!G141</f>
        <v>N/A</v>
      </c>
      <c r="H141" s="2" t="str">
        <f>Programas!H141</f>
        <v>N/A</v>
      </c>
      <c r="I141" s="2" t="str">
        <f>Programas!I141</f>
        <v>N/A</v>
      </c>
      <c r="J141" s="3" t="str">
        <f>IF(Programas!J141="X","X","")</f>
        <v/>
      </c>
      <c r="K141" s="3" t="str">
        <f>IF(Programas!K141="X","X","")</f>
        <v/>
      </c>
      <c r="L141" s="3" t="str">
        <f>IF(Programas!L141="X","X","")</f>
        <v/>
      </c>
      <c r="M141" s="3" t="str">
        <f>IF(Programas!M141="X","X","")</f>
        <v/>
      </c>
      <c r="N141" s="3" t="str">
        <f>IF(Programas!N141="X","X","")</f>
        <v/>
      </c>
      <c r="O141" s="3" t="str">
        <f>IF(Programas!O141="X","X","")</f>
        <v/>
      </c>
      <c r="P141" s="3" t="str">
        <f>IF(Programas!P141="X","X","")</f>
        <v/>
      </c>
      <c r="Q141" s="3" t="str">
        <f>IF(Programas!Q141="X","X","")</f>
        <v/>
      </c>
      <c r="R141" s="3" t="str">
        <f>IF(Programas!R141="X","X","")</f>
        <v/>
      </c>
      <c r="S141" s="3" t="str">
        <f>IF(Programas!S141="X","X","")</f>
        <v/>
      </c>
      <c r="T141" s="3" t="str">
        <f>IF(Programas!T141="X","X","")</f>
        <v/>
      </c>
      <c r="U141" s="3" t="str">
        <f>IF(Programas!U141="X","X","")</f>
        <v/>
      </c>
      <c r="V141" s="3" t="str">
        <f>IF(Programas!V141="X","X","")</f>
        <v/>
      </c>
      <c r="W141" s="3" t="str">
        <f>IF(Programas!W141="X","X","")</f>
        <v/>
      </c>
      <c r="X141" s="3" t="str">
        <f>IF(Programas!X141="X","X","")</f>
        <v/>
      </c>
      <c r="Y141" s="3" t="str">
        <f>IF(Programas!Y141="X","X","")</f>
        <v/>
      </c>
      <c r="Z141" s="3" t="str">
        <f>IF(Programas!Z141="X","X","")</f>
        <v/>
      </c>
      <c r="AA141" s="3" t="str">
        <f>IF(Programas!AA141="X","X","")</f>
        <v/>
      </c>
      <c r="AB141" s="3" t="str">
        <f>IF(Programas!AB141="X","X","")</f>
        <v/>
      </c>
      <c r="AC141" s="3" t="str">
        <f>IF(Programas!AC141="X","X","")</f>
        <v/>
      </c>
      <c r="AD141" s="3">
        <f>Programas!AD141</f>
        <v>0</v>
      </c>
      <c r="AE141" s="3">
        <f>Programas!AE141</f>
        <v>0</v>
      </c>
      <c r="AF141" s="3">
        <f>Programas!AF141</f>
        <v>0</v>
      </c>
      <c r="AG141" s="3">
        <f>Programas!AG141</f>
        <v>0</v>
      </c>
      <c r="AH141" s="3">
        <f>Programas!AH141</f>
        <v>0</v>
      </c>
      <c r="AI141" s="3">
        <f>Programas!AI141</f>
        <v>0</v>
      </c>
      <c r="AJ141" s="3">
        <f>Programas!AJ141</f>
        <v>0</v>
      </c>
      <c r="AK141" s="3">
        <f>Programas!AK141</f>
        <v>0</v>
      </c>
      <c r="AL141" s="3">
        <f>Programas!AL141</f>
        <v>0</v>
      </c>
      <c r="AM141" s="3">
        <f>Programas!AM141</f>
        <v>0</v>
      </c>
      <c r="AN141" s="3">
        <f>Programas!AN141</f>
        <v>0</v>
      </c>
      <c r="AO141" s="3">
        <f>Programas!AO141</f>
        <v>0</v>
      </c>
      <c r="AP141" s="3">
        <f>Programas!AP141</f>
        <v>0</v>
      </c>
      <c r="AQ141" s="3">
        <f>Programas!AQ141</f>
        <v>0</v>
      </c>
      <c r="AR141" s="3">
        <f>Programas!AR141</f>
        <v>0</v>
      </c>
      <c r="AS141" s="3">
        <f>Programas!AS141</f>
        <v>0</v>
      </c>
      <c r="AT141" s="3">
        <f>Programas!AT141</f>
        <v>0</v>
      </c>
      <c r="AU141" s="3">
        <f>Programas!AU141</f>
        <v>0</v>
      </c>
      <c r="AV141" s="3">
        <f>Programas!AV141</f>
        <v>0</v>
      </c>
      <c r="AW141" s="3">
        <f>Programas!AW141</f>
        <v>0</v>
      </c>
      <c r="AX141" s="4">
        <f t="shared" si="100"/>
        <v>0</v>
      </c>
      <c r="AY141" s="4"/>
      <c r="AZ141" s="2"/>
      <c r="BA141" s="2"/>
      <c r="BB141" s="2"/>
      <c r="BC141" s="2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1"/>
    </row>
    <row r="142" spans="1:76" hidden="1" x14ac:dyDescent="0.3">
      <c r="A142" s="2" t="str">
        <f>Programas!A142</f>
        <v>DO5</v>
      </c>
      <c r="B142" s="2">
        <f>Programas!B142</f>
        <v>1</v>
      </c>
      <c r="C142" s="2" t="str">
        <f>Programas!C142</f>
        <v>Recursos Hídricos</v>
      </c>
      <c r="D142" s="2">
        <f>Programas!D142</f>
        <v>3</v>
      </c>
      <c r="E142" s="2" t="str">
        <f>Programas!E142</f>
        <v>N/A</v>
      </c>
      <c r="F142" s="2" t="str">
        <f>Programas!F142</f>
        <v>N/A</v>
      </c>
      <c r="G142" s="2" t="str">
        <f>Programas!G142</f>
        <v>N/A</v>
      </c>
      <c r="H142" s="2" t="str">
        <f>Programas!H142</f>
        <v>N/A</v>
      </c>
      <c r="I142" s="2" t="str">
        <f>Programas!I142</f>
        <v>N/A</v>
      </c>
      <c r="J142" s="3" t="str">
        <f>IF(Programas!J142="X","X","")</f>
        <v/>
      </c>
      <c r="K142" s="3" t="str">
        <f>IF(Programas!K142="X","X","")</f>
        <v/>
      </c>
      <c r="L142" s="3" t="str">
        <f>IF(Programas!L142="X","X","")</f>
        <v/>
      </c>
      <c r="M142" s="3" t="str">
        <f>IF(Programas!M142="X","X","")</f>
        <v/>
      </c>
      <c r="N142" s="3" t="str">
        <f>IF(Programas!N142="X","X","")</f>
        <v/>
      </c>
      <c r="O142" s="3" t="str">
        <f>IF(Programas!O142="X","X","")</f>
        <v/>
      </c>
      <c r="P142" s="3" t="str">
        <f>IF(Programas!P142="X","X","")</f>
        <v/>
      </c>
      <c r="Q142" s="3" t="str">
        <f>IF(Programas!Q142="X","X","")</f>
        <v/>
      </c>
      <c r="R142" s="3" t="str">
        <f>IF(Programas!R142="X","X","")</f>
        <v/>
      </c>
      <c r="S142" s="3" t="str">
        <f>IF(Programas!S142="X","X","")</f>
        <v/>
      </c>
      <c r="T142" s="3" t="str">
        <f>IF(Programas!T142="X","X","")</f>
        <v/>
      </c>
      <c r="U142" s="3" t="str">
        <f>IF(Programas!U142="X","X","")</f>
        <v/>
      </c>
      <c r="V142" s="3" t="str">
        <f>IF(Programas!V142="X","X","")</f>
        <v/>
      </c>
      <c r="W142" s="3" t="str">
        <f>IF(Programas!W142="X","X","")</f>
        <v/>
      </c>
      <c r="X142" s="3" t="str">
        <f>IF(Programas!X142="X","X","")</f>
        <v/>
      </c>
      <c r="Y142" s="3" t="str">
        <f>IF(Programas!Y142="X","X","")</f>
        <v/>
      </c>
      <c r="Z142" s="3" t="str">
        <f>IF(Programas!Z142="X","X","")</f>
        <v/>
      </c>
      <c r="AA142" s="3" t="str">
        <f>IF(Programas!AA142="X","X","")</f>
        <v/>
      </c>
      <c r="AB142" s="3" t="str">
        <f>IF(Programas!AB142="X","X","")</f>
        <v/>
      </c>
      <c r="AC142" s="3" t="str">
        <f>IF(Programas!AC142="X","X","")</f>
        <v/>
      </c>
      <c r="AD142" s="3">
        <f>Programas!AD142</f>
        <v>0</v>
      </c>
      <c r="AE142" s="3">
        <f>Programas!AE142</f>
        <v>0</v>
      </c>
      <c r="AF142" s="3">
        <f>Programas!AF142</f>
        <v>0</v>
      </c>
      <c r="AG142" s="3">
        <f>Programas!AG142</f>
        <v>0</v>
      </c>
      <c r="AH142" s="3">
        <f>Programas!AH142</f>
        <v>0</v>
      </c>
      <c r="AI142" s="3">
        <f>Programas!AI142</f>
        <v>0</v>
      </c>
      <c r="AJ142" s="3">
        <f>Programas!AJ142</f>
        <v>0</v>
      </c>
      <c r="AK142" s="3">
        <f>Programas!AK142</f>
        <v>0</v>
      </c>
      <c r="AL142" s="3">
        <f>Programas!AL142</f>
        <v>0</v>
      </c>
      <c r="AM142" s="3">
        <f>Programas!AM142</f>
        <v>0</v>
      </c>
      <c r="AN142" s="3">
        <f>Programas!AN142</f>
        <v>0</v>
      </c>
      <c r="AO142" s="3">
        <f>Programas!AO142</f>
        <v>0</v>
      </c>
      <c r="AP142" s="3">
        <f>Programas!AP142</f>
        <v>0</v>
      </c>
      <c r="AQ142" s="3">
        <f>Programas!AQ142</f>
        <v>0</v>
      </c>
      <c r="AR142" s="3">
        <f>Programas!AR142</f>
        <v>0</v>
      </c>
      <c r="AS142" s="3">
        <f>Programas!AS142</f>
        <v>0</v>
      </c>
      <c r="AT142" s="3">
        <f>Programas!AT142</f>
        <v>0</v>
      </c>
      <c r="AU142" s="3">
        <f>Programas!AU142</f>
        <v>0</v>
      </c>
      <c r="AV142" s="3">
        <f>Programas!AV142</f>
        <v>0</v>
      </c>
      <c r="AW142" s="3">
        <f>Programas!AW142</f>
        <v>0</v>
      </c>
      <c r="AX142" s="4">
        <f t="shared" si="100"/>
        <v>0</v>
      </c>
      <c r="AY142" s="4"/>
      <c r="AZ142" s="2"/>
      <c r="BA142" s="2"/>
      <c r="BB142" s="2"/>
      <c r="BC142" s="2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1"/>
    </row>
    <row r="143" spans="1:76" hidden="1" x14ac:dyDescent="0.3">
      <c r="A143" s="2" t="str">
        <f>Programas!A143</f>
        <v>DO6</v>
      </c>
      <c r="B143" s="2">
        <f>Programas!B143</f>
        <v>1</v>
      </c>
      <c r="C143" s="2" t="str">
        <f>Programas!C143</f>
        <v>Recursos Hídricos</v>
      </c>
      <c r="D143" s="2">
        <f>Programas!D143</f>
        <v>3</v>
      </c>
      <c r="E143" s="2" t="str">
        <f>Programas!E143</f>
        <v>N/A</v>
      </c>
      <c r="F143" s="2" t="str">
        <f>Programas!F143</f>
        <v>N/A</v>
      </c>
      <c r="G143" s="2" t="str">
        <f>Programas!G143</f>
        <v>N/A</v>
      </c>
      <c r="H143" s="2" t="str">
        <f>Programas!H143</f>
        <v>N/A</v>
      </c>
      <c r="I143" s="2" t="str">
        <f>Programas!I143</f>
        <v>N/A</v>
      </c>
      <c r="J143" s="3" t="str">
        <f>IF(Programas!J143="X","X","")</f>
        <v/>
      </c>
      <c r="K143" s="3" t="str">
        <f>IF(Programas!K143="X","X","")</f>
        <v/>
      </c>
      <c r="L143" s="3" t="str">
        <f>IF(Programas!L143="X","X","")</f>
        <v/>
      </c>
      <c r="M143" s="3" t="str">
        <f>IF(Programas!M143="X","X","")</f>
        <v/>
      </c>
      <c r="N143" s="3" t="str">
        <f>IF(Programas!N143="X","X","")</f>
        <v/>
      </c>
      <c r="O143" s="3" t="str">
        <f>IF(Programas!O143="X","X","")</f>
        <v/>
      </c>
      <c r="P143" s="3" t="str">
        <f>IF(Programas!P143="X","X","")</f>
        <v/>
      </c>
      <c r="Q143" s="3" t="str">
        <f>IF(Programas!Q143="X","X","")</f>
        <v/>
      </c>
      <c r="R143" s="3" t="str">
        <f>IF(Programas!R143="X","X","")</f>
        <v/>
      </c>
      <c r="S143" s="3" t="str">
        <f>IF(Programas!S143="X","X","")</f>
        <v/>
      </c>
      <c r="T143" s="3" t="str">
        <f>IF(Programas!T143="X","X","")</f>
        <v/>
      </c>
      <c r="U143" s="3" t="str">
        <f>IF(Programas!U143="X","X","")</f>
        <v/>
      </c>
      <c r="V143" s="3" t="str">
        <f>IF(Programas!V143="X","X","")</f>
        <v/>
      </c>
      <c r="W143" s="3" t="str">
        <f>IF(Programas!W143="X","X","")</f>
        <v/>
      </c>
      <c r="X143" s="3" t="str">
        <f>IF(Programas!X143="X","X","")</f>
        <v/>
      </c>
      <c r="Y143" s="3" t="str">
        <f>IF(Programas!Y143="X","X","")</f>
        <v/>
      </c>
      <c r="Z143" s="3" t="str">
        <f>IF(Programas!Z143="X","X","")</f>
        <v/>
      </c>
      <c r="AA143" s="3" t="str">
        <f>IF(Programas!AA143="X","X","")</f>
        <v/>
      </c>
      <c r="AB143" s="3" t="str">
        <f>IF(Programas!AB143="X","X","")</f>
        <v/>
      </c>
      <c r="AC143" s="3" t="str">
        <f>IF(Programas!AC143="X","X","")</f>
        <v/>
      </c>
      <c r="AD143" s="3">
        <f>Programas!AD143</f>
        <v>0</v>
      </c>
      <c r="AE143" s="3">
        <f>Programas!AE143</f>
        <v>0</v>
      </c>
      <c r="AF143" s="3">
        <f>Programas!AF143</f>
        <v>0</v>
      </c>
      <c r="AG143" s="3">
        <f>Programas!AG143</f>
        <v>0</v>
      </c>
      <c r="AH143" s="3">
        <f>Programas!AH143</f>
        <v>0</v>
      </c>
      <c r="AI143" s="3">
        <f>Programas!AI143</f>
        <v>0</v>
      </c>
      <c r="AJ143" s="3">
        <f>Programas!AJ143</f>
        <v>0</v>
      </c>
      <c r="AK143" s="3">
        <f>Programas!AK143</f>
        <v>0</v>
      </c>
      <c r="AL143" s="3">
        <f>Programas!AL143</f>
        <v>0</v>
      </c>
      <c r="AM143" s="3">
        <f>Programas!AM143</f>
        <v>0</v>
      </c>
      <c r="AN143" s="3">
        <f>Programas!AN143</f>
        <v>0</v>
      </c>
      <c r="AO143" s="3">
        <f>Programas!AO143</f>
        <v>0</v>
      </c>
      <c r="AP143" s="3">
        <f>Programas!AP143</f>
        <v>0</v>
      </c>
      <c r="AQ143" s="3">
        <f>Programas!AQ143</f>
        <v>0</v>
      </c>
      <c r="AR143" s="3">
        <f>Programas!AR143</f>
        <v>0</v>
      </c>
      <c r="AS143" s="3">
        <f>Programas!AS143</f>
        <v>0</v>
      </c>
      <c r="AT143" s="3">
        <f>Programas!AT143</f>
        <v>0</v>
      </c>
      <c r="AU143" s="3">
        <f>Programas!AU143</f>
        <v>0</v>
      </c>
      <c r="AV143" s="3">
        <f>Programas!AV143</f>
        <v>0</v>
      </c>
      <c r="AW143" s="3">
        <f>Programas!AW143</f>
        <v>0</v>
      </c>
      <c r="AX143" s="4">
        <f t="shared" si="100"/>
        <v>0</v>
      </c>
      <c r="AY143" s="4"/>
      <c r="AZ143" s="2"/>
      <c r="BA143" s="2"/>
      <c r="BB143" s="2"/>
      <c r="BC143" s="2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1"/>
    </row>
    <row r="144" spans="1:76" ht="57" hidden="1" x14ac:dyDescent="0.3">
      <c r="A144" s="2" t="str">
        <f>Programas!A144</f>
        <v>UA7</v>
      </c>
      <c r="B144" s="2">
        <f>Programas!B144</f>
        <v>1</v>
      </c>
      <c r="C144" s="2" t="str">
        <f>Programas!C144</f>
        <v>Recursos Hídricos</v>
      </c>
      <c r="D144" s="2">
        <f>Programas!D144</f>
        <v>3</v>
      </c>
      <c r="E144" s="2" t="str">
        <f>Programas!E144</f>
        <v>Outorgas dos direitos de uso de recursos hídricos</v>
      </c>
      <c r="F144" s="2" t="str">
        <f>Programas!F144</f>
        <v>3.2</v>
      </c>
      <c r="G144" s="2" t="str">
        <f>Programas!G144</f>
        <v>Aprimoramento do instrumento de outorga</v>
      </c>
      <c r="H144" s="2" t="str">
        <f>Programas!H144</f>
        <v>3.2.2</v>
      </c>
      <c r="I144" s="2" t="str">
        <f>Programas!I144</f>
        <v>Implementar a outorga para todos os usos de águas subterrâneas no ES</v>
      </c>
      <c r="J144" s="3" t="str">
        <f>IF(Programas!J144="X","X","")</f>
        <v/>
      </c>
      <c r="K144" s="3" t="str">
        <f>IF(Programas!K144="X","X","")</f>
        <v>X</v>
      </c>
      <c r="L144" s="3" t="str">
        <f>IF(Programas!L144="X","X","")</f>
        <v>X</v>
      </c>
      <c r="M144" s="3" t="str">
        <f>IF(Programas!M144="X","X","")</f>
        <v>X</v>
      </c>
      <c r="N144" s="3" t="str">
        <f>IF(Programas!N144="X","X","")</f>
        <v>X</v>
      </c>
      <c r="O144" s="3" t="str">
        <f>IF(Programas!O144="X","X","")</f>
        <v>X</v>
      </c>
      <c r="P144" s="3" t="str">
        <f>IF(Programas!P144="X","X","")</f>
        <v/>
      </c>
      <c r="Q144" s="3" t="str">
        <f>IF(Programas!Q144="X","X","")</f>
        <v/>
      </c>
      <c r="R144" s="3" t="str">
        <f>IF(Programas!R144="X","X","")</f>
        <v/>
      </c>
      <c r="S144" s="3" t="str">
        <f>IF(Programas!S144="X","X","")</f>
        <v/>
      </c>
      <c r="T144" s="3" t="str">
        <f>IF(Programas!T144="X","X","")</f>
        <v/>
      </c>
      <c r="U144" s="3" t="str">
        <f>IF(Programas!U144="X","X","")</f>
        <v/>
      </c>
      <c r="V144" s="3" t="str">
        <f>IF(Programas!V144="X","X","")</f>
        <v/>
      </c>
      <c r="W144" s="3" t="str">
        <f>IF(Programas!W144="X","X","")</f>
        <v/>
      </c>
      <c r="X144" s="3" t="str">
        <f>IF(Programas!X144="X","X","")</f>
        <v/>
      </c>
      <c r="Y144" s="3" t="str">
        <f>IF(Programas!Y144="X","X","")</f>
        <v/>
      </c>
      <c r="Z144" s="3" t="str">
        <f>IF(Programas!Z144="X","X","")</f>
        <v/>
      </c>
      <c r="AA144" s="3" t="str">
        <f>IF(Programas!AA144="X","X","")</f>
        <v/>
      </c>
      <c r="AB144" s="3" t="str">
        <f>IF(Programas!AB144="X","X","")</f>
        <v/>
      </c>
      <c r="AC144" s="3" t="str">
        <f>IF(Programas!AC144="X","X","")</f>
        <v/>
      </c>
      <c r="AD144" s="3">
        <f>Programas!AD144</f>
        <v>0</v>
      </c>
      <c r="AE144" s="3">
        <f>Programas!AE144</f>
        <v>0</v>
      </c>
      <c r="AF144" s="3">
        <f>Programas!AF144</f>
        <v>0</v>
      </c>
      <c r="AG144" s="3">
        <f>Programas!AG144</f>
        <v>0</v>
      </c>
      <c r="AH144" s="3">
        <f>Programas!AH144</f>
        <v>0</v>
      </c>
      <c r="AI144" s="3">
        <f>Programas!AI144</f>
        <v>0</v>
      </c>
      <c r="AJ144" s="3">
        <f>Programas!AJ144</f>
        <v>0</v>
      </c>
      <c r="AK144" s="3">
        <f>Programas!AK144</f>
        <v>0</v>
      </c>
      <c r="AL144" s="3">
        <f>Programas!AL144</f>
        <v>0</v>
      </c>
      <c r="AM144" s="3">
        <f>Programas!AM144</f>
        <v>0</v>
      </c>
      <c r="AN144" s="3">
        <f>Programas!AN144</f>
        <v>0</v>
      </c>
      <c r="AO144" s="3">
        <f>Programas!AO144</f>
        <v>0</v>
      </c>
      <c r="AP144" s="3">
        <f>Programas!AP144</f>
        <v>0</v>
      </c>
      <c r="AQ144" s="3">
        <f>Programas!AQ144</f>
        <v>0</v>
      </c>
      <c r="AR144" s="3">
        <f>Programas!AR144</f>
        <v>0</v>
      </c>
      <c r="AS144" s="3">
        <f>Programas!AS144</f>
        <v>0</v>
      </c>
      <c r="AT144" s="3">
        <f>Programas!AT144</f>
        <v>0</v>
      </c>
      <c r="AU144" s="3">
        <f>Programas!AU144</f>
        <v>0</v>
      </c>
      <c r="AV144" s="3">
        <f>Programas!AV144</f>
        <v>0</v>
      </c>
      <c r="AW144" s="3">
        <f>Programas!AW144</f>
        <v>0</v>
      </c>
      <c r="AX144" s="4">
        <f t="shared" si="100"/>
        <v>0</v>
      </c>
      <c r="AY144" s="4" t="s">
        <v>205</v>
      </c>
      <c r="AZ144" s="2" t="s">
        <v>242</v>
      </c>
      <c r="BA144" s="2" t="s">
        <v>243</v>
      </c>
      <c r="BB144" s="2" t="s">
        <v>244</v>
      </c>
      <c r="BC144" s="2" t="s">
        <v>245</v>
      </c>
      <c r="BD144" s="6">
        <v>0</v>
      </c>
      <c r="BE144" s="6">
        <v>0.5</v>
      </c>
      <c r="BF144" s="6">
        <v>0.75</v>
      </c>
      <c r="BG144" s="6">
        <f t="shared" ref="BG144:BH146" si="164">BF144</f>
        <v>0.75</v>
      </c>
      <c r="BH144" s="6">
        <f t="shared" si="164"/>
        <v>0.75</v>
      </c>
      <c r="BI144" s="6">
        <v>1</v>
      </c>
      <c r="BJ144" s="6">
        <f t="shared" ref="BJ144:BW144" si="165">BI144</f>
        <v>1</v>
      </c>
      <c r="BK144" s="6">
        <f t="shared" si="165"/>
        <v>1</v>
      </c>
      <c r="BL144" s="6">
        <f t="shared" si="165"/>
        <v>1</v>
      </c>
      <c r="BM144" s="6">
        <f t="shared" si="165"/>
        <v>1</v>
      </c>
      <c r="BN144" s="6">
        <f t="shared" si="165"/>
        <v>1</v>
      </c>
      <c r="BO144" s="6">
        <f t="shared" si="165"/>
        <v>1</v>
      </c>
      <c r="BP144" s="6">
        <f t="shared" si="165"/>
        <v>1</v>
      </c>
      <c r="BQ144" s="6">
        <f t="shared" si="165"/>
        <v>1</v>
      </c>
      <c r="BR144" s="6">
        <f t="shared" si="165"/>
        <v>1</v>
      </c>
      <c r="BS144" s="6">
        <f t="shared" si="165"/>
        <v>1</v>
      </c>
      <c r="BT144" s="6">
        <f t="shared" si="165"/>
        <v>1</v>
      </c>
      <c r="BU144" s="6">
        <f t="shared" si="165"/>
        <v>1</v>
      </c>
      <c r="BV144" s="6">
        <f t="shared" si="165"/>
        <v>1</v>
      </c>
      <c r="BW144" s="6">
        <f t="shared" si="165"/>
        <v>1</v>
      </c>
      <c r="BX144" s="1"/>
    </row>
    <row r="145" spans="1:76" ht="57" hidden="1" x14ac:dyDescent="0.3">
      <c r="A145" s="2" t="str">
        <f>Programas!A145</f>
        <v>UA8</v>
      </c>
      <c r="B145" s="2">
        <f>Programas!B145</f>
        <v>1</v>
      </c>
      <c r="C145" s="2" t="str">
        <f>Programas!C145</f>
        <v>Recursos Hídricos</v>
      </c>
      <c r="D145" s="2">
        <f>Programas!D145</f>
        <v>3</v>
      </c>
      <c r="E145" s="2" t="str">
        <f>Programas!E145</f>
        <v>Outorgas dos direitos de uso de recursos hídricos</v>
      </c>
      <c r="F145" s="2" t="str">
        <f>Programas!F145</f>
        <v>3.2</v>
      </c>
      <c r="G145" s="2" t="str">
        <f>Programas!G145</f>
        <v>Aprimoramento do instrumento de outorga</v>
      </c>
      <c r="H145" s="2" t="str">
        <f>Programas!H145</f>
        <v>3.2.2</v>
      </c>
      <c r="I145" s="2" t="str">
        <f>Programas!I145</f>
        <v>Implementar a outorga para todos os usos de águas subterrâneas no ES</v>
      </c>
      <c r="J145" s="3" t="str">
        <f>IF(Programas!J145="X","X","")</f>
        <v/>
      </c>
      <c r="K145" s="3" t="str">
        <f>IF(Programas!K145="X","X","")</f>
        <v>X</v>
      </c>
      <c r="L145" s="3" t="str">
        <f>IF(Programas!L145="X","X","")</f>
        <v>X</v>
      </c>
      <c r="M145" s="3" t="str">
        <f>IF(Programas!M145="X","X","")</f>
        <v>X</v>
      </c>
      <c r="N145" s="3" t="str">
        <f>IF(Programas!N145="X","X","")</f>
        <v>X</v>
      </c>
      <c r="O145" s="3" t="str">
        <f>IF(Programas!O145="X","X","")</f>
        <v>X</v>
      </c>
      <c r="P145" s="3" t="str">
        <f>IF(Programas!P145="X","X","")</f>
        <v/>
      </c>
      <c r="Q145" s="3" t="str">
        <f>IF(Programas!Q145="X","X","")</f>
        <v/>
      </c>
      <c r="R145" s="3" t="str">
        <f>IF(Programas!R145="X","X","")</f>
        <v/>
      </c>
      <c r="S145" s="3" t="str">
        <f>IF(Programas!S145="X","X","")</f>
        <v/>
      </c>
      <c r="T145" s="3" t="str">
        <f>IF(Programas!T145="X","X","")</f>
        <v/>
      </c>
      <c r="U145" s="3" t="str">
        <f>IF(Programas!U145="X","X","")</f>
        <v/>
      </c>
      <c r="V145" s="3" t="str">
        <f>IF(Programas!V145="X","X","")</f>
        <v/>
      </c>
      <c r="W145" s="3" t="str">
        <f>IF(Programas!W145="X","X","")</f>
        <v/>
      </c>
      <c r="X145" s="3" t="str">
        <f>IF(Programas!X145="X","X","")</f>
        <v/>
      </c>
      <c r="Y145" s="3" t="str">
        <f>IF(Programas!Y145="X","X","")</f>
        <v/>
      </c>
      <c r="Z145" s="3" t="str">
        <f>IF(Programas!Z145="X","X","")</f>
        <v/>
      </c>
      <c r="AA145" s="3" t="str">
        <f>IF(Programas!AA145="X","X","")</f>
        <v/>
      </c>
      <c r="AB145" s="3" t="str">
        <f>IF(Programas!AB145="X","X","")</f>
        <v/>
      </c>
      <c r="AC145" s="3" t="str">
        <f>IF(Programas!AC145="X","X","")</f>
        <v/>
      </c>
      <c r="AD145" s="3">
        <f>Programas!AD145</f>
        <v>0</v>
      </c>
      <c r="AE145" s="3">
        <f>Programas!AE145</f>
        <v>0</v>
      </c>
      <c r="AF145" s="3">
        <f>Programas!AF145</f>
        <v>0</v>
      </c>
      <c r="AG145" s="3">
        <f>Programas!AG145</f>
        <v>0</v>
      </c>
      <c r="AH145" s="3">
        <f>Programas!AH145</f>
        <v>0</v>
      </c>
      <c r="AI145" s="3">
        <f>Programas!AI145</f>
        <v>0</v>
      </c>
      <c r="AJ145" s="3">
        <f>Programas!AJ145</f>
        <v>0</v>
      </c>
      <c r="AK145" s="3">
        <f>Programas!AK145</f>
        <v>0</v>
      </c>
      <c r="AL145" s="3">
        <f>Programas!AL145</f>
        <v>0</v>
      </c>
      <c r="AM145" s="3">
        <f>Programas!AM145</f>
        <v>0</v>
      </c>
      <c r="AN145" s="3">
        <f>Programas!AN145</f>
        <v>0</v>
      </c>
      <c r="AO145" s="3">
        <f>Programas!AO145</f>
        <v>0</v>
      </c>
      <c r="AP145" s="3">
        <f>Programas!AP145</f>
        <v>0</v>
      </c>
      <c r="AQ145" s="3">
        <f>Programas!AQ145</f>
        <v>0</v>
      </c>
      <c r="AR145" s="3">
        <f>Programas!AR145</f>
        <v>0</v>
      </c>
      <c r="AS145" s="3">
        <f>Programas!AS145</f>
        <v>0</v>
      </c>
      <c r="AT145" s="3">
        <f>Programas!AT145</f>
        <v>0</v>
      </c>
      <c r="AU145" s="3">
        <f>Programas!AU145</f>
        <v>0</v>
      </c>
      <c r="AV145" s="3">
        <f>Programas!AV145</f>
        <v>0</v>
      </c>
      <c r="AW145" s="3">
        <f>Programas!AW145</f>
        <v>0</v>
      </c>
      <c r="AX145" s="4">
        <f t="shared" si="100"/>
        <v>0</v>
      </c>
      <c r="AY145" s="4" t="s">
        <v>205</v>
      </c>
      <c r="AZ145" s="2" t="s">
        <v>242</v>
      </c>
      <c r="BA145" s="2" t="s">
        <v>243</v>
      </c>
      <c r="BB145" s="2" t="s">
        <v>244</v>
      </c>
      <c r="BC145" s="2" t="s">
        <v>245</v>
      </c>
      <c r="BD145" s="6">
        <v>0</v>
      </c>
      <c r="BE145" s="6">
        <v>0.5</v>
      </c>
      <c r="BF145" s="6">
        <v>0.75</v>
      </c>
      <c r="BG145" s="6">
        <f t="shared" si="164"/>
        <v>0.75</v>
      </c>
      <c r="BH145" s="6">
        <f t="shared" si="164"/>
        <v>0.75</v>
      </c>
      <c r="BI145" s="6">
        <v>1</v>
      </c>
      <c r="BJ145" s="6">
        <f t="shared" ref="BJ145:BW145" si="166">BI145</f>
        <v>1</v>
      </c>
      <c r="BK145" s="6">
        <f t="shared" si="166"/>
        <v>1</v>
      </c>
      <c r="BL145" s="6">
        <f t="shared" si="166"/>
        <v>1</v>
      </c>
      <c r="BM145" s="6">
        <f t="shared" si="166"/>
        <v>1</v>
      </c>
      <c r="BN145" s="6">
        <f t="shared" si="166"/>
        <v>1</v>
      </c>
      <c r="BO145" s="6">
        <f t="shared" si="166"/>
        <v>1</v>
      </c>
      <c r="BP145" s="6">
        <f t="shared" si="166"/>
        <v>1</v>
      </c>
      <c r="BQ145" s="6">
        <f t="shared" si="166"/>
        <v>1</v>
      </c>
      <c r="BR145" s="6">
        <f t="shared" si="166"/>
        <v>1</v>
      </c>
      <c r="BS145" s="6">
        <f t="shared" si="166"/>
        <v>1</v>
      </c>
      <c r="BT145" s="6">
        <f t="shared" si="166"/>
        <v>1</v>
      </c>
      <c r="BU145" s="6">
        <f t="shared" si="166"/>
        <v>1</v>
      </c>
      <c r="BV145" s="6">
        <f t="shared" si="166"/>
        <v>1</v>
      </c>
      <c r="BW145" s="6">
        <f t="shared" si="166"/>
        <v>1</v>
      </c>
      <c r="BX145" s="1"/>
    </row>
    <row r="146" spans="1:76" ht="57" hidden="1" x14ac:dyDescent="0.3">
      <c r="A146" s="2" t="str">
        <f>Programas!A146</f>
        <v>UA9</v>
      </c>
      <c r="B146" s="2">
        <f>Programas!B146</f>
        <v>1</v>
      </c>
      <c r="C146" s="2" t="str">
        <f>Programas!C146</f>
        <v>Recursos Hídricos</v>
      </c>
      <c r="D146" s="2">
        <f>Programas!D146</f>
        <v>3</v>
      </c>
      <c r="E146" s="2" t="str">
        <f>Programas!E146</f>
        <v>Outorgas dos direitos de uso de recursos hídricos</v>
      </c>
      <c r="F146" s="2" t="str">
        <f>Programas!F146</f>
        <v>3.2</v>
      </c>
      <c r="G146" s="2" t="str">
        <f>Programas!G146</f>
        <v>Aprimoramento do instrumento de outorga</v>
      </c>
      <c r="H146" s="2" t="str">
        <f>Programas!H146</f>
        <v>3.2.2</v>
      </c>
      <c r="I146" s="2" t="str">
        <f>Programas!I146</f>
        <v>Implementar a outorga para todos os usos de águas subterrâneas no ES</v>
      </c>
      <c r="J146" s="3" t="str">
        <f>IF(Programas!J146="X","X","")</f>
        <v/>
      </c>
      <c r="K146" s="3" t="str">
        <f>IF(Programas!K146="X","X","")</f>
        <v>X</v>
      </c>
      <c r="L146" s="3" t="str">
        <f>IF(Programas!L146="X","X","")</f>
        <v>X</v>
      </c>
      <c r="M146" s="3" t="str">
        <f>IF(Programas!M146="X","X","")</f>
        <v>X</v>
      </c>
      <c r="N146" s="3" t="str">
        <f>IF(Programas!N146="X","X","")</f>
        <v>X</v>
      </c>
      <c r="O146" s="3" t="str">
        <f>IF(Programas!O146="X","X","")</f>
        <v>X</v>
      </c>
      <c r="P146" s="3" t="str">
        <f>IF(Programas!P146="X","X","")</f>
        <v/>
      </c>
      <c r="Q146" s="3" t="str">
        <f>IF(Programas!Q146="X","X","")</f>
        <v/>
      </c>
      <c r="R146" s="3" t="str">
        <f>IF(Programas!R146="X","X","")</f>
        <v/>
      </c>
      <c r="S146" s="3" t="str">
        <f>IF(Programas!S146="X","X","")</f>
        <v/>
      </c>
      <c r="T146" s="3" t="str">
        <f>IF(Programas!T146="X","X","")</f>
        <v/>
      </c>
      <c r="U146" s="3" t="str">
        <f>IF(Programas!U146="X","X","")</f>
        <v/>
      </c>
      <c r="V146" s="3" t="str">
        <f>IF(Programas!V146="X","X","")</f>
        <v/>
      </c>
      <c r="W146" s="3" t="str">
        <f>IF(Programas!W146="X","X","")</f>
        <v/>
      </c>
      <c r="X146" s="3" t="str">
        <f>IF(Programas!X146="X","X","")</f>
        <v/>
      </c>
      <c r="Y146" s="3" t="str">
        <f>IF(Programas!Y146="X","X","")</f>
        <v/>
      </c>
      <c r="Z146" s="3" t="str">
        <f>IF(Programas!Z146="X","X","")</f>
        <v/>
      </c>
      <c r="AA146" s="3" t="str">
        <f>IF(Programas!AA146="X","X","")</f>
        <v/>
      </c>
      <c r="AB146" s="3" t="str">
        <f>IF(Programas!AB146="X","X","")</f>
        <v/>
      </c>
      <c r="AC146" s="3" t="str">
        <f>IF(Programas!AC146="X","X","")</f>
        <v/>
      </c>
      <c r="AD146" s="3">
        <f>Programas!AD146</f>
        <v>0</v>
      </c>
      <c r="AE146" s="3">
        <f>Programas!AE146</f>
        <v>0</v>
      </c>
      <c r="AF146" s="3">
        <f>Programas!AF146</f>
        <v>0</v>
      </c>
      <c r="AG146" s="3">
        <f>Programas!AG146</f>
        <v>0</v>
      </c>
      <c r="AH146" s="3">
        <f>Programas!AH146</f>
        <v>0</v>
      </c>
      <c r="AI146" s="3">
        <f>Programas!AI146</f>
        <v>0</v>
      </c>
      <c r="AJ146" s="3">
        <f>Programas!AJ146</f>
        <v>0</v>
      </c>
      <c r="AK146" s="3">
        <f>Programas!AK146</f>
        <v>0</v>
      </c>
      <c r="AL146" s="3">
        <f>Programas!AL146</f>
        <v>0</v>
      </c>
      <c r="AM146" s="3">
        <f>Programas!AM146</f>
        <v>0</v>
      </c>
      <c r="AN146" s="3">
        <f>Programas!AN146</f>
        <v>0</v>
      </c>
      <c r="AO146" s="3">
        <f>Programas!AO146</f>
        <v>0</v>
      </c>
      <c r="AP146" s="3">
        <f>Programas!AP146</f>
        <v>0</v>
      </c>
      <c r="AQ146" s="3">
        <f>Programas!AQ146</f>
        <v>0</v>
      </c>
      <c r="AR146" s="3">
        <f>Programas!AR146</f>
        <v>0</v>
      </c>
      <c r="AS146" s="3">
        <f>Programas!AS146</f>
        <v>0</v>
      </c>
      <c r="AT146" s="3">
        <f>Programas!AT146</f>
        <v>0</v>
      </c>
      <c r="AU146" s="3">
        <f>Programas!AU146</f>
        <v>0</v>
      </c>
      <c r="AV146" s="3">
        <f>Programas!AV146</f>
        <v>0</v>
      </c>
      <c r="AW146" s="3">
        <f>Programas!AW146</f>
        <v>0</v>
      </c>
      <c r="AX146" s="4">
        <f t="shared" si="100"/>
        <v>0</v>
      </c>
      <c r="AY146" s="4" t="s">
        <v>205</v>
      </c>
      <c r="AZ146" s="2" t="s">
        <v>242</v>
      </c>
      <c r="BA146" s="2" t="s">
        <v>243</v>
      </c>
      <c r="BB146" s="2" t="s">
        <v>244</v>
      </c>
      <c r="BC146" s="2" t="s">
        <v>245</v>
      </c>
      <c r="BD146" s="6">
        <v>0</v>
      </c>
      <c r="BE146" s="6">
        <v>0.5</v>
      </c>
      <c r="BF146" s="6">
        <v>0.75</v>
      </c>
      <c r="BG146" s="6">
        <f t="shared" si="164"/>
        <v>0.75</v>
      </c>
      <c r="BH146" s="6">
        <f t="shared" si="164"/>
        <v>0.75</v>
      </c>
      <c r="BI146" s="6">
        <v>1</v>
      </c>
      <c r="BJ146" s="6">
        <f t="shared" ref="BJ146:BW146" si="167">BI146</f>
        <v>1</v>
      </c>
      <c r="BK146" s="6">
        <f t="shared" si="167"/>
        <v>1</v>
      </c>
      <c r="BL146" s="6">
        <f t="shared" si="167"/>
        <v>1</v>
      </c>
      <c r="BM146" s="6">
        <f t="shared" si="167"/>
        <v>1</v>
      </c>
      <c r="BN146" s="6">
        <f t="shared" si="167"/>
        <v>1</v>
      </c>
      <c r="BO146" s="6">
        <f t="shared" si="167"/>
        <v>1</v>
      </c>
      <c r="BP146" s="6">
        <f t="shared" si="167"/>
        <v>1</v>
      </c>
      <c r="BQ146" s="6">
        <f t="shared" si="167"/>
        <v>1</v>
      </c>
      <c r="BR146" s="6">
        <f t="shared" si="167"/>
        <v>1</v>
      </c>
      <c r="BS146" s="6">
        <f t="shared" si="167"/>
        <v>1</v>
      </c>
      <c r="BT146" s="6">
        <f t="shared" si="167"/>
        <v>1</v>
      </c>
      <c r="BU146" s="6">
        <f t="shared" si="167"/>
        <v>1</v>
      </c>
      <c r="BV146" s="6">
        <f t="shared" si="167"/>
        <v>1</v>
      </c>
      <c r="BW146" s="6">
        <f t="shared" si="167"/>
        <v>1</v>
      </c>
      <c r="BX146" s="1"/>
    </row>
    <row r="147" spans="1:76" ht="48" x14ac:dyDescent="0.3">
      <c r="A147" s="32" t="str">
        <f>Programas!A147</f>
        <v>PIRH</v>
      </c>
      <c r="B147" s="32">
        <f>Programas!B147</f>
        <v>1</v>
      </c>
      <c r="C147" s="32" t="str">
        <f>Programas!C147</f>
        <v>Recursos Hídricos</v>
      </c>
      <c r="D147" s="32">
        <f>Programas!D147</f>
        <v>3</v>
      </c>
      <c r="E147" s="32" t="str">
        <f>Programas!E147</f>
        <v>Outorgas dos direitos de uso de recursos hídricos</v>
      </c>
      <c r="F147" s="32" t="str">
        <f>Programas!F147</f>
        <v>3.2</v>
      </c>
      <c r="G147" s="32" t="str">
        <f>Programas!G147</f>
        <v>Aprimoramento do instrumento de outorga</v>
      </c>
      <c r="H147" s="32" t="str">
        <f>Programas!H147</f>
        <v>3.2.3</v>
      </c>
      <c r="I147" s="32" t="str">
        <f>Programas!I147</f>
        <v xml:space="preserve">Avaliar e revisar outorgas concedidas em valores superiores aos das demandas estimadas </v>
      </c>
      <c r="J147" s="30" t="str">
        <f>IF(Programas!J147="X","X","")</f>
        <v/>
      </c>
      <c r="K147" s="30" t="str">
        <f>IF(Programas!K147="X","X","")</f>
        <v>X</v>
      </c>
      <c r="L147" s="30" t="str">
        <f>IF(Programas!L147="X","X","")</f>
        <v>X</v>
      </c>
      <c r="M147" s="30" t="str">
        <f>IF(Programas!M147="X","X","")</f>
        <v>X</v>
      </c>
      <c r="N147" s="30" t="str">
        <f>IF(Programas!N147="X","X","")</f>
        <v>X</v>
      </c>
      <c r="O147" s="30" t="str">
        <f>IF(Programas!O147="X","X","")</f>
        <v>X</v>
      </c>
      <c r="P147" s="30" t="str">
        <f>IF(Programas!P147="X","X","")</f>
        <v>X</v>
      </c>
      <c r="Q147" s="30" t="str">
        <f>IF(Programas!Q147="X","X","")</f>
        <v/>
      </c>
      <c r="R147" s="30" t="str">
        <f>IF(Programas!R147="X","X","")</f>
        <v/>
      </c>
      <c r="S147" s="30" t="str">
        <f>IF(Programas!S147="X","X","")</f>
        <v/>
      </c>
      <c r="T147" s="30" t="str">
        <f>IF(Programas!T147="X","X","")</f>
        <v/>
      </c>
      <c r="U147" s="30" t="str">
        <f>IF(Programas!U147="X","X","")</f>
        <v/>
      </c>
      <c r="V147" s="30" t="str">
        <f>IF(Programas!V147="X","X","")</f>
        <v/>
      </c>
      <c r="W147" s="30" t="str">
        <f>IF(Programas!W147="X","X","")</f>
        <v/>
      </c>
      <c r="X147" s="30" t="str">
        <f>IF(Programas!X147="X","X","")</f>
        <v/>
      </c>
      <c r="Y147" s="30" t="str">
        <f>IF(Programas!Y147="X","X","")</f>
        <v/>
      </c>
      <c r="Z147" s="30" t="str">
        <f>IF(Programas!Z147="X","X","")</f>
        <v/>
      </c>
      <c r="AA147" s="30" t="str">
        <f>IF(Programas!AA147="X","X","")</f>
        <v/>
      </c>
      <c r="AB147" s="30" t="str">
        <f>IF(Programas!AB147="X","X","")</f>
        <v/>
      </c>
      <c r="AC147" s="30" t="str">
        <f>IF(Programas!AC147="X","X","")</f>
        <v/>
      </c>
      <c r="AD147" s="30">
        <f>Programas!AD147</f>
        <v>0</v>
      </c>
      <c r="AE147" s="30">
        <f>Programas!AE147</f>
        <v>0</v>
      </c>
      <c r="AF147" s="30">
        <f>Programas!AF147</f>
        <v>0</v>
      </c>
      <c r="AG147" s="30">
        <f>Programas!AG147</f>
        <v>179.2</v>
      </c>
      <c r="AH147" s="30">
        <f>Programas!AH147</f>
        <v>179.2</v>
      </c>
      <c r="AI147" s="30">
        <f>Programas!AI147</f>
        <v>0</v>
      </c>
      <c r="AJ147" s="30">
        <f>Programas!AJ147</f>
        <v>0</v>
      </c>
      <c r="AK147" s="30">
        <f>Programas!AK147</f>
        <v>0</v>
      </c>
      <c r="AL147" s="30">
        <f>Programas!AL147</f>
        <v>0</v>
      </c>
      <c r="AM147" s="30">
        <f>Programas!AM147</f>
        <v>0</v>
      </c>
      <c r="AN147" s="30">
        <f>Programas!AN147</f>
        <v>0</v>
      </c>
      <c r="AO147" s="30">
        <f>Programas!AO147</f>
        <v>0</v>
      </c>
      <c r="AP147" s="30">
        <f>Programas!AP147</f>
        <v>0</v>
      </c>
      <c r="AQ147" s="30">
        <f>Programas!AQ147</f>
        <v>0</v>
      </c>
      <c r="AR147" s="30">
        <f>Programas!AR147</f>
        <v>0</v>
      </c>
      <c r="AS147" s="30">
        <f>Programas!AS147</f>
        <v>0</v>
      </c>
      <c r="AT147" s="30">
        <f>Programas!AT147</f>
        <v>0</v>
      </c>
      <c r="AU147" s="30">
        <f>Programas!AU147</f>
        <v>0</v>
      </c>
      <c r="AV147" s="30">
        <f>Programas!AV147</f>
        <v>0</v>
      </c>
      <c r="AW147" s="30">
        <f>Programas!AW147</f>
        <v>0</v>
      </c>
      <c r="AX147" s="36">
        <f t="shared" si="100"/>
        <v>358.4</v>
      </c>
      <c r="AY147" s="36" t="s">
        <v>205</v>
      </c>
      <c r="AZ147" s="40" t="s">
        <v>246</v>
      </c>
      <c r="BA147" s="40" t="s">
        <v>247</v>
      </c>
      <c r="BB147" s="40" t="s">
        <v>248</v>
      </c>
      <c r="BC147" s="40" t="s">
        <v>249</v>
      </c>
      <c r="BD147" s="62">
        <v>0</v>
      </c>
      <c r="BE147" s="62">
        <v>0</v>
      </c>
      <c r="BF147" s="62">
        <v>0</v>
      </c>
      <c r="BG147" s="62">
        <v>0.25</v>
      </c>
      <c r="BH147" s="62">
        <v>0.5</v>
      </c>
      <c r="BI147" s="62">
        <v>0.75</v>
      </c>
      <c r="BJ147" s="62">
        <f t="shared" ref="BJ147:BW147" si="168">BI147</f>
        <v>0.75</v>
      </c>
      <c r="BK147" s="62">
        <v>1</v>
      </c>
      <c r="BL147" s="62">
        <f t="shared" si="168"/>
        <v>1</v>
      </c>
      <c r="BM147" s="62">
        <f t="shared" si="168"/>
        <v>1</v>
      </c>
      <c r="BN147" s="62">
        <f t="shared" si="168"/>
        <v>1</v>
      </c>
      <c r="BO147" s="62">
        <f t="shared" si="168"/>
        <v>1</v>
      </c>
      <c r="BP147" s="62">
        <f t="shared" si="168"/>
        <v>1</v>
      </c>
      <c r="BQ147" s="62">
        <f t="shared" si="168"/>
        <v>1</v>
      </c>
      <c r="BR147" s="62">
        <f t="shared" si="168"/>
        <v>1</v>
      </c>
      <c r="BS147" s="62">
        <f t="shared" si="168"/>
        <v>1</v>
      </c>
      <c r="BT147" s="62">
        <f t="shared" si="168"/>
        <v>1</v>
      </c>
      <c r="BU147" s="62">
        <f t="shared" si="168"/>
        <v>1</v>
      </c>
      <c r="BV147" s="62">
        <f t="shared" si="168"/>
        <v>1</v>
      </c>
      <c r="BW147" s="62">
        <f t="shared" si="168"/>
        <v>1</v>
      </c>
    </row>
    <row r="148" spans="1:76" ht="45.6" hidden="1" x14ac:dyDescent="0.3">
      <c r="A148" s="2" t="str">
        <f>Programas!A148</f>
        <v>Doce</v>
      </c>
      <c r="B148" s="2">
        <f>Programas!B148</f>
        <v>1</v>
      </c>
      <c r="C148" s="2" t="str">
        <f>Programas!C148</f>
        <v>Recursos Hídricos</v>
      </c>
      <c r="D148" s="2">
        <f>Programas!D148</f>
        <v>3</v>
      </c>
      <c r="E148" s="2" t="str">
        <f>Programas!E148</f>
        <v>Outorgas dos direitos de uso de recursos hídricos</v>
      </c>
      <c r="F148" s="2" t="str">
        <f>Programas!F148</f>
        <v>3.2</v>
      </c>
      <c r="G148" s="2" t="str">
        <f>Programas!G148</f>
        <v>Aprimoramento do instrumento de outorga</v>
      </c>
      <c r="H148" s="2" t="str">
        <f>Programas!H148</f>
        <v>3.2.3</v>
      </c>
      <c r="I148" s="2" t="str">
        <f>Programas!I148</f>
        <v xml:space="preserve">Avaliar e revisar outorgas concedidas em valores superiores aos das demandas estimadas </v>
      </c>
      <c r="J148" s="3" t="str">
        <f>IF(Programas!J148="X","X","")</f>
        <v/>
      </c>
      <c r="K148" s="3" t="str">
        <f>IF(Programas!K148="X","X","")</f>
        <v/>
      </c>
      <c r="L148" s="3" t="str">
        <f>IF(Programas!L148="X","X","")</f>
        <v/>
      </c>
      <c r="M148" s="3" t="str">
        <f>IF(Programas!M148="X","X","")</f>
        <v>X</v>
      </c>
      <c r="N148" s="3" t="str">
        <f>IF(Programas!N148="X","X","")</f>
        <v>X</v>
      </c>
      <c r="O148" s="3" t="str">
        <f>IF(Programas!O148="X","X","")</f>
        <v>X</v>
      </c>
      <c r="P148" s="3" t="str">
        <f>IF(Programas!P148="X","X","")</f>
        <v>X</v>
      </c>
      <c r="Q148" s="3" t="str">
        <f>IF(Programas!Q148="X","X","")</f>
        <v/>
      </c>
      <c r="R148" s="3" t="str">
        <f>IF(Programas!R148="X","X","")</f>
        <v/>
      </c>
      <c r="S148" s="3" t="str">
        <f>IF(Programas!S148="X","X","")</f>
        <v/>
      </c>
      <c r="T148" s="3" t="str">
        <f>IF(Programas!T148="X","X","")</f>
        <v/>
      </c>
      <c r="U148" s="3" t="str">
        <f>IF(Programas!U148="X","X","")</f>
        <v/>
      </c>
      <c r="V148" s="3" t="str">
        <f>IF(Programas!V148="X","X","")</f>
        <v/>
      </c>
      <c r="W148" s="3" t="str">
        <f>IF(Programas!W148="X","X","")</f>
        <v/>
      </c>
      <c r="X148" s="3" t="str">
        <f>IF(Programas!X148="X","X","")</f>
        <v/>
      </c>
      <c r="Y148" s="3" t="str">
        <f>IF(Programas!Y148="X","X","")</f>
        <v/>
      </c>
      <c r="Z148" s="3" t="str">
        <f>IF(Programas!Z148="X","X","")</f>
        <v/>
      </c>
      <c r="AA148" s="3" t="str">
        <f>IF(Programas!AA148="X","X","")</f>
        <v/>
      </c>
      <c r="AB148" s="3" t="str">
        <f>IF(Programas!AB148="X","X","")</f>
        <v/>
      </c>
      <c r="AC148" s="3" t="str">
        <f>IF(Programas!AC148="X","X","")</f>
        <v/>
      </c>
      <c r="AD148" s="3">
        <f>Programas!AD148</f>
        <v>0</v>
      </c>
      <c r="AE148" s="3">
        <f>Programas!AE148</f>
        <v>0</v>
      </c>
      <c r="AF148" s="3">
        <f>Programas!AF148</f>
        <v>0</v>
      </c>
      <c r="AG148" s="3">
        <f>Programas!AG148</f>
        <v>179.2</v>
      </c>
      <c r="AH148" s="3">
        <f>Programas!AH148</f>
        <v>179.2</v>
      </c>
      <c r="AI148" s="3">
        <f>Programas!AI148</f>
        <v>0</v>
      </c>
      <c r="AJ148" s="3">
        <f>Programas!AJ148</f>
        <v>0</v>
      </c>
      <c r="AK148" s="3">
        <f>Programas!AK148</f>
        <v>0</v>
      </c>
      <c r="AL148" s="3">
        <f>Programas!AL148</f>
        <v>0</v>
      </c>
      <c r="AM148" s="3">
        <f>Programas!AM148</f>
        <v>0</v>
      </c>
      <c r="AN148" s="3">
        <f>Programas!AN148</f>
        <v>0</v>
      </c>
      <c r="AO148" s="3">
        <f>Programas!AO148</f>
        <v>0</v>
      </c>
      <c r="AP148" s="3">
        <f>Programas!AP148</f>
        <v>0</v>
      </c>
      <c r="AQ148" s="3">
        <f>Programas!AQ148</f>
        <v>0</v>
      </c>
      <c r="AR148" s="3">
        <f>Programas!AR148</f>
        <v>0</v>
      </c>
      <c r="AS148" s="3">
        <f>Programas!AS148</f>
        <v>0</v>
      </c>
      <c r="AT148" s="3">
        <f>Programas!AT148</f>
        <v>0</v>
      </c>
      <c r="AU148" s="3">
        <f>Programas!AU148</f>
        <v>0</v>
      </c>
      <c r="AV148" s="3">
        <f>Programas!AV148</f>
        <v>0</v>
      </c>
      <c r="AW148" s="3">
        <f>Programas!AW148</f>
        <v>0</v>
      </c>
      <c r="AX148" s="4">
        <f t="shared" si="100"/>
        <v>358.4</v>
      </c>
      <c r="AY148" s="4" t="s">
        <v>205</v>
      </c>
      <c r="AZ148" s="2" t="s">
        <v>246</v>
      </c>
      <c r="BA148" s="2" t="s">
        <v>247</v>
      </c>
      <c r="BB148" s="2" t="s">
        <v>248</v>
      </c>
      <c r="BC148" s="2" t="s">
        <v>249</v>
      </c>
      <c r="BD148" s="6">
        <v>0</v>
      </c>
      <c r="BE148" s="6">
        <v>0</v>
      </c>
      <c r="BF148" s="6">
        <v>0</v>
      </c>
      <c r="BG148" s="6">
        <v>0.25</v>
      </c>
      <c r="BH148" s="6">
        <v>0.5</v>
      </c>
      <c r="BI148" s="6">
        <v>0.75</v>
      </c>
      <c r="BJ148" s="6">
        <f t="shared" ref="BJ148:BJ157" si="169">BI148</f>
        <v>0.75</v>
      </c>
      <c r="BK148" s="6">
        <v>1</v>
      </c>
      <c r="BL148" s="6">
        <f t="shared" ref="BL148:BL157" si="170">BK148</f>
        <v>1</v>
      </c>
      <c r="BM148" s="6">
        <f t="shared" ref="BM148:BM157" si="171">BL148</f>
        <v>1</v>
      </c>
      <c r="BN148" s="6">
        <f t="shared" ref="BN148:BN157" si="172">BM148</f>
        <v>1</v>
      </c>
      <c r="BO148" s="6">
        <f t="shared" ref="BO148:BO157" si="173">BN148</f>
        <v>1</v>
      </c>
      <c r="BP148" s="6">
        <f t="shared" ref="BP148:BP157" si="174">BO148</f>
        <v>1</v>
      </c>
      <c r="BQ148" s="6">
        <f t="shared" ref="BQ148:BQ157" si="175">BP148</f>
        <v>1</v>
      </c>
      <c r="BR148" s="6">
        <f t="shared" ref="BR148:BR157" si="176">BQ148</f>
        <v>1</v>
      </c>
      <c r="BS148" s="6">
        <f t="shared" ref="BS148:BS157" si="177">BR148</f>
        <v>1</v>
      </c>
      <c r="BT148" s="6">
        <f t="shared" ref="BT148:BT157" si="178">BS148</f>
        <v>1</v>
      </c>
      <c r="BU148" s="6">
        <f t="shared" ref="BU148:BU157" si="179">BT148</f>
        <v>1</v>
      </c>
      <c r="BV148" s="6">
        <f t="shared" ref="BV148:BV157" si="180">BU148</f>
        <v>1</v>
      </c>
      <c r="BW148" s="6">
        <f t="shared" ref="BW148:BW157" si="181">BV148</f>
        <v>1</v>
      </c>
      <c r="BX148" s="1"/>
    </row>
    <row r="149" spans="1:76" ht="45.6" hidden="1" x14ac:dyDescent="0.3">
      <c r="A149" s="2" t="str">
        <f>Programas!A149</f>
        <v>DO1</v>
      </c>
      <c r="B149" s="2">
        <f>Programas!B149</f>
        <v>1</v>
      </c>
      <c r="C149" s="2" t="str">
        <f>Programas!C149</f>
        <v>Recursos Hídricos</v>
      </c>
      <c r="D149" s="2">
        <f>Programas!D149</f>
        <v>3</v>
      </c>
      <c r="E149" s="2" t="str">
        <f>Programas!E149</f>
        <v>Outorgas dos direitos de uso de recursos hídricos</v>
      </c>
      <c r="F149" s="2" t="str">
        <f>Programas!F149</f>
        <v>3.2</v>
      </c>
      <c r="G149" s="2" t="str">
        <f>Programas!G149</f>
        <v>Aprimoramento do instrumento de outorga</v>
      </c>
      <c r="H149" s="2" t="str">
        <f>Programas!H149</f>
        <v>3.2.3</v>
      </c>
      <c r="I149" s="2" t="str">
        <f>Programas!I149</f>
        <v xml:space="preserve">Avaliar e revisar outorgas concedidas em valores superiores aos das demandas estimadas </v>
      </c>
      <c r="J149" s="3" t="str">
        <f>IF(Programas!J149="X","X","")</f>
        <v/>
      </c>
      <c r="K149" s="3" t="str">
        <f>IF(Programas!K149="X","X","")</f>
        <v/>
      </c>
      <c r="L149" s="3" t="str">
        <f>IF(Programas!L149="X","X","")</f>
        <v/>
      </c>
      <c r="M149" s="3" t="str">
        <f>IF(Programas!M149="X","X","")</f>
        <v>X</v>
      </c>
      <c r="N149" s="3" t="str">
        <f>IF(Programas!N149="X","X","")</f>
        <v>X</v>
      </c>
      <c r="O149" s="3" t="str">
        <f>IF(Programas!O149="X","X","")</f>
        <v>X</v>
      </c>
      <c r="P149" s="3" t="str">
        <f>IF(Programas!P149="X","X","")</f>
        <v>X</v>
      </c>
      <c r="Q149" s="3" t="str">
        <f>IF(Programas!Q149="X","X","")</f>
        <v/>
      </c>
      <c r="R149" s="3" t="str">
        <f>IF(Programas!R149="X","X","")</f>
        <v/>
      </c>
      <c r="S149" s="3" t="str">
        <f>IF(Programas!S149="X","X","")</f>
        <v/>
      </c>
      <c r="T149" s="3" t="str">
        <f>IF(Programas!T149="X","X","")</f>
        <v/>
      </c>
      <c r="U149" s="3" t="str">
        <f>IF(Programas!U149="X","X","")</f>
        <v/>
      </c>
      <c r="V149" s="3" t="str">
        <f>IF(Programas!V149="X","X","")</f>
        <v/>
      </c>
      <c r="W149" s="3" t="str">
        <f>IF(Programas!W149="X","X","")</f>
        <v/>
      </c>
      <c r="X149" s="3" t="str">
        <f>IF(Programas!X149="X","X","")</f>
        <v/>
      </c>
      <c r="Y149" s="3" t="str">
        <f>IF(Programas!Y149="X","X","")</f>
        <v/>
      </c>
      <c r="Z149" s="3" t="str">
        <f>IF(Programas!Z149="X","X","")</f>
        <v/>
      </c>
      <c r="AA149" s="3" t="str">
        <f>IF(Programas!AA149="X","X","")</f>
        <v/>
      </c>
      <c r="AB149" s="3" t="str">
        <f>IF(Programas!AB149="X","X","")</f>
        <v/>
      </c>
      <c r="AC149" s="3" t="str">
        <f>IF(Programas!AC149="X","X","")</f>
        <v/>
      </c>
      <c r="AD149" s="3">
        <f>Programas!AD149</f>
        <v>0</v>
      </c>
      <c r="AE149" s="3">
        <f>Programas!AE149</f>
        <v>0</v>
      </c>
      <c r="AF149" s="3">
        <f>Programas!AF149</f>
        <v>0</v>
      </c>
      <c r="AG149" s="3">
        <f>Programas!AG149</f>
        <v>0</v>
      </c>
      <c r="AH149" s="3">
        <f>Programas!AH149</f>
        <v>0</v>
      </c>
      <c r="AI149" s="3">
        <f>Programas!AI149</f>
        <v>0</v>
      </c>
      <c r="AJ149" s="3">
        <f>Programas!AJ149</f>
        <v>0</v>
      </c>
      <c r="AK149" s="3">
        <f>Programas!AK149</f>
        <v>0</v>
      </c>
      <c r="AL149" s="3">
        <f>Programas!AL149</f>
        <v>0</v>
      </c>
      <c r="AM149" s="3">
        <f>Programas!AM149</f>
        <v>0</v>
      </c>
      <c r="AN149" s="3">
        <f>Programas!AN149</f>
        <v>0</v>
      </c>
      <c r="AO149" s="3">
        <f>Programas!AO149</f>
        <v>0</v>
      </c>
      <c r="AP149" s="3">
        <f>Programas!AP149</f>
        <v>0</v>
      </c>
      <c r="AQ149" s="3">
        <f>Programas!AQ149</f>
        <v>0</v>
      </c>
      <c r="AR149" s="3">
        <f>Programas!AR149</f>
        <v>0</v>
      </c>
      <c r="AS149" s="3">
        <f>Programas!AS149</f>
        <v>0</v>
      </c>
      <c r="AT149" s="3">
        <f>Programas!AT149</f>
        <v>0</v>
      </c>
      <c r="AU149" s="3">
        <f>Programas!AU149</f>
        <v>0</v>
      </c>
      <c r="AV149" s="3">
        <f>Programas!AV149</f>
        <v>0</v>
      </c>
      <c r="AW149" s="3">
        <f>Programas!AW149</f>
        <v>0</v>
      </c>
      <c r="AX149" s="4">
        <f t="shared" si="100"/>
        <v>0</v>
      </c>
      <c r="AY149" s="4" t="s">
        <v>205</v>
      </c>
      <c r="AZ149" s="2" t="s">
        <v>246</v>
      </c>
      <c r="BA149" s="2" t="s">
        <v>247</v>
      </c>
      <c r="BB149" s="2" t="s">
        <v>248</v>
      </c>
      <c r="BC149" s="2" t="s">
        <v>249</v>
      </c>
      <c r="BD149" s="6">
        <v>0</v>
      </c>
      <c r="BE149" s="6">
        <v>0</v>
      </c>
      <c r="BF149" s="6">
        <v>0</v>
      </c>
      <c r="BG149" s="6">
        <v>0.25</v>
      </c>
      <c r="BH149" s="6">
        <v>0.5</v>
      </c>
      <c r="BI149" s="6">
        <v>0.75</v>
      </c>
      <c r="BJ149" s="6">
        <f t="shared" si="169"/>
        <v>0.75</v>
      </c>
      <c r="BK149" s="6">
        <v>1</v>
      </c>
      <c r="BL149" s="6">
        <f t="shared" si="170"/>
        <v>1</v>
      </c>
      <c r="BM149" s="6">
        <f t="shared" si="171"/>
        <v>1</v>
      </c>
      <c r="BN149" s="6">
        <f t="shared" si="172"/>
        <v>1</v>
      </c>
      <c r="BO149" s="6">
        <f t="shared" si="173"/>
        <v>1</v>
      </c>
      <c r="BP149" s="6">
        <f t="shared" si="174"/>
        <v>1</v>
      </c>
      <c r="BQ149" s="6">
        <f t="shared" si="175"/>
        <v>1</v>
      </c>
      <c r="BR149" s="6">
        <f t="shared" si="176"/>
        <v>1</v>
      </c>
      <c r="BS149" s="6">
        <f t="shared" si="177"/>
        <v>1</v>
      </c>
      <c r="BT149" s="6">
        <f t="shared" si="178"/>
        <v>1</v>
      </c>
      <c r="BU149" s="6">
        <f t="shared" si="179"/>
        <v>1</v>
      </c>
      <c r="BV149" s="6">
        <f t="shared" si="180"/>
        <v>1</v>
      </c>
      <c r="BW149" s="6">
        <f t="shared" si="181"/>
        <v>1</v>
      </c>
      <c r="BX149" s="1"/>
    </row>
    <row r="150" spans="1:76" ht="45.6" hidden="1" x14ac:dyDescent="0.3">
      <c r="A150" s="2" t="str">
        <f>Programas!A150</f>
        <v>DO2</v>
      </c>
      <c r="B150" s="2">
        <f>Programas!B150</f>
        <v>1</v>
      </c>
      <c r="C150" s="2" t="str">
        <f>Programas!C150</f>
        <v>Recursos Hídricos</v>
      </c>
      <c r="D150" s="2">
        <f>Programas!D150</f>
        <v>3</v>
      </c>
      <c r="E150" s="2" t="str">
        <f>Programas!E150</f>
        <v>Outorgas dos direitos de uso de recursos hídricos</v>
      </c>
      <c r="F150" s="2" t="str">
        <f>Programas!F150</f>
        <v>3.2</v>
      </c>
      <c r="G150" s="2" t="str">
        <f>Programas!G150</f>
        <v>Aprimoramento do instrumento de outorga</v>
      </c>
      <c r="H150" s="2" t="str">
        <f>Programas!H150</f>
        <v>3.2.3</v>
      </c>
      <c r="I150" s="2" t="str">
        <f>Programas!I150</f>
        <v xml:space="preserve">Avaliar e revisar outorgas concedidas em valores superiores aos das demandas estimadas </v>
      </c>
      <c r="J150" s="3" t="str">
        <f>IF(Programas!J150="X","X","")</f>
        <v/>
      </c>
      <c r="K150" s="3" t="str">
        <f>IF(Programas!K150="X","X","")</f>
        <v/>
      </c>
      <c r="L150" s="3" t="str">
        <f>IF(Programas!L150="X","X","")</f>
        <v/>
      </c>
      <c r="M150" s="3" t="str">
        <f>IF(Programas!M150="X","X","")</f>
        <v>X</v>
      </c>
      <c r="N150" s="3" t="str">
        <f>IF(Programas!N150="X","X","")</f>
        <v>X</v>
      </c>
      <c r="O150" s="3" t="str">
        <f>IF(Programas!O150="X","X","")</f>
        <v>X</v>
      </c>
      <c r="P150" s="3" t="str">
        <f>IF(Programas!P150="X","X","")</f>
        <v>X</v>
      </c>
      <c r="Q150" s="3" t="str">
        <f>IF(Programas!Q150="X","X","")</f>
        <v/>
      </c>
      <c r="R150" s="3" t="str">
        <f>IF(Programas!R150="X","X","")</f>
        <v/>
      </c>
      <c r="S150" s="3" t="str">
        <f>IF(Programas!S150="X","X","")</f>
        <v/>
      </c>
      <c r="T150" s="3" t="str">
        <f>IF(Programas!T150="X","X","")</f>
        <v/>
      </c>
      <c r="U150" s="3" t="str">
        <f>IF(Programas!U150="X","X","")</f>
        <v/>
      </c>
      <c r="V150" s="3" t="str">
        <f>IF(Programas!V150="X","X","")</f>
        <v/>
      </c>
      <c r="W150" s="3" t="str">
        <f>IF(Programas!W150="X","X","")</f>
        <v/>
      </c>
      <c r="X150" s="3" t="str">
        <f>IF(Programas!X150="X","X","")</f>
        <v/>
      </c>
      <c r="Y150" s="3" t="str">
        <f>IF(Programas!Y150="X","X","")</f>
        <v/>
      </c>
      <c r="Z150" s="3" t="str">
        <f>IF(Programas!Z150="X","X","")</f>
        <v/>
      </c>
      <c r="AA150" s="3" t="str">
        <f>IF(Programas!AA150="X","X","")</f>
        <v/>
      </c>
      <c r="AB150" s="3" t="str">
        <f>IF(Programas!AB150="X","X","")</f>
        <v/>
      </c>
      <c r="AC150" s="3" t="str">
        <f>IF(Programas!AC150="X","X","")</f>
        <v/>
      </c>
      <c r="AD150" s="3">
        <f>Programas!AD150</f>
        <v>0</v>
      </c>
      <c r="AE150" s="3">
        <f>Programas!AE150</f>
        <v>0</v>
      </c>
      <c r="AF150" s="3">
        <f>Programas!AF150</f>
        <v>0</v>
      </c>
      <c r="AG150" s="3">
        <f>Programas!AG150</f>
        <v>0</v>
      </c>
      <c r="AH150" s="3">
        <f>Programas!AH150</f>
        <v>0</v>
      </c>
      <c r="AI150" s="3">
        <f>Programas!AI150</f>
        <v>0</v>
      </c>
      <c r="AJ150" s="3">
        <f>Programas!AJ150</f>
        <v>0</v>
      </c>
      <c r="AK150" s="3">
        <f>Programas!AK150</f>
        <v>0</v>
      </c>
      <c r="AL150" s="3">
        <f>Programas!AL150</f>
        <v>0</v>
      </c>
      <c r="AM150" s="3">
        <f>Programas!AM150</f>
        <v>0</v>
      </c>
      <c r="AN150" s="3">
        <f>Programas!AN150</f>
        <v>0</v>
      </c>
      <c r="AO150" s="3">
        <f>Programas!AO150</f>
        <v>0</v>
      </c>
      <c r="AP150" s="3">
        <f>Programas!AP150</f>
        <v>0</v>
      </c>
      <c r="AQ150" s="3">
        <f>Programas!AQ150</f>
        <v>0</v>
      </c>
      <c r="AR150" s="3">
        <f>Programas!AR150</f>
        <v>0</v>
      </c>
      <c r="AS150" s="3">
        <f>Programas!AS150</f>
        <v>0</v>
      </c>
      <c r="AT150" s="3">
        <f>Programas!AT150</f>
        <v>0</v>
      </c>
      <c r="AU150" s="3">
        <f>Programas!AU150</f>
        <v>0</v>
      </c>
      <c r="AV150" s="3">
        <f>Programas!AV150</f>
        <v>0</v>
      </c>
      <c r="AW150" s="3">
        <f>Programas!AW150</f>
        <v>0</v>
      </c>
      <c r="AX150" s="4">
        <f t="shared" si="100"/>
        <v>0</v>
      </c>
      <c r="AY150" s="4" t="s">
        <v>205</v>
      </c>
      <c r="AZ150" s="2" t="s">
        <v>246</v>
      </c>
      <c r="BA150" s="2" t="s">
        <v>247</v>
      </c>
      <c r="BB150" s="2" t="s">
        <v>248</v>
      </c>
      <c r="BC150" s="2" t="s">
        <v>249</v>
      </c>
      <c r="BD150" s="6">
        <v>0</v>
      </c>
      <c r="BE150" s="6">
        <v>0</v>
      </c>
      <c r="BF150" s="6">
        <v>0</v>
      </c>
      <c r="BG150" s="6">
        <v>0.25</v>
      </c>
      <c r="BH150" s="6">
        <v>0.5</v>
      </c>
      <c r="BI150" s="6">
        <v>0.75</v>
      </c>
      <c r="BJ150" s="6">
        <f t="shared" si="169"/>
        <v>0.75</v>
      </c>
      <c r="BK150" s="6">
        <v>1</v>
      </c>
      <c r="BL150" s="6">
        <f t="shared" si="170"/>
        <v>1</v>
      </c>
      <c r="BM150" s="6">
        <f t="shared" si="171"/>
        <v>1</v>
      </c>
      <c r="BN150" s="6">
        <f t="shared" si="172"/>
        <v>1</v>
      </c>
      <c r="BO150" s="6">
        <f t="shared" si="173"/>
        <v>1</v>
      </c>
      <c r="BP150" s="6">
        <f t="shared" si="174"/>
        <v>1</v>
      </c>
      <c r="BQ150" s="6">
        <f t="shared" si="175"/>
        <v>1</v>
      </c>
      <c r="BR150" s="6">
        <f t="shared" si="176"/>
        <v>1</v>
      </c>
      <c r="BS150" s="6">
        <f t="shared" si="177"/>
        <v>1</v>
      </c>
      <c r="BT150" s="6">
        <f t="shared" si="178"/>
        <v>1</v>
      </c>
      <c r="BU150" s="6">
        <f t="shared" si="179"/>
        <v>1</v>
      </c>
      <c r="BV150" s="6">
        <f t="shared" si="180"/>
        <v>1</v>
      </c>
      <c r="BW150" s="6">
        <f t="shared" si="181"/>
        <v>1</v>
      </c>
      <c r="BX150" s="1"/>
    </row>
    <row r="151" spans="1:76" ht="45.6" hidden="1" x14ac:dyDescent="0.3">
      <c r="A151" s="2" t="str">
        <f>Programas!A151</f>
        <v>DO3</v>
      </c>
      <c r="B151" s="2">
        <f>Programas!B151</f>
        <v>1</v>
      </c>
      <c r="C151" s="2" t="str">
        <f>Programas!C151</f>
        <v>Recursos Hídricos</v>
      </c>
      <c r="D151" s="2">
        <f>Programas!D151</f>
        <v>3</v>
      </c>
      <c r="E151" s="2" t="str">
        <f>Programas!E151</f>
        <v>Outorgas dos direitos de uso de recursos hídricos</v>
      </c>
      <c r="F151" s="2" t="str">
        <f>Programas!F151</f>
        <v>3.2</v>
      </c>
      <c r="G151" s="2" t="str">
        <f>Programas!G151</f>
        <v>Aprimoramento do instrumento de outorga</v>
      </c>
      <c r="H151" s="2" t="str">
        <f>Programas!H151</f>
        <v>3.2.3</v>
      </c>
      <c r="I151" s="2" t="str">
        <f>Programas!I151</f>
        <v xml:space="preserve">Avaliar e revisar outorgas concedidas em valores superiores aos das demandas estimadas </v>
      </c>
      <c r="J151" s="3" t="str">
        <f>IF(Programas!J151="X","X","")</f>
        <v/>
      </c>
      <c r="K151" s="3" t="str">
        <f>IF(Programas!K151="X","X","")</f>
        <v/>
      </c>
      <c r="L151" s="3" t="str">
        <f>IF(Programas!L151="X","X","")</f>
        <v/>
      </c>
      <c r="M151" s="3" t="str">
        <f>IF(Programas!M151="X","X","")</f>
        <v>X</v>
      </c>
      <c r="N151" s="3" t="str">
        <f>IF(Programas!N151="X","X","")</f>
        <v>X</v>
      </c>
      <c r="O151" s="3" t="str">
        <f>IF(Programas!O151="X","X","")</f>
        <v>X</v>
      </c>
      <c r="P151" s="3" t="str">
        <f>IF(Programas!P151="X","X","")</f>
        <v>X</v>
      </c>
      <c r="Q151" s="3" t="str">
        <f>IF(Programas!Q151="X","X","")</f>
        <v/>
      </c>
      <c r="R151" s="3" t="str">
        <f>IF(Programas!R151="X","X","")</f>
        <v/>
      </c>
      <c r="S151" s="3" t="str">
        <f>IF(Programas!S151="X","X","")</f>
        <v/>
      </c>
      <c r="T151" s="3" t="str">
        <f>IF(Programas!T151="X","X","")</f>
        <v/>
      </c>
      <c r="U151" s="3" t="str">
        <f>IF(Programas!U151="X","X","")</f>
        <v/>
      </c>
      <c r="V151" s="3" t="str">
        <f>IF(Programas!V151="X","X","")</f>
        <v/>
      </c>
      <c r="W151" s="3" t="str">
        <f>IF(Programas!W151="X","X","")</f>
        <v/>
      </c>
      <c r="X151" s="3" t="str">
        <f>IF(Programas!X151="X","X","")</f>
        <v/>
      </c>
      <c r="Y151" s="3" t="str">
        <f>IF(Programas!Y151="X","X","")</f>
        <v/>
      </c>
      <c r="Z151" s="3" t="str">
        <f>IF(Programas!Z151="X","X","")</f>
        <v/>
      </c>
      <c r="AA151" s="3" t="str">
        <f>IF(Programas!AA151="X","X","")</f>
        <v/>
      </c>
      <c r="AB151" s="3" t="str">
        <f>IF(Programas!AB151="X","X","")</f>
        <v/>
      </c>
      <c r="AC151" s="3" t="str">
        <f>IF(Programas!AC151="X","X","")</f>
        <v/>
      </c>
      <c r="AD151" s="3">
        <f>Programas!AD151</f>
        <v>0</v>
      </c>
      <c r="AE151" s="3">
        <f>Programas!AE151</f>
        <v>0</v>
      </c>
      <c r="AF151" s="3">
        <f>Programas!AF151</f>
        <v>0</v>
      </c>
      <c r="AG151" s="3">
        <f>Programas!AG151</f>
        <v>0</v>
      </c>
      <c r="AH151" s="3">
        <f>Programas!AH151</f>
        <v>0</v>
      </c>
      <c r="AI151" s="3">
        <f>Programas!AI151</f>
        <v>0</v>
      </c>
      <c r="AJ151" s="3">
        <f>Programas!AJ151</f>
        <v>0</v>
      </c>
      <c r="AK151" s="3">
        <f>Programas!AK151</f>
        <v>0</v>
      </c>
      <c r="AL151" s="3">
        <f>Programas!AL151</f>
        <v>0</v>
      </c>
      <c r="AM151" s="3">
        <f>Programas!AM151</f>
        <v>0</v>
      </c>
      <c r="AN151" s="3">
        <f>Programas!AN151</f>
        <v>0</v>
      </c>
      <c r="AO151" s="3">
        <f>Programas!AO151</f>
        <v>0</v>
      </c>
      <c r="AP151" s="3">
        <f>Programas!AP151</f>
        <v>0</v>
      </c>
      <c r="AQ151" s="3">
        <f>Programas!AQ151</f>
        <v>0</v>
      </c>
      <c r="AR151" s="3">
        <f>Programas!AR151</f>
        <v>0</v>
      </c>
      <c r="AS151" s="3">
        <f>Programas!AS151</f>
        <v>0</v>
      </c>
      <c r="AT151" s="3">
        <f>Programas!AT151</f>
        <v>0</v>
      </c>
      <c r="AU151" s="3">
        <f>Programas!AU151</f>
        <v>0</v>
      </c>
      <c r="AV151" s="3">
        <f>Programas!AV151</f>
        <v>0</v>
      </c>
      <c r="AW151" s="3">
        <f>Programas!AW151</f>
        <v>0</v>
      </c>
      <c r="AX151" s="4">
        <f t="shared" si="100"/>
        <v>0</v>
      </c>
      <c r="AY151" s="4" t="s">
        <v>205</v>
      </c>
      <c r="AZ151" s="2" t="s">
        <v>246</v>
      </c>
      <c r="BA151" s="2" t="s">
        <v>247</v>
      </c>
      <c r="BB151" s="2" t="s">
        <v>248</v>
      </c>
      <c r="BC151" s="2" t="s">
        <v>249</v>
      </c>
      <c r="BD151" s="6">
        <v>0</v>
      </c>
      <c r="BE151" s="6">
        <v>0</v>
      </c>
      <c r="BF151" s="6">
        <v>0</v>
      </c>
      <c r="BG151" s="6">
        <v>0.25</v>
      </c>
      <c r="BH151" s="6">
        <v>0.5</v>
      </c>
      <c r="BI151" s="6">
        <v>0.75</v>
      </c>
      <c r="BJ151" s="6">
        <f t="shared" si="169"/>
        <v>0.75</v>
      </c>
      <c r="BK151" s="6">
        <v>1</v>
      </c>
      <c r="BL151" s="6">
        <f t="shared" si="170"/>
        <v>1</v>
      </c>
      <c r="BM151" s="6">
        <f t="shared" si="171"/>
        <v>1</v>
      </c>
      <c r="BN151" s="6">
        <f t="shared" si="172"/>
        <v>1</v>
      </c>
      <c r="BO151" s="6">
        <f t="shared" si="173"/>
        <v>1</v>
      </c>
      <c r="BP151" s="6">
        <f t="shared" si="174"/>
        <v>1</v>
      </c>
      <c r="BQ151" s="6">
        <f t="shared" si="175"/>
        <v>1</v>
      </c>
      <c r="BR151" s="6">
        <f t="shared" si="176"/>
        <v>1</v>
      </c>
      <c r="BS151" s="6">
        <f t="shared" si="177"/>
        <v>1</v>
      </c>
      <c r="BT151" s="6">
        <f t="shared" si="178"/>
        <v>1</v>
      </c>
      <c r="BU151" s="6">
        <f t="shared" si="179"/>
        <v>1</v>
      </c>
      <c r="BV151" s="6">
        <f t="shared" si="180"/>
        <v>1</v>
      </c>
      <c r="BW151" s="6">
        <f t="shared" si="181"/>
        <v>1</v>
      </c>
      <c r="BX151" s="1"/>
    </row>
    <row r="152" spans="1:76" ht="45.6" hidden="1" x14ac:dyDescent="0.3">
      <c r="A152" s="2" t="str">
        <f>Programas!A152</f>
        <v>DO4</v>
      </c>
      <c r="B152" s="2">
        <f>Programas!B152</f>
        <v>1</v>
      </c>
      <c r="C152" s="2" t="str">
        <f>Programas!C152</f>
        <v>Recursos Hídricos</v>
      </c>
      <c r="D152" s="2">
        <f>Programas!D152</f>
        <v>3</v>
      </c>
      <c r="E152" s="2" t="str">
        <f>Programas!E152</f>
        <v>Outorgas dos direitos de uso de recursos hídricos</v>
      </c>
      <c r="F152" s="2" t="str">
        <f>Programas!F152</f>
        <v>3.2</v>
      </c>
      <c r="G152" s="2" t="str">
        <f>Programas!G152</f>
        <v>Aprimoramento do instrumento de outorga</v>
      </c>
      <c r="H152" s="2" t="str">
        <f>Programas!H152</f>
        <v>3.2.3</v>
      </c>
      <c r="I152" s="2" t="str">
        <f>Programas!I152</f>
        <v xml:space="preserve">Avaliar e revisar outorgas concedidas em valores superiores aos das demandas estimadas </v>
      </c>
      <c r="J152" s="3" t="str">
        <f>IF(Programas!J152="X","X","")</f>
        <v/>
      </c>
      <c r="K152" s="3" t="str">
        <f>IF(Programas!K152="X","X","")</f>
        <v/>
      </c>
      <c r="L152" s="3" t="str">
        <f>IF(Programas!L152="X","X","")</f>
        <v/>
      </c>
      <c r="M152" s="3" t="str">
        <f>IF(Programas!M152="X","X","")</f>
        <v>X</v>
      </c>
      <c r="N152" s="3" t="str">
        <f>IF(Programas!N152="X","X","")</f>
        <v>X</v>
      </c>
      <c r="O152" s="3" t="str">
        <f>IF(Programas!O152="X","X","")</f>
        <v>X</v>
      </c>
      <c r="P152" s="3" t="str">
        <f>IF(Programas!P152="X","X","")</f>
        <v>X</v>
      </c>
      <c r="Q152" s="3" t="str">
        <f>IF(Programas!Q152="X","X","")</f>
        <v/>
      </c>
      <c r="R152" s="3" t="str">
        <f>IF(Programas!R152="X","X","")</f>
        <v/>
      </c>
      <c r="S152" s="3" t="str">
        <f>IF(Programas!S152="X","X","")</f>
        <v/>
      </c>
      <c r="T152" s="3" t="str">
        <f>IF(Programas!T152="X","X","")</f>
        <v/>
      </c>
      <c r="U152" s="3" t="str">
        <f>IF(Programas!U152="X","X","")</f>
        <v/>
      </c>
      <c r="V152" s="3" t="str">
        <f>IF(Programas!V152="X","X","")</f>
        <v/>
      </c>
      <c r="W152" s="3" t="str">
        <f>IF(Programas!W152="X","X","")</f>
        <v/>
      </c>
      <c r="X152" s="3" t="str">
        <f>IF(Programas!X152="X","X","")</f>
        <v/>
      </c>
      <c r="Y152" s="3" t="str">
        <f>IF(Programas!Y152="X","X","")</f>
        <v/>
      </c>
      <c r="Z152" s="3" t="str">
        <f>IF(Programas!Z152="X","X","")</f>
        <v/>
      </c>
      <c r="AA152" s="3" t="str">
        <f>IF(Programas!AA152="X","X","")</f>
        <v/>
      </c>
      <c r="AB152" s="3" t="str">
        <f>IF(Programas!AB152="X","X","")</f>
        <v/>
      </c>
      <c r="AC152" s="3" t="str">
        <f>IF(Programas!AC152="X","X","")</f>
        <v/>
      </c>
      <c r="AD152" s="3">
        <f>Programas!AD152</f>
        <v>0</v>
      </c>
      <c r="AE152" s="3">
        <f>Programas!AE152</f>
        <v>0</v>
      </c>
      <c r="AF152" s="3">
        <f>Programas!AF152</f>
        <v>0</v>
      </c>
      <c r="AG152" s="3">
        <f>Programas!AG152</f>
        <v>0</v>
      </c>
      <c r="AH152" s="3">
        <f>Programas!AH152</f>
        <v>0</v>
      </c>
      <c r="AI152" s="3">
        <f>Programas!AI152</f>
        <v>0</v>
      </c>
      <c r="AJ152" s="3">
        <f>Programas!AJ152</f>
        <v>0</v>
      </c>
      <c r="AK152" s="3">
        <f>Programas!AK152</f>
        <v>0</v>
      </c>
      <c r="AL152" s="3">
        <f>Programas!AL152</f>
        <v>0</v>
      </c>
      <c r="AM152" s="3">
        <f>Programas!AM152</f>
        <v>0</v>
      </c>
      <c r="AN152" s="3">
        <f>Programas!AN152</f>
        <v>0</v>
      </c>
      <c r="AO152" s="3">
        <f>Programas!AO152</f>
        <v>0</v>
      </c>
      <c r="AP152" s="3">
        <f>Programas!AP152</f>
        <v>0</v>
      </c>
      <c r="AQ152" s="3">
        <f>Programas!AQ152</f>
        <v>0</v>
      </c>
      <c r="AR152" s="3">
        <f>Programas!AR152</f>
        <v>0</v>
      </c>
      <c r="AS152" s="3">
        <f>Programas!AS152</f>
        <v>0</v>
      </c>
      <c r="AT152" s="3">
        <f>Programas!AT152</f>
        <v>0</v>
      </c>
      <c r="AU152" s="3">
        <f>Programas!AU152</f>
        <v>0</v>
      </c>
      <c r="AV152" s="3">
        <f>Programas!AV152</f>
        <v>0</v>
      </c>
      <c r="AW152" s="3">
        <f>Programas!AW152</f>
        <v>0</v>
      </c>
      <c r="AX152" s="4">
        <f t="shared" si="100"/>
        <v>0</v>
      </c>
      <c r="AY152" s="4" t="s">
        <v>205</v>
      </c>
      <c r="AZ152" s="2" t="s">
        <v>246</v>
      </c>
      <c r="BA152" s="2" t="s">
        <v>247</v>
      </c>
      <c r="BB152" s="2" t="s">
        <v>248</v>
      </c>
      <c r="BC152" s="2" t="s">
        <v>249</v>
      </c>
      <c r="BD152" s="6">
        <v>0</v>
      </c>
      <c r="BE152" s="6">
        <v>0</v>
      </c>
      <c r="BF152" s="6">
        <v>0</v>
      </c>
      <c r="BG152" s="6">
        <v>0.25</v>
      </c>
      <c r="BH152" s="6">
        <v>0.5</v>
      </c>
      <c r="BI152" s="6">
        <v>0.75</v>
      </c>
      <c r="BJ152" s="6">
        <f t="shared" si="169"/>
        <v>0.75</v>
      </c>
      <c r="BK152" s="6">
        <v>1</v>
      </c>
      <c r="BL152" s="6">
        <f t="shared" si="170"/>
        <v>1</v>
      </c>
      <c r="BM152" s="6">
        <f t="shared" si="171"/>
        <v>1</v>
      </c>
      <c r="BN152" s="6">
        <f t="shared" si="172"/>
        <v>1</v>
      </c>
      <c r="BO152" s="6">
        <f t="shared" si="173"/>
        <v>1</v>
      </c>
      <c r="BP152" s="6">
        <f t="shared" si="174"/>
        <v>1</v>
      </c>
      <c r="BQ152" s="6">
        <f t="shared" si="175"/>
        <v>1</v>
      </c>
      <c r="BR152" s="6">
        <f t="shared" si="176"/>
        <v>1</v>
      </c>
      <c r="BS152" s="6">
        <f t="shared" si="177"/>
        <v>1</v>
      </c>
      <c r="BT152" s="6">
        <f t="shared" si="178"/>
        <v>1</v>
      </c>
      <c r="BU152" s="6">
        <f t="shared" si="179"/>
        <v>1</v>
      </c>
      <c r="BV152" s="6">
        <f t="shared" si="180"/>
        <v>1</v>
      </c>
      <c r="BW152" s="6">
        <f t="shared" si="181"/>
        <v>1</v>
      </c>
      <c r="BX152" s="1"/>
    </row>
    <row r="153" spans="1:76" ht="45.6" hidden="1" x14ac:dyDescent="0.3">
      <c r="A153" s="2" t="str">
        <f>Programas!A153</f>
        <v>DO5</v>
      </c>
      <c r="B153" s="2">
        <f>Programas!B153</f>
        <v>1</v>
      </c>
      <c r="C153" s="2" t="str">
        <f>Programas!C153</f>
        <v>Recursos Hídricos</v>
      </c>
      <c r="D153" s="2">
        <f>Programas!D153</f>
        <v>3</v>
      </c>
      <c r="E153" s="2" t="str">
        <f>Programas!E153</f>
        <v>Outorgas dos direitos de uso de recursos hídricos</v>
      </c>
      <c r="F153" s="2" t="str">
        <f>Programas!F153</f>
        <v>3.2</v>
      </c>
      <c r="G153" s="2" t="str">
        <f>Programas!G153</f>
        <v>Aprimoramento do instrumento de outorga</v>
      </c>
      <c r="H153" s="2" t="str">
        <f>Programas!H153</f>
        <v>3.2.3</v>
      </c>
      <c r="I153" s="2" t="str">
        <f>Programas!I153</f>
        <v xml:space="preserve">Avaliar e revisar outorgas concedidas em valores superiores aos das demandas estimadas </v>
      </c>
      <c r="J153" s="3" t="str">
        <f>IF(Programas!J153="X","X","")</f>
        <v/>
      </c>
      <c r="K153" s="3" t="str">
        <f>IF(Programas!K153="X","X","")</f>
        <v/>
      </c>
      <c r="L153" s="3" t="str">
        <f>IF(Programas!L153="X","X","")</f>
        <v/>
      </c>
      <c r="M153" s="3" t="str">
        <f>IF(Programas!M153="X","X","")</f>
        <v>X</v>
      </c>
      <c r="N153" s="3" t="str">
        <f>IF(Programas!N153="X","X","")</f>
        <v>X</v>
      </c>
      <c r="O153" s="3" t="str">
        <f>IF(Programas!O153="X","X","")</f>
        <v>X</v>
      </c>
      <c r="P153" s="3" t="str">
        <f>IF(Programas!P153="X","X","")</f>
        <v>X</v>
      </c>
      <c r="Q153" s="3" t="str">
        <f>IF(Programas!Q153="X","X","")</f>
        <v/>
      </c>
      <c r="R153" s="3" t="str">
        <f>IF(Programas!R153="X","X","")</f>
        <v/>
      </c>
      <c r="S153" s="3" t="str">
        <f>IF(Programas!S153="X","X","")</f>
        <v/>
      </c>
      <c r="T153" s="3" t="str">
        <f>IF(Programas!T153="X","X","")</f>
        <v/>
      </c>
      <c r="U153" s="3" t="str">
        <f>IF(Programas!U153="X","X","")</f>
        <v/>
      </c>
      <c r="V153" s="3" t="str">
        <f>IF(Programas!V153="X","X","")</f>
        <v/>
      </c>
      <c r="W153" s="3" t="str">
        <f>IF(Programas!W153="X","X","")</f>
        <v/>
      </c>
      <c r="X153" s="3" t="str">
        <f>IF(Programas!X153="X","X","")</f>
        <v/>
      </c>
      <c r="Y153" s="3" t="str">
        <f>IF(Programas!Y153="X","X","")</f>
        <v/>
      </c>
      <c r="Z153" s="3" t="str">
        <f>IF(Programas!Z153="X","X","")</f>
        <v/>
      </c>
      <c r="AA153" s="3" t="str">
        <f>IF(Programas!AA153="X","X","")</f>
        <v/>
      </c>
      <c r="AB153" s="3" t="str">
        <f>IF(Programas!AB153="X","X","")</f>
        <v/>
      </c>
      <c r="AC153" s="3" t="str">
        <f>IF(Programas!AC153="X","X","")</f>
        <v/>
      </c>
      <c r="AD153" s="3">
        <f>Programas!AD153</f>
        <v>0</v>
      </c>
      <c r="AE153" s="3">
        <f>Programas!AE153</f>
        <v>0</v>
      </c>
      <c r="AF153" s="3">
        <f>Programas!AF153</f>
        <v>0</v>
      </c>
      <c r="AG153" s="3">
        <f>Programas!AG153</f>
        <v>0</v>
      </c>
      <c r="AH153" s="3">
        <f>Programas!AH153</f>
        <v>0</v>
      </c>
      <c r="AI153" s="3">
        <f>Programas!AI153</f>
        <v>0</v>
      </c>
      <c r="AJ153" s="3">
        <f>Programas!AJ153</f>
        <v>0</v>
      </c>
      <c r="AK153" s="3">
        <f>Programas!AK153</f>
        <v>0</v>
      </c>
      <c r="AL153" s="3">
        <f>Programas!AL153</f>
        <v>0</v>
      </c>
      <c r="AM153" s="3">
        <f>Programas!AM153</f>
        <v>0</v>
      </c>
      <c r="AN153" s="3">
        <f>Programas!AN153</f>
        <v>0</v>
      </c>
      <c r="AO153" s="3">
        <f>Programas!AO153</f>
        <v>0</v>
      </c>
      <c r="AP153" s="3">
        <f>Programas!AP153</f>
        <v>0</v>
      </c>
      <c r="AQ153" s="3">
        <f>Programas!AQ153</f>
        <v>0</v>
      </c>
      <c r="AR153" s="3">
        <f>Programas!AR153</f>
        <v>0</v>
      </c>
      <c r="AS153" s="3">
        <f>Programas!AS153</f>
        <v>0</v>
      </c>
      <c r="AT153" s="3">
        <f>Programas!AT153</f>
        <v>0</v>
      </c>
      <c r="AU153" s="3">
        <f>Programas!AU153</f>
        <v>0</v>
      </c>
      <c r="AV153" s="3">
        <f>Programas!AV153</f>
        <v>0</v>
      </c>
      <c r="AW153" s="3">
        <f>Programas!AW153</f>
        <v>0</v>
      </c>
      <c r="AX153" s="4">
        <f t="shared" si="100"/>
        <v>0</v>
      </c>
      <c r="AY153" s="4" t="s">
        <v>205</v>
      </c>
      <c r="AZ153" s="2" t="s">
        <v>246</v>
      </c>
      <c r="BA153" s="2" t="s">
        <v>247</v>
      </c>
      <c r="BB153" s="2" t="s">
        <v>248</v>
      </c>
      <c r="BC153" s="2" t="s">
        <v>249</v>
      </c>
      <c r="BD153" s="6">
        <v>0</v>
      </c>
      <c r="BE153" s="6">
        <v>0</v>
      </c>
      <c r="BF153" s="6">
        <v>0</v>
      </c>
      <c r="BG153" s="6">
        <v>0.25</v>
      </c>
      <c r="BH153" s="6">
        <v>0.5</v>
      </c>
      <c r="BI153" s="6">
        <v>0.75</v>
      </c>
      <c r="BJ153" s="6">
        <f t="shared" si="169"/>
        <v>0.75</v>
      </c>
      <c r="BK153" s="6">
        <v>1</v>
      </c>
      <c r="BL153" s="6">
        <f t="shared" si="170"/>
        <v>1</v>
      </c>
      <c r="BM153" s="6">
        <f t="shared" si="171"/>
        <v>1</v>
      </c>
      <c r="BN153" s="6">
        <f t="shared" si="172"/>
        <v>1</v>
      </c>
      <c r="BO153" s="6">
        <f t="shared" si="173"/>
        <v>1</v>
      </c>
      <c r="BP153" s="6">
        <f t="shared" si="174"/>
        <v>1</v>
      </c>
      <c r="BQ153" s="6">
        <f t="shared" si="175"/>
        <v>1</v>
      </c>
      <c r="BR153" s="6">
        <f t="shared" si="176"/>
        <v>1</v>
      </c>
      <c r="BS153" s="6">
        <f t="shared" si="177"/>
        <v>1</v>
      </c>
      <c r="BT153" s="6">
        <f t="shared" si="178"/>
        <v>1</v>
      </c>
      <c r="BU153" s="6">
        <f t="shared" si="179"/>
        <v>1</v>
      </c>
      <c r="BV153" s="6">
        <f t="shared" si="180"/>
        <v>1</v>
      </c>
      <c r="BW153" s="6">
        <f t="shared" si="181"/>
        <v>1</v>
      </c>
      <c r="BX153" s="1"/>
    </row>
    <row r="154" spans="1:76" ht="45.6" hidden="1" x14ac:dyDescent="0.3">
      <c r="A154" s="2" t="str">
        <f>Programas!A154</f>
        <v>DO6</v>
      </c>
      <c r="B154" s="2">
        <f>Programas!B154</f>
        <v>1</v>
      </c>
      <c r="C154" s="2" t="str">
        <f>Programas!C154</f>
        <v>Recursos Hídricos</v>
      </c>
      <c r="D154" s="2">
        <f>Programas!D154</f>
        <v>3</v>
      </c>
      <c r="E154" s="2" t="str">
        <f>Programas!E154</f>
        <v>Outorgas dos direitos de uso de recursos hídricos</v>
      </c>
      <c r="F154" s="2" t="str">
        <f>Programas!F154</f>
        <v>3.2</v>
      </c>
      <c r="G154" s="2" t="str">
        <f>Programas!G154</f>
        <v>Aprimoramento do instrumento de outorga</v>
      </c>
      <c r="H154" s="2" t="str">
        <f>Programas!H154</f>
        <v>3.2.3</v>
      </c>
      <c r="I154" s="2" t="str">
        <f>Programas!I154</f>
        <v xml:space="preserve">Avaliar e revisar outorgas concedidas em valores superiores aos das demandas estimadas </v>
      </c>
      <c r="J154" s="3" t="str">
        <f>IF(Programas!J154="X","X","")</f>
        <v/>
      </c>
      <c r="K154" s="3" t="str">
        <f>IF(Programas!K154="X","X","")</f>
        <v/>
      </c>
      <c r="L154" s="3" t="str">
        <f>IF(Programas!L154="X","X","")</f>
        <v/>
      </c>
      <c r="M154" s="3" t="str">
        <f>IF(Programas!M154="X","X","")</f>
        <v>X</v>
      </c>
      <c r="N154" s="3" t="str">
        <f>IF(Programas!N154="X","X","")</f>
        <v>X</v>
      </c>
      <c r="O154" s="3" t="str">
        <f>IF(Programas!O154="X","X","")</f>
        <v>X</v>
      </c>
      <c r="P154" s="3" t="str">
        <f>IF(Programas!P154="X","X","")</f>
        <v>X</v>
      </c>
      <c r="Q154" s="3" t="str">
        <f>IF(Programas!Q154="X","X","")</f>
        <v/>
      </c>
      <c r="R154" s="3" t="str">
        <f>IF(Programas!R154="X","X","")</f>
        <v/>
      </c>
      <c r="S154" s="3" t="str">
        <f>IF(Programas!S154="X","X","")</f>
        <v/>
      </c>
      <c r="T154" s="3" t="str">
        <f>IF(Programas!T154="X","X","")</f>
        <v/>
      </c>
      <c r="U154" s="3" t="str">
        <f>IF(Programas!U154="X","X","")</f>
        <v/>
      </c>
      <c r="V154" s="3" t="str">
        <f>IF(Programas!V154="X","X","")</f>
        <v/>
      </c>
      <c r="W154" s="3" t="str">
        <f>IF(Programas!W154="X","X","")</f>
        <v/>
      </c>
      <c r="X154" s="3" t="str">
        <f>IF(Programas!X154="X","X","")</f>
        <v/>
      </c>
      <c r="Y154" s="3" t="str">
        <f>IF(Programas!Y154="X","X","")</f>
        <v/>
      </c>
      <c r="Z154" s="3" t="str">
        <f>IF(Programas!Z154="X","X","")</f>
        <v/>
      </c>
      <c r="AA154" s="3" t="str">
        <f>IF(Programas!AA154="X","X","")</f>
        <v/>
      </c>
      <c r="AB154" s="3" t="str">
        <f>IF(Programas!AB154="X","X","")</f>
        <v/>
      </c>
      <c r="AC154" s="3" t="str">
        <f>IF(Programas!AC154="X","X","")</f>
        <v/>
      </c>
      <c r="AD154" s="3">
        <f>Programas!AD154</f>
        <v>0</v>
      </c>
      <c r="AE154" s="3">
        <f>Programas!AE154</f>
        <v>0</v>
      </c>
      <c r="AF154" s="3">
        <f>Programas!AF154</f>
        <v>0</v>
      </c>
      <c r="AG154" s="3">
        <f>Programas!AG154</f>
        <v>0</v>
      </c>
      <c r="AH154" s="3">
        <f>Programas!AH154</f>
        <v>0</v>
      </c>
      <c r="AI154" s="3">
        <f>Programas!AI154</f>
        <v>0</v>
      </c>
      <c r="AJ154" s="3">
        <f>Programas!AJ154</f>
        <v>0</v>
      </c>
      <c r="AK154" s="3">
        <f>Programas!AK154</f>
        <v>0</v>
      </c>
      <c r="AL154" s="3">
        <f>Programas!AL154</f>
        <v>0</v>
      </c>
      <c r="AM154" s="3">
        <f>Programas!AM154</f>
        <v>0</v>
      </c>
      <c r="AN154" s="3">
        <f>Programas!AN154</f>
        <v>0</v>
      </c>
      <c r="AO154" s="3">
        <f>Programas!AO154</f>
        <v>0</v>
      </c>
      <c r="AP154" s="3">
        <f>Programas!AP154</f>
        <v>0</v>
      </c>
      <c r="AQ154" s="3">
        <f>Programas!AQ154</f>
        <v>0</v>
      </c>
      <c r="AR154" s="3">
        <f>Programas!AR154</f>
        <v>0</v>
      </c>
      <c r="AS154" s="3">
        <f>Programas!AS154</f>
        <v>0</v>
      </c>
      <c r="AT154" s="3">
        <f>Programas!AT154</f>
        <v>0</v>
      </c>
      <c r="AU154" s="3">
        <f>Programas!AU154</f>
        <v>0</v>
      </c>
      <c r="AV154" s="3">
        <f>Programas!AV154</f>
        <v>0</v>
      </c>
      <c r="AW154" s="3">
        <f>Programas!AW154</f>
        <v>0</v>
      </c>
      <c r="AX154" s="4">
        <f t="shared" si="100"/>
        <v>0</v>
      </c>
      <c r="AY154" s="4" t="s">
        <v>205</v>
      </c>
      <c r="AZ154" s="2" t="s">
        <v>246</v>
      </c>
      <c r="BA154" s="2" t="s">
        <v>247</v>
      </c>
      <c r="BB154" s="2" t="s">
        <v>248</v>
      </c>
      <c r="BC154" s="2" t="s">
        <v>249</v>
      </c>
      <c r="BD154" s="6">
        <v>0</v>
      </c>
      <c r="BE154" s="6">
        <v>0</v>
      </c>
      <c r="BF154" s="6">
        <v>0</v>
      </c>
      <c r="BG154" s="6">
        <v>0.25</v>
      </c>
      <c r="BH154" s="6">
        <v>0.5</v>
      </c>
      <c r="BI154" s="6">
        <v>0.75</v>
      </c>
      <c r="BJ154" s="6">
        <f t="shared" si="169"/>
        <v>0.75</v>
      </c>
      <c r="BK154" s="6">
        <v>1</v>
      </c>
      <c r="BL154" s="6">
        <f t="shared" si="170"/>
        <v>1</v>
      </c>
      <c r="BM154" s="6">
        <f t="shared" si="171"/>
        <v>1</v>
      </c>
      <c r="BN154" s="6">
        <f t="shared" si="172"/>
        <v>1</v>
      </c>
      <c r="BO154" s="6">
        <f t="shared" si="173"/>
        <v>1</v>
      </c>
      <c r="BP154" s="6">
        <f t="shared" si="174"/>
        <v>1</v>
      </c>
      <c r="BQ154" s="6">
        <f t="shared" si="175"/>
        <v>1</v>
      </c>
      <c r="BR154" s="6">
        <f t="shared" si="176"/>
        <v>1</v>
      </c>
      <c r="BS154" s="6">
        <f t="shared" si="177"/>
        <v>1</v>
      </c>
      <c r="BT154" s="6">
        <f t="shared" si="178"/>
        <v>1</v>
      </c>
      <c r="BU154" s="6">
        <f t="shared" si="179"/>
        <v>1</v>
      </c>
      <c r="BV154" s="6">
        <f t="shared" si="180"/>
        <v>1</v>
      </c>
      <c r="BW154" s="6">
        <f t="shared" si="181"/>
        <v>1</v>
      </c>
      <c r="BX154" s="1"/>
    </row>
    <row r="155" spans="1:76" ht="45.6" hidden="1" x14ac:dyDescent="0.3">
      <c r="A155" s="2" t="str">
        <f>Programas!A155</f>
        <v>UA7</v>
      </c>
      <c r="B155" s="2">
        <f>Programas!B155</f>
        <v>1</v>
      </c>
      <c r="C155" s="2" t="str">
        <f>Programas!C155</f>
        <v>Recursos Hídricos</v>
      </c>
      <c r="D155" s="2">
        <f>Programas!D155</f>
        <v>3</v>
      </c>
      <c r="E155" s="2" t="str">
        <f>Programas!E155</f>
        <v>Outorgas dos direitos de uso de recursos hídricos</v>
      </c>
      <c r="F155" s="2" t="str">
        <f>Programas!F155</f>
        <v>3.2</v>
      </c>
      <c r="G155" s="2" t="str">
        <f>Programas!G155</f>
        <v>Aprimoramento do instrumento de outorga</v>
      </c>
      <c r="H155" s="2" t="str">
        <f>Programas!H155</f>
        <v>3.2.3</v>
      </c>
      <c r="I155" s="2" t="str">
        <f>Programas!I155</f>
        <v xml:space="preserve">Avaliar e revisar outorgas concedidas em valores superiores aos das demandas estimadas </v>
      </c>
      <c r="J155" s="3" t="str">
        <f>IF(Programas!J155="X","X","")</f>
        <v/>
      </c>
      <c r="K155" s="3" t="str">
        <f>IF(Programas!K155="X","X","")</f>
        <v/>
      </c>
      <c r="L155" s="3" t="str">
        <f>IF(Programas!L155="X","X","")</f>
        <v/>
      </c>
      <c r="M155" s="3" t="str">
        <f>IF(Programas!M155="X","X","")</f>
        <v>X</v>
      </c>
      <c r="N155" s="3" t="str">
        <f>IF(Programas!N155="X","X","")</f>
        <v>X</v>
      </c>
      <c r="O155" s="3" t="str">
        <f>IF(Programas!O155="X","X","")</f>
        <v>X</v>
      </c>
      <c r="P155" s="3" t="str">
        <f>IF(Programas!P155="X","X","")</f>
        <v>X</v>
      </c>
      <c r="Q155" s="3" t="str">
        <f>IF(Programas!Q155="X","X","")</f>
        <v/>
      </c>
      <c r="R155" s="3" t="str">
        <f>IF(Programas!R155="X","X","")</f>
        <v/>
      </c>
      <c r="S155" s="3" t="str">
        <f>IF(Programas!S155="X","X","")</f>
        <v/>
      </c>
      <c r="T155" s="3" t="str">
        <f>IF(Programas!T155="X","X","")</f>
        <v/>
      </c>
      <c r="U155" s="3" t="str">
        <f>IF(Programas!U155="X","X","")</f>
        <v/>
      </c>
      <c r="V155" s="3" t="str">
        <f>IF(Programas!V155="X","X","")</f>
        <v/>
      </c>
      <c r="W155" s="3" t="str">
        <f>IF(Programas!W155="X","X","")</f>
        <v/>
      </c>
      <c r="X155" s="3" t="str">
        <f>IF(Programas!X155="X","X","")</f>
        <v/>
      </c>
      <c r="Y155" s="3" t="str">
        <f>IF(Programas!Y155="X","X","")</f>
        <v/>
      </c>
      <c r="Z155" s="3" t="str">
        <f>IF(Programas!Z155="X","X","")</f>
        <v/>
      </c>
      <c r="AA155" s="3" t="str">
        <f>IF(Programas!AA155="X","X","")</f>
        <v/>
      </c>
      <c r="AB155" s="3" t="str">
        <f>IF(Programas!AB155="X","X","")</f>
        <v/>
      </c>
      <c r="AC155" s="3" t="str">
        <f>IF(Programas!AC155="X","X","")</f>
        <v/>
      </c>
      <c r="AD155" s="3">
        <f>Programas!AD155</f>
        <v>0</v>
      </c>
      <c r="AE155" s="3">
        <f>Programas!AE155</f>
        <v>0</v>
      </c>
      <c r="AF155" s="3">
        <f>Programas!AF155</f>
        <v>0</v>
      </c>
      <c r="AG155" s="3">
        <f>Programas!AG155</f>
        <v>0</v>
      </c>
      <c r="AH155" s="3">
        <f>Programas!AH155</f>
        <v>0</v>
      </c>
      <c r="AI155" s="3">
        <f>Programas!AI155</f>
        <v>0</v>
      </c>
      <c r="AJ155" s="3">
        <f>Programas!AJ155</f>
        <v>0</v>
      </c>
      <c r="AK155" s="3">
        <f>Programas!AK155</f>
        <v>0</v>
      </c>
      <c r="AL155" s="3">
        <f>Programas!AL155</f>
        <v>0</v>
      </c>
      <c r="AM155" s="3">
        <f>Programas!AM155</f>
        <v>0</v>
      </c>
      <c r="AN155" s="3">
        <f>Programas!AN155</f>
        <v>0</v>
      </c>
      <c r="AO155" s="3">
        <f>Programas!AO155</f>
        <v>0</v>
      </c>
      <c r="AP155" s="3">
        <f>Programas!AP155</f>
        <v>0</v>
      </c>
      <c r="AQ155" s="3">
        <f>Programas!AQ155</f>
        <v>0</v>
      </c>
      <c r="AR155" s="3">
        <f>Programas!AR155</f>
        <v>0</v>
      </c>
      <c r="AS155" s="3">
        <f>Programas!AS155</f>
        <v>0</v>
      </c>
      <c r="AT155" s="3">
        <f>Programas!AT155</f>
        <v>0</v>
      </c>
      <c r="AU155" s="3">
        <f>Programas!AU155</f>
        <v>0</v>
      </c>
      <c r="AV155" s="3">
        <f>Programas!AV155</f>
        <v>0</v>
      </c>
      <c r="AW155" s="3">
        <f>Programas!AW155</f>
        <v>0</v>
      </c>
      <c r="AX155" s="4">
        <f t="shared" si="100"/>
        <v>0</v>
      </c>
      <c r="AY155" s="4" t="s">
        <v>205</v>
      </c>
      <c r="AZ155" s="2" t="s">
        <v>246</v>
      </c>
      <c r="BA155" s="2" t="s">
        <v>247</v>
      </c>
      <c r="BB155" s="2" t="s">
        <v>248</v>
      </c>
      <c r="BC155" s="2" t="s">
        <v>249</v>
      </c>
      <c r="BD155" s="6">
        <v>0</v>
      </c>
      <c r="BE155" s="6">
        <v>0</v>
      </c>
      <c r="BF155" s="6">
        <v>0</v>
      </c>
      <c r="BG155" s="6">
        <v>0.25</v>
      </c>
      <c r="BH155" s="6">
        <v>0.5</v>
      </c>
      <c r="BI155" s="6">
        <v>0.75</v>
      </c>
      <c r="BJ155" s="6">
        <f t="shared" si="169"/>
        <v>0.75</v>
      </c>
      <c r="BK155" s="6">
        <v>1</v>
      </c>
      <c r="BL155" s="6">
        <f t="shared" si="170"/>
        <v>1</v>
      </c>
      <c r="BM155" s="6">
        <f t="shared" si="171"/>
        <v>1</v>
      </c>
      <c r="BN155" s="6">
        <f t="shared" si="172"/>
        <v>1</v>
      </c>
      <c r="BO155" s="6">
        <f t="shared" si="173"/>
        <v>1</v>
      </c>
      <c r="BP155" s="6">
        <f t="shared" si="174"/>
        <v>1</v>
      </c>
      <c r="BQ155" s="6">
        <f t="shared" si="175"/>
        <v>1</v>
      </c>
      <c r="BR155" s="6">
        <f t="shared" si="176"/>
        <v>1</v>
      </c>
      <c r="BS155" s="6">
        <f t="shared" si="177"/>
        <v>1</v>
      </c>
      <c r="BT155" s="6">
        <f t="shared" si="178"/>
        <v>1</v>
      </c>
      <c r="BU155" s="6">
        <f t="shared" si="179"/>
        <v>1</v>
      </c>
      <c r="BV155" s="6">
        <f t="shared" si="180"/>
        <v>1</v>
      </c>
      <c r="BW155" s="6">
        <f t="shared" si="181"/>
        <v>1</v>
      </c>
      <c r="BX155" s="1"/>
    </row>
    <row r="156" spans="1:76" ht="45.6" hidden="1" x14ac:dyDescent="0.3">
      <c r="A156" s="2" t="str">
        <f>Programas!A156</f>
        <v>UA8</v>
      </c>
      <c r="B156" s="2">
        <f>Programas!B156</f>
        <v>1</v>
      </c>
      <c r="C156" s="2" t="str">
        <f>Programas!C156</f>
        <v>Recursos Hídricos</v>
      </c>
      <c r="D156" s="2">
        <f>Programas!D156</f>
        <v>3</v>
      </c>
      <c r="E156" s="2" t="str">
        <f>Programas!E156</f>
        <v>Outorgas dos direitos de uso de recursos hídricos</v>
      </c>
      <c r="F156" s="2" t="str">
        <f>Programas!F156</f>
        <v>3.2</v>
      </c>
      <c r="G156" s="2" t="str">
        <f>Programas!G156</f>
        <v>Aprimoramento do instrumento de outorga</v>
      </c>
      <c r="H156" s="2" t="str">
        <f>Programas!H156</f>
        <v>3.2.3</v>
      </c>
      <c r="I156" s="2" t="str">
        <f>Programas!I156</f>
        <v xml:space="preserve">Avaliar e revisar outorgas concedidas em valores superiores aos das demandas estimadas </v>
      </c>
      <c r="J156" s="3" t="str">
        <f>IF(Programas!J156="X","X","")</f>
        <v/>
      </c>
      <c r="K156" s="3" t="str">
        <f>IF(Programas!K156="X","X","")</f>
        <v/>
      </c>
      <c r="L156" s="3" t="str">
        <f>IF(Programas!L156="X","X","")</f>
        <v/>
      </c>
      <c r="M156" s="3" t="str">
        <f>IF(Programas!M156="X","X","")</f>
        <v>X</v>
      </c>
      <c r="N156" s="3" t="str">
        <f>IF(Programas!N156="X","X","")</f>
        <v>X</v>
      </c>
      <c r="O156" s="3" t="str">
        <f>IF(Programas!O156="X","X","")</f>
        <v>X</v>
      </c>
      <c r="P156" s="3" t="str">
        <f>IF(Programas!P156="X","X","")</f>
        <v>X</v>
      </c>
      <c r="Q156" s="3" t="str">
        <f>IF(Programas!Q156="X","X","")</f>
        <v/>
      </c>
      <c r="R156" s="3" t="str">
        <f>IF(Programas!R156="X","X","")</f>
        <v/>
      </c>
      <c r="S156" s="3" t="str">
        <f>IF(Programas!S156="X","X","")</f>
        <v/>
      </c>
      <c r="T156" s="3" t="str">
        <f>IF(Programas!T156="X","X","")</f>
        <v/>
      </c>
      <c r="U156" s="3" t="str">
        <f>IF(Programas!U156="X","X","")</f>
        <v/>
      </c>
      <c r="V156" s="3" t="str">
        <f>IF(Programas!V156="X","X","")</f>
        <v/>
      </c>
      <c r="W156" s="3" t="str">
        <f>IF(Programas!W156="X","X","")</f>
        <v/>
      </c>
      <c r="X156" s="3" t="str">
        <f>IF(Programas!X156="X","X","")</f>
        <v/>
      </c>
      <c r="Y156" s="3" t="str">
        <f>IF(Programas!Y156="X","X","")</f>
        <v/>
      </c>
      <c r="Z156" s="3" t="str">
        <f>IF(Programas!Z156="X","X","")</f>
        <v/>
      </c>
      <c r="AA156" s="3" t="str">
        <f>IF(Programas!AA156="X","X","")</f>
        <v/>
      </c>
      <c r="AB156" s="3" t="str">
        <f>IF(Programas!AB156="X","X","")</f>
        <v/>
      </c>
      <c r="AC156" s="3" t="str">
        <f>IF(Programas!AC156="X","X","")</f>
        <v/>
      </c>
      <c r="AD156" s="3">
        <f>Programas!AD156</f>
        <v>0</v>
      </c>
      <c r="AE156" s="3">
        <f>Programas!AE156</f>
        <v>0</v>
      </c>
      <c r="AF156" s="3">
        <f>Programas!AF156</f>
        <v>0</v>
      </c>
      <c r="AG156" s="3">
        <f>Programas!AG156</f>
        <v>0</v>
      </c>
      <c r="AH156" s="3">
        <f>Programas!AH156</f>
        <v>0</v>
      </c>
      <c r="AI156" s="3">
        <f>Programas!AI156</f>
        <v>0</v>
      </c>
      <c r="AJ156" s="3">
        <f>Programas!AJ156</f>
        <v>0</v>
      </c>
      <c r="AK156" s="3">
        <f>Programas!AK156</f>
        <v>0</v>
      </c>
      <c r="AL156" s="3">
        <f>Programas!AL156</f>
        <v>0</v>
      </c>
      <c r="AM156" s="3">
        <f>Programas!AM156</f>
        <v>0</v>
      </c>
      <c r="AN156" s="3">
        <f>Programas!AN156</f>
        <v>0</v>
      </c>
      <c r="AO156" s="3">
        <f>Programas!AO156</f>
        <v>0</v>
      </c>
      <c r="AP156" s="3">
        <f>Programas!AP156</f>
        <v>0</v>
      </c>
      <c r="AQ156" s="3">
        <f>Programas!AQ156</f>
        <v>0</v>
      </c>
      <c r="AR156" s="3">
        <f>Programas!AR156</f>
        <v>0</v>
      </c>
      <c r="AS156" s="3">
        <f>Programas!AS156</f>
        <v>0</v>
      </c>
      <c r="AT156" s="3">
        <f>Programas!AT156</f>
        <v>0</v>
      </c>
      <c r="AU156" s="3">
        <f>Programas!AU156</f>
        <v>0</v>
      </c>
      <c r="AV156" s="3">
        <f>Programas!AV156</f>
        <v>0</v>
      </c>
      <c r="AW156" s="3">
        <f>Programas!AW156</f>
        <v>0</v>
      </c>
      <c r="AX156" s="4">
        <f t="shared" si="100"/>
        <v>0</v>
      </c>
      <c r="AY156" s="4" t="s">
        <v>205</v>
      </c>
      <c r="AZ156" s="2" t="s">
        <v>246</v>
      </c>
      <c r="BA156" s="2" t="s">
        <v>247</v>
      </c>
      <c r="BB156" s="2" t="s">
        <v>248</v>
      </c>
      <c r="BC156" s="2" t="s">
        <v>249</v>
      </c>
      <c r="BD156" s="6">
        <v>0</v>
      </c>
      <c r="BE156" s="6">
        <v>0</v>
      </c>
      <c r="BF156" s="6">
        <v>0</v>
      </c>
      <c r="BG156" s="6">
        <v>0.25</v>
      </c>
      <c r="BH156" s="6">
        <v>0.5</v>
      </c>
      <c r="BI156" s="6">
        <v>0.75</v>
      </c>
      <c r="BJ156" s="6">
        <f t="shared" si="169"/>
        <v>0.75</v>
      </c>
      <c r="BK156" s="6">
        <v>1</v>
      </c>
      <c r="BL156" s="6">
        <f t="shared" si="170"/>
        <v>1</v>
      </c>
      <c r="BM156" s="6">
        <f t="shared" si="171"/>
        <v>1</v>
      </c>
      <c r="BN156" s="6">
        <f t="shared" si="172"/>
        <v>1</v>
      </c>
      <c r="BO156" s="6">
        <f t="shared" si="173"/>
        <v>1</v>
      </c>
      <c r="BP156" s="6">
        <f t="shared" si="174"/>
        <v>1</v>
      </c>
      <c r="BQ156" s="6">
        <f t="shared" si="175"/>
        <v>1</v>
      </c>
      <c r="BR156" s="6">
        <f t="shared" si="176"/>
        <v>1</v>
      </c>
      <c r="BS156" s="6">
        <f t="shared" si="177"/>
        <v>1</v>
      </c>
      <c r="BT156" s="6">
        <f t="shared" si="178"/>
        <v>1</v>
      </c>
      <c r="BU156" s="6">
        <f t="shared" si="179"/>
        <v>1</v>
      </c>
      <c r="BV156" s="6">
        <f t="shared" si="180"/>
        <v>1</v>
      </c>
      <c r="BW156" s="6">
        <f t="shared" si="181"/>
        <v>1</v>
      </c>
      <c r="BX156" s="1"/>
    </row>
    <row r="157" spans="1:76" ht="45.6" hidden="1" x14ac:dyDescent="0.3">
      <c r="A157" s="2" t="str">
        <f>Programas!A157</f>
        <v>UA9</v>
      </c>
      <c r="B157" s="2">
        <f>Programas!B157</f>
        <v>1</v>
      </c>
      <c r="C157" s="2" t="str">
        <f>Programas!C157</f>
        <v>Recursos Hídricos</v>
      </c>
      <c r="D157" s="2">
        <f>Programas!D157</f>
        <v>3</v>
      </c>
      <c r="E157" s="2" t="str">
        <f>Programas!E157</f>
        <v>Outorgas dos direitos de uso de recursos hídricos</v>
      </c>
      <c r="F157" s="2" t="str">
        <f>Programas!F157</f>
        <v>3.2</v>
      </c>
      <c r="G157" s="2" t="str">
        <f>Programas!G157</f>
        <v>Aprimoramento do instrumento de outorga</v>
      </c>
      <c r="H157" s="2" t="str">
        <f>Programas!H157</f>
        <v>3.2.3</v>
      </c>
      <c r="I157" s="2" t="str">
        <f>Programas!I157</f>
        <v xml:space="preserve">Avaliar e revisar outorgas concedidas em valores superiores aos das demandas estimadas </v>
      </c>
      <c r="J157" s="3" t="str">
        <f>IF(Programas!J157="X","X","")</f>
        <v/>
      </c>
      <c r="K157" s="3" t="str">
        <f>IF(Programas!K157="X","X","")</f>
        <v/>
      </c>
      <c r="L157" s="3" t="str">
        <f>IF(Programas!L157="X","X","")</f>
        <v/>
      </c>
      <c r="M157" s="3" t="str">
        <f>IF(Programas!M157="X","X","")</f>
        <v>X</v>
      </c>
      <c r="N157" s="3" t="str">
        <f>IF(Programas!N157="X","X","")</f>
        <v>X</v>
      </c>
      <c r="O157" s="3" t="str">
        <f>IF(Programas!O157="X","X","")</f>
        <v>X</v>
      </c>
      <c r="P157" s="3" t="str">
        <f>IF(Programas!P157="X","X","")</f>
        <v>X</v>
      </c>
      <c r="Q157" s="3" t="str">
        <f>IF(Programas!Q157="X","X","")</f>
        <v/>
      </c>
      <c r="R157" s="3" t="str">
        <f>IF(Programas!R157="X","X","")</f>
        <v/>
      </c>
      <c r="S157" s="3" t="str">
        <f>IF(Programas!S157="X","X","")</f>
        <v/>
      </c>
      <c r="T157" s="3" t="str">
        <f>IF(Programas!T157="X","X","")</f>
        <v/>
      </c>
      <c r="U157" s="3" t="str">
        <f>IF(Programas!U157="X","X","")</f>
        <v/>
      </c>
      <c r="V157" s="3" t="str">
        <f>IF(Programas!V157="X","X","")</f>
        <v/>
      </c>
      <c r="W157" s="3" t="str">
        <f>IF(Programas!W157="X","X","")</f>
        <v/>
      </c>
      <c r="X157" s="3" t="str">
        <f>IF(Programas!X157="X","X","")</f>
        <v/>
      </c>
      <c r="Y157" s="3" t="str">
        <f>IF(Programas!Y157="X","X","")</f>
        <v/>
      </c>
      <c r="Z157" s="3" t="str">
        <f>IF(Programas!Z157="X","X","")</f>
        <v/>
      </c>
      <c r="AA157" s="3" t="str">
        <f>IF(Programas!AA157="X","X","")</f>
        <v/>
      </c>
      <c r="AB157" s="3" t="str">
        <f>IF(Programas!AB157="X","X","")</f>
        <v/>
      </c>
      <c r="AC157" s="3" t="str">
        <f>IF(Programas!AC157="X","X","")</f>
        <v/>
      </c>
      <c r="AD157" s="3">
        <f>Programas!AD157</f>
        <v>0</v>
      </c>
      <c r="AE157" s="3">
        <f>Programas!AE157</f>
        <v>0</v>
      </c>
      <c r="AF157" s="3">
        <f>Programas!AF157</f>
        <v>0</v>
      </c>
      <c r="AG157" s="3">
        <f>Programas!AG157</f>
        <v>0</v>
      </c>
      <c r="AH157" s="3">
        <f>Programas!AH157</f>
        <v>0</v>
      </c>
      <c r="AI157" s="3">
        <f>Programas!AI157</f>
        <v>0</v>
      </c>
      <c r="AJ157" s="3">
        <f>Programas!AJ157</f>
        <v>0</v>
      </c>
      <c r="AK157" s="3">
        <f>Programas!AK157</f>
        <v>0</v>
      </c>
      <c r="AL157" s="3">
        <f>Programas!AL157</f>
        <v>0</v>
      </c>
      <c r="AM157" s="3">
        <f>Programas!AM157</f>
        <v>0</v>
      </c>
      <c r="AN157" s="3">
        <f>Programas!AN157</f>
        <v>0</v>
      </c>
      <c r="AO157" s="3">
        <f>Programas!AO157</f>
        <v>0</v>
      </c>
      <c r="AP157" s="3">
        <f>Programas!AP157</f>
        <v>0</v>
      </c>
      <c r="AQ157" s="3">
        <f>Programas!AQ157</f>
        <v>0</v>
      </c>
      <c r="AR157" s="3">
        <f>Programas!AR157</f>
        <v>0</v>
      </c>
      <c r="AS157" s="3">
        <f>Programas!AS157</f>
        <v>0</v>
      </c>
      <c r="AT157" s="3">
        <f>Programas!AT157</f>
        <v>0</v>
      </c>
      <c r="AU157" s="3">
        <f>Programas!AU157</f>
        <v>0</v>
      </c>
      <c r="AV157" s="3">
        <f>Programas!AV157</f>
        <v>0</v>
      </c>
      <c r="AW157" s="3">
        <f>Programas!AW157</f>
        <v>0</v>
      </c>
      <c r="AX157" s="4">
        <f t="shared" ref="AX157:AX220" si="182">SUM(AD157:AW157)</f>
        <v>0</v>
      </c>
      <c r="AY157" s="4" t="s">
        <v>205</v>
      </c>
      <c r="AZ157" s="2" t="s">
        <v>246</v>
      </c>
      <c r="BA157" s="2" t="s">
        <v>247</v>
      </c>
      <c r="BB157" s="2" t="s">
        <v>248</v>
      </c>
      <c r="BC157" s="2" t="s">
        <v>249</v>
      </c>
      <c r="BD157" s="6">
        <v>0</v>
      </c>
      <c r="BE157" s="6">
        <v>0</v>
      </c>
      <c r="BF157" s="6">
        <v>0</v>
      </c>
      <c r="BG157" s="6">
        <v>0.25</v>
      </c>
      <c r="BH157" s="6">
        <v>0.5</v>
      </c>
      <c r="BI157" s="6">
        <v>0.75</v>
      </c>
      <c r="BJ157" s="6">
        <f t="shared" si="169"/>
        <v>0.75</v>
      </c>
      <c r="BK157" s="6">
        <v>1</v>
      </c>
      <c r="BL157" s="6">
        <f t="shared" si="170"/>
        <v>1</v>
      </c>
      <c r="BM157" s="6">
        <f t="shared" si="171"/>
        <v>1</v>
      </c>
      <c r="BN157" s="6">
        <f t="shared" si="172"/>
        <v>1</v>
      </c>
      <c r="BO157" s="6">
        <f t="shared" si="173"/>
        <v>1</v>
      </c>
      <c r="BP157" s="6">
        <f t="shared" si="174"/>
        <v>1</v>
      </c>
      <c r="BQ157" s="6">
        <f t="shared" si="175"/>
        <v>1</v>
      </c>
      <c r="BR157" s="6">
        <f t="shared" si="176"/>
        <v>1</v>
      </c>
      <c r="BS157" s="6">
        <f t="shared" si="177"/>
        <v>1</v>
      </c>
      <c r="BT157" s="6">
        <f t="shared" si="178"/>
        <v>1</v>
      </c>
      <c r="BU157" s="6">
        <f t="shared" si="179"/>
        <v>1</v>
      </c>
      <c r="BV157" s="6">
        <f t="shared" si="180"/>
        <v>1</v>
      </c>
      <c r="BW157" s="6">
        <f t="shared" si="181"/>
        <v>1</v>
      </c>
      <c r="BX157" s="1"/>
    </row>
    <row r="158" spans="1:76" ht="68.400000000000006" x14ac:dyDescent="0.3">
      <c r="A158" s="32" t="str">
        <f>Programas!A158</f>
        <v>PIRH</v>
      </c>
      <c r="B158" s="32">
        <f>Programas!B158</f>
        <v>1</v>
      </c>
      <c r="C158" s="32" t="str">
        <f>Programas!C158</f>
        <v>Recursos Hídricos</v>
      </c>
      <c r="D158" s="32">
        <f>Programas!D158</f>
        <v>3</v>
      </c>
      <c r="E158" s="32" t="str">
        <f>Programas!E158</f>
        <v>Outorgas dos direitos de uso de recursos hídricos</v>
      </c>
      <c r="F158" s="32" t="str">
        <f>Programas!F158</f>
        <v>3.2</v>
      </c>
      <c r="G158" s="32" t="str">
        <f>Programas!G158</f>
        <v>Aprimoramento do instrumento de outorga</v>
      </c>
      <c r="H158" s="32" t="str">
        <f>Programas!H158</f>
        <v>3.2.4</v>
      </c>
      <c r="I158" s="32" t="str">
        <f>Programas!I158</f>
        <v>Definir índices de uso racional a serem seguidos para análise de outorgas para os principais setores usuários da bacia.</v>
      </c>
      <c r="J158" s="30" t="str">
        <f>IF(Programas!J158="X","X","")</f>
        <v/>
      </c>
      <c r="K158" s="30" t="str">
        <f>IF(Programas!K158="X","X","")</f>
        <v/>
      </c>
      <c r="L158" s="30" t="str">
        <f>IF(Programas!L158="X","X","")</f>
        <v/>
      </c>
      <c r="M158" s="30" t="str">
        <f>IF(Programas!M158="X","X","")</f>
        <v/>
      </c>
      <c r="N158" s="30" t="str">
        <f>IF(Programas!N158="X","X","")</f>
        <v>X</v>
      </c>
      <c r="O158" s="30" t="str">
        <f>IF(Programas!O158="X","X","")</f>
        <v>X</v>
      </c>
      <c r="P158" s="30" t="str">
        <f>IF(Programas!P158="X","X","")</f>
        <v>X</v>
      </c>
      <c r="Q158" s="30" t="str">
        <f>IF(Programas!Q158="X","X","")</f>
        <v>X</v>
      </c>
      <c r="R158" s="30" t="str">
        <f>IF(Programas!R158="X","X","")</f>
        <v>X</v>
      </c>
      <c r="S158" s="30" t="str">
        <f>IF(Programas!S158="X","X","")</f>
        <v/>
      </c>
      <c r="T158" s="30" t="str">
        <f>IF(Programas!T158="X","X","")</f>
        <v/>
      </c>
      <c r="U158" s="30" t="str">
        <f>IF(Programas!U158="X","X","")</f>
        <v/>
      </c>
      <c r="V158" s="30" t="str">
        <f>IF(Programas!V158="X","X","")</f>
        <v/>
      </c>
      <c r="W158" s="30" t="str">
        <f>IF(Programas!W158="X","X","")</f>
        <v/>
      </c>
      <c r="X158" s="30" t="str">
        <f>IF(Programas!X158="X","X","")</f>
        <v/>
      </c>
      <c r="Y158" s="30" t="str">
        <f>IF(Programas!Y158="X","X","")</f>
        <v/>
      </c>
      <c r="Z158" s="30" t="str">
        <f>IF(Programas!Z158="X","X","")</f>
        <v/>
      </c>
      <c r="AA158" s="30" t="str">
        <f>IF(Programas!AA158="X","X","")</f>
        <v/>
      </c>
      <c r="AB158" s="30" t="str">
        <f>IF(Programas!AB158="X","X","")</f>
        <v/>
      </c>
      <c r="AC158" s="30" t="str">
        <f>IF(Programas!AC158="X","X","")</f>
        <v/>
      </c>
      <c r="AD158" s="30">
        <f>Programas!AD158</f>
        <v>0</v>
      </c>
      <c r="AE158" s="30">
        <f>Programas!AE158</f>
        <v>0</v>
      </c>
      <c r="AF158" s="30">
        <f>Programas!AF158</f>
        <v>0</v>
      </c>
      <c r="AG158" s="30">
        <f>Programas!AG158</f>
        <v>0</v>
      </c>
      <c r="AH158" s="30">
        <f>Programas!AH158</f>
        <v>0</v>
      </c>
      <c r="AI158" s="30">
        <f>Programas!AI158</f>
        <v>0</v>
      </c>
      <c r="AJ158" s="30">
        <f>Programas!AJ158</f>
        <v>0</v>
      </c>
      <c r="AK158" s="30">
        <f>Programas!AK158</f>
        <v>0</v>
      </c>
      <c r="AL158" s="30">
        <f>Programas!AL158</f>
        <v>0</v>
      </c>
      <c r="AM158" s="30">
        <f>Programas!AM158</f>
        <v>0</v>
      </c>
      <c r="AN158" s="30">
        <f>Programas!AN158</f>
        <v>0</v>
      </c>
      <c r="AO158" s="30">
        <f>Programas!AO158</f>
        <v>0</v>
      </c>
      <c r="AP158" s="30">
        <f>Programas!AP158</f>
        <v>0</v>
      </c>
      <c r="AQ158" s="30">
        <f>Programas!AQ158</f>
        <v>0</v>
      </c>
      <c r="AR158" s="30">
        <f>Programas!AR158</f>
        <v>0</v>
      </c>
      <c r="AS158" s="30">
        <f>Programas!AS158</f>
        <v>0</v>
      </c>
      <c r="AT158" s="30">
        <f>Programas!AT158</f>
        <v>0</v>
      </c>
      <c r="AU158" s="30">
        <f>Programas!AU158</f>
        <v>0</v>
      </c>
      <c r="AV158" s="30">
        <f>Programas!AV158</f>
        <v>0</v>
      </c>
      <c r="AW158" s="30">
        <f>Programas!AW158</f>
        <v>0</v>
      </c>
      <c r="AX158" s="36">
        <f t="shared" si="182"/>
        <v>0</v>
      </c>
      <c r="AY158" s="36" t="s">
        <v>205</v>
      </c>
      <c r="AZ158" s="40" t="s">
        <v>250</v>
      </c>
      <c r="BA158" s="40" t="s">
        <v>520</v>
      </c>
      <c r="BB158" s="40" t="s">
        <v>583</v>
      </c>
      <c r="BC158" s="40" t="s">
        <v>251</v>
      </c>
      <c r="BD158" s="62">
        <v>0</v>
      </c>
      <c r="BE158" s="62">
        <f t="shared" ref="BE158:BW158" si="183">BD158</f>
        <v>0</v>
      </c>
      <c r="BF158" s="62">
        <f t="shared" si="183"/>
        <v>0</v>
      </c>
      <c r="BG158" s="62">
        <f t="shared" si="183"/>
        <v>0</v>
      </c>
      <c r="BH158" s="62">
        <v>0.25</v>
      </c>
      <c r="BI158" s="62">
        <v>0.75</v>
      </c>
      <c r="BJ158" s="62">
        <f t="shared" si="183"/>
        <v>0.75</v>
      </c>
      <c r="BK158" s="62">
        <f t="shared" si="183"/>
        <v>0.75</v>
      </c>
      <c r="BL158" s="62">
        <v>1</v>
      </c>
      <c r="BM158" s="62">
        <f t="shared" si="183"/>
        <v>1</v>
      </c>
      <c r="BN158" s="62">
        <f t="shared" si="183"/>
        <v>1</v>
      </c>
      <c r="BO158" s="62">
        <f t="shared" si="183"/>
        <v>1</v>
      </c>
      <c r="BP158" s="62">
        <f t="shared" si="183"/>
        <v>1</v>
      </c>
      <c r="BQ158" s="62">
        <f t="shared" si="183"/>
        <v>1</v>
      </c>
      <c r="BR158" s="62">
        <f t="shared" si="183"/>
        <v>1</v>
      </c>
      <c r="BS158" s="62">
        <f t="shared" si="183"/>
        <v>1</v>
      </c>
      <c r="BT158" s="62">
        <f t="shared" si="183"/>
        <v>1</v>
      </c>
      <c r="BU158" s="62">
        <f t="shared" si="183"/>
        <v>1</v>
      </c>
      <c r="BV158" s="62">
        <f t="shared" si="183"/>
        <v>1</v>
      </c>
      <c r="BW158" s="62">
        <f t="shared" si="183"/>
        <v>1</v>
      </c>
    </row>
    <row r="159" spans="1:76" ht="68.400000000000006" hidden="1" x14ac:dyDescent="0.3">
      <c r="A159" s="2" t="str">
        <f>Programas!A159</f>
        <v>Doce</v>
      </c>
      <c r="B159" s="2">
        <f>Programas!B159</f>
        <v>1</v>
      </c>
      <c r="C159" s="2" t="str">
        <f>Programas!C159</f>
        <v>Recursos Hídricos</v>
      </c>
      <c r="D159" s="2">
        <f>Programas!D159</f>
        <v>3</v>
      </c>
      <c r="E159" s="2" t="str">
        <f>Programas!E159</f>
        <v>Outorgas dos direitos de uso de recursos hídricos</v>
      </c>
      <c r="F159" s="2" t="str">
        <f>Programas!F159</f>
        <v>3.2</v>
      </c>
      <c r="G159" s="2" t="str">
        <f>Programas!G159</f>
        <v>Aprimoramento do instrumento de outorga</v>
      </c>
      <c r="H159" s="2" t="str">
        <f>Programas!H159</f>
        <v>3.2.4</v>
      </c>
      <c r="I159" s="2" t="str">
        <f>Programas!I159</f>
        <v>Definir índices de uso racional a serem seguidos para análise de outorgas para os principais setores usuários da bacia.</v>
      </c>
      <c r="J159" s="3" t="str">
        <f>IF(Programas!J159="X","X","")</f>
        <v/>
      </c>
      <c r="K159" s="3" t="str">
        <f>IF(Programas!K159="X","X","")</f>
        <v/>
      </c>
      <c r="L159" s="3" t="str">
        <f>IF(Programas!L159="X","X","")</f>
        <v/>
      </c>
      <c r="M159" s="3" t="str">
        <f>IF(Programas!M159="X","X","")</f>
        <v/>
      </c>
      <c r="N159" s="3" t="str">
        <f>IF(Programas!N159="X","X","")</f>
        <v>X</v>
      </c>
      <c r="O159" s="3" t="str">
        <f>IF(Programas!O159="X","X","")</f>
        <v>X</v>
      </c>
      <c r="P159" s="3" t="str">
        <f>IF(Programas!P159="X","X","")</f>
        <v>X</v>
      </c>
      <c r="Q159" s="3" t="str">
        <f>IF(Programas!Q159="X","X","")</f>
        <v>X</v>
      </c>
      <c r="R159" s="3" t="str">
        <f>IF(Programas!R159="X","X","")</f>
        <v>X</v>
      </c>
      <c r="S159" s="3" t="str">
        <f>IF(Programas!S159="X","X","")</f>
        <v/>
      </c>
      <c r="T159" s="3" t="str">
        <f>IF(Programas!T159="X","X","")</f>
        <v/>
      </c>
      <c r="U159" s="3" t="str">
        <f>IF(Programas!U159="X","X","")</f>
        <v/>
      </c>
      <c r="V159" s="3" t="str">
        <f>IF(Programas!V159="X","X","")</f>
        <v/>
      </c>
      <c r="W159" s="3" t="str">
        <f>IF(Programas!W159="X","X","")</f>
        <v/>
      </c>
      <c r="X159" s="3" t="str">
        <f>IF(Programas!X159="X","X","")</f>
        <v/>
      </c>
      <c r="Y159" s="3" t="str">
        <f>IF(Programas!Y159="X","X","")</f>
        <v/>
      </c>
      <c r="Z159" s="3" t="str">
        <f>IF(Programas!Z159="X","X","")</f>
        <v/>
      </c>
      <c r="AA159" s="3" t="str">
        <f>IF(Programas!AA159="X","X","")</f>
        <v/>
      </c>
      <c r="AB159" s="3" t="str">
        <f>IF(Programas!AB159="X","X","")</f>
        <v/>
      </c>
      <c r="AC159" s="3" t="str">
        <f>IF(Programas!AC159="X","X","")</f>
        <v/>
      </c>
      <c r="AD159" s="3">
        <f>Programas!AD159</f>
        <v>0</v>
      </c>
      <c r="AE159" s="3">
        <f>Programas!AE159</f>
        <v>0</v>
      </c>
      <c r="AF159" s="3">
        <f>Programas!AF159</f>
        <v>0</v>
      </c>
      <c r="AG159" s="3">
        <f>Programas!AG159</f>
        <v>0</v>
      </c>
      <c r="AH159" s="3">
        <f>Programas!AH159</f>
        <v>0</v>
      </c>
      <c r="AI159" s="3">
        <f>Programas!AI159</f>
        <v>0</v>
      </c>
      <c r="AJ159" s="3">
        <f>Programas!AJ159</f>
        <v>0</v>
      </c>
      <c r="AK159" s="3">
        <f>Programas!AK159</f>
        <v>0</v>
      </c>
      <c r="AL159" s="3">
        <f>Programas!AL159</f>
        <v>0</v>
      </c>
      <c r="AM159" s="3">
        <f>Programas!AM159</f>
        <v>0</v>
      </c>
      <c r="AN159" s="3">
        <f>Programas!AN159</f>
        <v>0</v>
      </c>
      <c r="AO159" s="3">
        <f>Programas!AO159</f>
        <v>0</v>
      </c>
      <c r="AP159" s="3">
        <f>Programas!AP159</f>
        <v>0</v>
      </c>
      <c r="AQ159" s="3">
        <f>Programas!AQ159</f>
        <v>0</v>
      </c>
      <c r="AR159" s="3">
        <f>Programas!AR159</f>
        <v>0</v>
      </c>
      <c r="AS159" s="3">
        <f>Programas!AS159</f>
        <v>0</v>
      </c>
      <c r="AT159" s="3">
        <f>Programas!AT159</f>
        <v>0</v>
      </c>
      <c r="AU159" s="3">
        <f>Programas!AU159</f>
        <v>0</v>
      </c>
      <c r="AV159" s="3">
        <f>Programas!AV159</f>
        <v>0</v>
      </c>
      <c r="AW159" s="3">
        <f>Programas!AW159</f>
        <v>0</v>
      </c>
      <c r="AX159" s="4">
        <f t="shared" si="182"/>
        <v>0</v>
      </c>
      <c r="AY159" s="4" t="s">
        <v>205</v>
      </c>
      <c r="AZ159" s="2" t="s">
        <v>250</v>
      </c>
      <c r="BA159" s="2" t="s">
        <v>520</v>
      </c>
      <c r="BB159" s="2" t="s">
        <v>583</v>
      </c>
      <c r="BC159" s="2" t="s">
        <v>251</v>
      </c>
      <c r="BD159" s="6">
        <v>0</v>
      </c>
      <c r="BE159" s="6">
        <f t="shared" ref="BE159:BE168" si="184">BD159</f>
        <v>0</v>
      </c>
      <c r="BF159" s="6">
        <f t="shared" ref="BF159:BF168" si="185">BE159</f>
        <v>0</v>
      </c>
      <c r="BG159" s="6">
        <f t="shared" ref="BG159:BG168" si="186">BF159</f>
        <v>0</v>
      </c>
      <c r="BH159" s="6">
        <v>0.25</v>
      </c>
      <c r="BI159" s="6">
        <v>0.75</v>
      </c>
      <c r="BJ159" s="6">
        <f t="shared" ref="BJ159:BJ168" si="187">BI159</f>
        <v>0.75</v>
      </c>
      <c r="BK159" s="6">
        <f t="shared" ref="BK159:BK168" si="188">BJ159</f>
        <v>0.75</v>
      </c>
      <c r="BL159" s="6">
        <v>1</v>
      </c>
      <c r="BM159" s="6">
        <f t="shared" ref="BM159:BM168" si="189">BL159</f>
        <v>1</v>
      </c>
      <c r="BN159" s="6">
        <f t="shared" ref="BN159:BN168" si="190">BM159</f>
        <v>1</v>
      </c>
      <c r="BO159" s="6">
        <f t="shared" ref="BO159:BO168" si="191">BN159</f>
        <v>1</v>
      </c>
      <c r="BP159" s="6">
        <f t="shared" ref="BP159:BP168" si="192">BO159</f>
        <v>1</v>
      </c>
      <c r="BQ159" s="6">
        <f t="shared" ref="BQ159:BQ168" si="193">BP159</f>
        <v>1</v>
      </c>
      <c r="BR159" s="6">
        <f t="shared" ref="BR159:BR168" si="194">BQ159</f>
        <v>1</v>
      </c>
      <c r="BS159" s="6">
        <f t="shared" ref="BS159:BS168" si="195">BR159</f>
        <v>1</v>
      </c>
      <c r="BT159" s="6">
        <f t="shared" ref="BT159:BT168" si="196">BS159</f>
        <v>1</v>
      </c>
      <c r="BU159" s="6">
        <f t="shared" ref="BU159:BU168" si="197">BT159</f>
        <v>1</v>
      </c>
      <c r="BV159" s="6">
        <f t="shared" ref="BV159:BV168" si="198">BU159</f>
        <v>1</v>
      </c>
      <c r="BW159" s="6">
        <f t="shared" ref="BW159:BW168" si="199">BV159</f>
        <v>1</v>
      </c>
      <c r="BX159" s="1"/>
    </row>
    <row r="160" spans="1:76" ht="68.400000000000006" hidden="1" x14ac:dyDescent="0.3">
      <c r="A160" s="2" t="str">
        <f>Programas!A160</f>
        <v>DO1</v>
      </c>
      <c r="B160" s="2">
        <f>Programas!B160</f>
        <v>1</v>
      </c>
      <c r="C160" s="2" t="str">
        <f>Programas!C160</f>
        <v>Recursos Hídricos</v>
      </c>
      <c r="D160" s="2">
        <f>Programas!D160</f>
        <v>3</v>
      </c>
      <c r="E160" s="2" t="str">
        <f>Programas!E160</f>
        <v>Outorgas dos direitos de uso de recursos hídricos</v>
      </c>
      <c r="F160" s="2" t="str">
        <f>Programas!F160</f>
        <v>3.2</v>
      </c>
      <c r="G160" s="2" t="str">
        <f>Programas!G160</f>
        <v>Aprimoramento do instrumento de outorga</v>
      </c>
      <c r="H160" s="2" t="str">
        <f>Programas!H160</f>
        <v>3.2.4</v>
      </c>
      <c r="I160" s="2" t="str">
        <f>Programas!I160</f>
        <v>Definir índices de uso racional a serem seguidos para análise de outorgas para os principais setores usuários da bacia.</v>
      </c>
      <c r="J160" s="3" t="str">
        <f>IF(Programas!J160="X","X","")</f>
        <v/>
      </c>
      <c r="K160" s="3" t="str">
        <f>IF(Programas!K160="X","X","")</f>
        <v/>
      </c>
      <c r="L160" s="3" t="str">
        <f>IF(Programas!L160="X","X","")</f>
        <v/>
      </c>
      <c r="M160" s="3" t="str">
        <f>IF(Programas!M160="X","X","")</f>
        <v/>
      </c>
      <c r="N160" s="3" t="str">
        <f>IF(Programas!N160="X","X","")</f>
        <v>X</v>
      </c>
      <c r="O160" s="3" t="str">
        <f>IF(Programas!O160="X","X","")</f>
        <v>X</v>
      </c>
      <c r="P160" s="3" t="str">
        <f>IF(Programas!P160="X","X","")</f>
        <v>X</v>
      </c>
      <c r="Q160" s="3" t="str">
        <f>IF(Programas!Q160="X","X","")</f>
        <v>X</v>
      </c>
      <c r="R160" s="3" t="str">
        <f>IF(Programas!R160="X","X","")</f>
        <v>X</v>
      </c>
      <c r="S160" s="3" t="str">
        <f>IF(Programas!S160="X","X","")</f>
        <v/>
      </c>
      <c r="T160" s="3" t="str">
        <f>IF(Programas!T160="X","X","")</f>
        <v/>
      </c>
      <c r="U160" s="3" t="str">
        <f>IF(Programas!U160="X","X","")</f>
        <v/>
      </c>
      <c r="V160" s="3" t="str">
        <f>IF(Programas!V160="X","X","")</f>
        <v/>
      </c>
      <c r="W160" s="3" t="str">
        <f>IF(Programas!W160="X","X","")</f>
        <v/>
      </c>
      <c r="X160" s="3" t="str">
        <f>IF(Programas!X160="X","X","")</f>
        <v/>
      </c>
      <c r="Y160" s="3" t="str">
        <f>IF(Programas!Y160="X","X","")</f>
        <v/>
      </c>
      <c r="Z160" s="3" t="str">
        <f>IF(Programas!Z160="X","X","")</f>
        <v/>
      </c>
      <c r="AA160" s="3" t="str">
        <f>IF(Programas!AA160="X","X","")</f>
        <v/>
      </c>
      <c r="AB160" s="3" t="str">
        <f>IF(Programas!AB160="X","X","")</f>
        <v/>
      </c>
      <c r="AC160" s="3" t="str">
        <f>IF(Programas!AC160="X","X","")</f>
        <v/>
      </c>
      <c r="AD160" s="3">
        <f>Programas!AD160</f>
        <v>0</v>
      </c>
      <c r="AE160" s="3">
        <f>Programas!AE160</f>
        <v>0</v>
      </c>
      <c r="AF160" s="3">
        <f>Programas!AF160</f>
        <v>0</v>
      </c>
      <c r="AG160" s="3">
        <f>Programas!AG160</f>
        <v>0</v>
      </c>
      <c r="AH160" s="3">
        <f>Programas!AH160</f>
        <v>0</v>
      </c>
      <c r="AI160" s="3">
        <f>Programas!AI160</f>
        <v>0</v>
      </c>
      <c r="AJ160" s="3">
        <f>Programas!AJ160</f>
        <v>0</v>
      </c>
      <c r="AK160" s="3">
        <f>Programas!AK160</f>
        <v>0</v>
      </c>
      <c r="AL160" s="3">
        <f>Programas!AL160</f>
        <v>0</v>
      </c>
      <c r="AM160" s="3">
        <f>Programas!AM160</f>
        <v>0</v>
      </c>
      <c r="AN160" s="3">
        <f>Programas!AN160</f>
        <v>0</v>
      </c>
      <c r="AO160" s="3">
        <f>Programas!AO160</f>
        <v>0</v>
      </c>
      <c r="AP160" s="3">
        <f>Programas!AP160</f>
        <v>0</v>
      </c>
      <c r="AQ160" s="3">
        <f>Programas!AQ160</f>
        <v>0</v>
      </c>
      <c r="AR160" s="3">
        <f>Programas!AR160</f>
        <v>0</v>
      </c>
      <c r="AS160" s="3">
        <f>Programas!AS160</f>
        <v>0</v>
      </c>
      <c r="AT160" s="3">
        <f>Programas!AT160</f>
        <v>0</v>
      </c>
      <c r="AU160" s="3">
        <f>Programas!AU160</f>
        <v>0</v>
      </c>
      <c r="AV160" s="3">
        <f>Programas!AV160</f>
        <v>0</v>
      </c>
      <c r="AW160" s="3">
        <f>Programas!AW160</f>
        <v>0</v>
      </c>
      <c r="AX160" s="4">
        <f t="shared" si="182"/>
        <v>0</v>
      </c>
      <c r="AY160" s="4" t="s">
        <v>205</v>
      </c>
      <c r="AZ160" s="2" t="s">
        <v>250</v>
      </c>
      <c r="BA160" s="2" t="s">
        <v>520</v>
      </c>
      <c r="BB160" s="2" t="s">
        <v>583</v>
      </c>
      <c r="BC160" s="2" t="s">
        <v>251</v>
      </c>
      <c r="BD160" s="6">
        <v>0</v>
      </c>
      <c r="BE160" s="6">
        <f t="shared" si="184"/>
        <v>0</v>
      </c>
      <c r="BF160" s="6">
        <f t="shared" si="185"/>
        <v>0</v>
      </c>
      <c r="BG160" s="6">
        <f t="shared" si="186"/>
        <v>0</v>
      </c>
      <c r="BH160" s="6">
        <v>0.25</v>
      </c>
      <c r="BI160" s="6">
        <v>0.75</v>
      </c>
      <c r="BJ160" s="6">
        <f t="shared" si="187"/>
        <v>0.75</v>
      </c>
      <c r="BK160" s="6">
        <f t="shared" si="188"/>
        <v>0.75</v>
      </c>
      <c r="BL160" s="6">
        <v>1</v>
      </c>
      <c r="BM160" s="6">
        <f t="shared" si="189"/>
        <v>1</v>
      </c>
      <c r="BN160" s="6">
        <f t="shared" si="190"/>
        <v>1</v>
      </c>
      <c r="BO160" s="6">
        <f t="shared" si="191"/>
        <v>1</v>
      </c>
      <c r="BP160" s="6">
        <f t="shared" si="192"/>
        <v>1</v>
      </c>
      <c r="BQ160" s="6">
        <f t="shared" si="193"/>
        <v>1</v>
      </c>
      <c r="BR160" s="6">
        <f t="shared" si="194"/>
        <v>1</v>
      </c>
      <c r="BS160" s="6">
        <f t="shared" si="195"/>
        <v>1</v>
      </c>
      <c r="BT160" s="6">
        <f t="shared" si="196"/>
        <v>1</v>
      </c>
      <c r="BU160" s="6">
        <f t="shared" si="197"/>
        <v>1</v>
      </c>
      <c r="BV160" s="6">
        <f t="shared" si="198"/>
        <v>1</v>
      </c>
      <c r="BW160" s="6">
        <f t="shared" si="199"/>
        <v>1</v>
      </c>
      <c r="BX160" s="1"/>
    </row>
    <row r="161" spans="1:76" ht="68.400000000000006" hidden="1" x14ac:dyDescent="0.3">
      <c r="A161" s="2" t="str">
        <f>Programas!A161</f>
        <v>DO2</v>
      </c>
      <c r="B161" s="2">
        <f>Programas!B161</f>
        <v>1</v>
      </c>
      <c r="C161" s="2" t="str">
        <f>Programas!C161</f>
        <v>Recursos Hídricos</v>
      </c>
      <c r="D161" s="2">
        <f>Programas!D161</f>
        <v>3</v>
      </c>
      <c r="E161" s="2" t="str">
        <f>Programas!E161</f>
        <v>Outorgas dos direitos de uso de recursos hídricos</v>
      </c>
      <c r="F161" s="2" t="str">
        <f>Programas!F161</f>
        <v>3.2</v>
      </c>
      <c r="G161" s="2" t="str">
        <f>Programas!G161</f>
        <v>Aprimoramento do instrumento de outorga</v>
      </c>
      <c r="H161" s="2" t="str">
        <f>Programas!H161</f>
        <v>3.2.4</v>
      </c>
      <c r="I161" s="2" t="str">
        <f>Programas!I161</f>
        <v>Definir índices de uso racional a serem seguidos para análise de outorgas para os principais setores usuários da bacia.</v>
      </c>
      <c r="J161" s="3" t="str">
        <f>IF(Programas!J161="X","X","")</f>
        <v/>
      </c>
      <c r="K161" s="3" t="str">
        <f>IF(Programas!K161="X","X","")</f>
        <v/>
      </c>
      <c r="L161" s="3" t="str">
        <f>IF(Programas!L161="X","X","")</f>
        <v/>
      </c>
      <c r="M161" s="3" t="str">
        <f>IF(Programas!M161="X","X","")</f>
        <v/>
      </c>
      <c r="N161" s="3" t="str">
        <f>IF(Programas!N161="X","X","")</f>
        <v>X</v>
      </c>
      <c r="O161" s="3" t="str">
        <f>IF(Programas!O161="X","X","")</f>
        <v>X</v>
      </c>
      <c r="P161" s="3" t="str">
        <f>IF(Programas!P161="X","X","")</f>
        <v>X</v>
      </c>
      <c r="Q161" s="3" t="str">
        <f>IF(Programas!Q161="X","X","")</f>
        <v>X</v>
      </c>
      <c r="R161" s="3" t="str">
        <f>IF(Programas!R161="X","X","")</f>
        <v>X</v>
      </c>
      <c r="S161" s="3" t="str">
        <f>IF(Programas!S161="X","X","")</f>
        <v/>
      </c>
      <c r="T161" s="3" t="str">
        <f>IF(Programas!T161="X","X","")</f>
        <v/>
      </c>
      <c r="U161" s="3" t="str">
        <f>IF(Programas!U161="X","X","")</f>
        <v/>
      </c>
      <c r="V161" s="3" t="str">
        <f>IF(Programas!V161="X","X","")</f>
        <v/>
      </c>
      <c r="W161" s="3" t="str">
        <f>IF(Programas!W161="X","X","")</f>
        <v/>
      </c>
      <c r="X161" s="3" t="str">
        <f>IF(Programas!X161="X","X","")</f>
        <v/>
      </c>
      <c r="Y161" s="3" t="str">
        <f>IF(Programas!Y161="X","X","")</f>
        <v/>
      </c>
      <c r="Z161" s="3" t="str">
        <f>IF(Programas!Z161="X","X","")</f>
        <v/>
      </c>
      <c r="AA161" s="3" t="str">
        <f>IF(Programas!AA161="X","X","")</f>
        <v/>
      </c>
      <c r="AB161" s="3" t="str">
        <f>IF(Programas!AB161="X","X","")</f>
        <v/>
      </c>
      <c r="AC161" s="3" t="str">
        <f>IF(Programas!AC161="X","X","")</f>
        <v/>
      </c>
      <c r="AD161" s="3">
        <f>Programas!AD161</f>
        <v>0</v>
      </c>
      <c r="AE161" s="3">
        <f>Programas!AE161</f>
        <v>0</v>
      </c>
      <c r="AF161" s="3">
        <f>Programas!AF161</f>
        <v>0</v>
      </c>
      <c r="AG161" s="3">
        <f>Programas!AG161</f>
        <v>0</v>
      </c>
      <c r="AH161" s="3">
        <f>Programas!AH161</f>
        <v>0</v>
      </c>
      <c r="AI161" s="3">
        <f>Programas!AI161</f>
        <v>0</v>
      </c>
      <c r="AJ161" s="3">
        <f>Programas!AJ161</f>
        <v>0</v>
      </c>
      <c r="AK161" s="3">
        <f>Programas!AK161</f>
        <v>0</v>
      </c>
      <c r="AL161" s="3">
        <f>Programas!AL161</f>
        <v>0</v>
      </c>
      <c r="AM161" s="3">
        <f>Programas!AM161</f>
        <v>0</v>
      </c>
      <c r="AN161" s="3">
        <f>Programas!AN161</f>
        <v>0</v>
      </c>
      <c r="AO161" s="3">
        <f>Programas!AO161</f>
        <v>0</v>
      </c>
      <c r="AP161" s="3">
        <f>Programas!AP161</f>
        <v>0</v>
      </c>
      <c r="AQ161" s="3">
        <f>Programas!AQ161</f>
        <v>0</v>
      </c>
      <c r="AR161" s="3">
        <f>Programas!AR161</f>
        <v>0</v>
      </c>
      <c r="AS161" s="3">
        <f>Programas!AS161</f>
        <v>0</v>
      </c>
      <c r="AT161" s="3">
        <f>Programas!AT161</f>
        <v>0</v>
      </c>
      <c r="AU161" s="3">
        <f>Programas!AU161</f>
        <v>0</v>
      </c>
      <c r="AV161" s="3">
        <f>Programas!AV161</f>
        <v>0</v>
      </c>
      <c r="AW161" s="3">
        <f>Programas!AW161</f>
        <v>0</v>
      </c>
      <c r="AX161" s="4">
        <f t="shared" si="182"/>
        <v>0</v>
      </c>
      <c r="AY161" s="4" t="s">
        <v>205</v>
      </c>
      <c r="AZ161" s="2" t="s">
        <v>250</v>
      </c>
      <c r="BA161" s="2" t="s">
        <v>520</v>
      </c>
      <c r="BB161" s="2" t="s">
        <v>583</v>
      </c>
      <c r="BC161" s="2" t="s">
        <v>251</v>
      </c>
      <c r="BD161" s="6">
        <v>0</v>
      </c>
      <c r="BE161" s="6">
        <f t="shared" si="184"/>
        <v>0</v>
      </c>
      <c r="BF161" s="6">
        <f t="shared" si="185"/>
        <v>0</v>
      </c>
      <c r="BG161" s="6">
        <f t="shared" si="186"/>
        <v>0</v>
      </c>
      <c r="BH161" s="6">
        <v>0.25</v>
      </c>
      <c r="BI161" s="6">
        <v>0.75</v>
      </c>
      <c r="BJ161" s="6">
        <f t="shared" si="187"/>
        <v>0.75</v>
      </c>
      <c r="BK161" s="6">
        <f t="shared" si="188"/>
        <v>0.75</v>
      </c>
      <c r="BL161" s="6">
        <v>1</v>
      </c>
      <c r="BM161" s="6">
        <f t="shared" si="189"/>
        <v>1</v>
      </c>
      <c r="BN161" s="6">
        <f t="shared" si="190"/>
        <v>1</v>
      </c>
      <c r="BO161" s="6">
        <f t="shared" si="191"/>
        <v>1</v>
      </c>
      <c r="BP161" s="6">
        <f t="shared" si="192"/>
        <v>1</v>
      </c>
      <c r="BQ161" s="6">
        <f t="shared" si="193"/>
        <v>1</v>
      </c>
      <c r="BR161" s="6">
        <f t="shared" si="194"/>
        <v>1</v>
      </c>
      <c r="BS161" s="6">
        <f t="shared" si="195"/>
        <v>1</v>
      </c>
      <c r="BT161" s="6">
        <f t="shared" si="196"/>
        <v>1</v>
      </c>
      <c r="BU161" s="6">
        <f t="shared" si="197"/>
        <v>1</v>
      </c>
      <c r="BV161" s="6">
        <f t="shared" si="198"/>
        <v>1</v>
      </c>
      <c r="BW161" s="6">
        <f t="shared" si="199"/>
        <v>1</v>
      </c>
      <c r="BX161" s="1"/>
    </row>
    <row r="162" spans="1:76" ht="68.400000000000006" hidden="1" x14ac:dyDescent="0.3">
      <c r="A162" s="2" t="str">
        <f>Programas!A162</f>
        <v>DO3</v>
      </c>
      <c r="B162" s="2">
        <f>Programas!B162</f>
        <v>1</v>
      </c>
      <c r="C162" s="2" t="str">
        <f>Programas!C162</f>
        <v>Recursos Hídricos</v>
      </c>
      <c r="D162" s="2">
        <f>Programas!D162</f>
        <v>3</v>
      </c>
      <c r="E162" s="2" t="str">
        <f>Programas!E162</f>
        <v>Outorgas dos direitos de uso de recursos hídricos</v>
      </c>
      <c r="F162" s="2" t="str">
        <f>Programas!F162</f>
        <v>3.2</v>
      </c>
      <c r="G162" s="2" t="str">
        <f>Programas!G162</f>
        <v>Aprimoramento do instrumento de outorga</v>
      </c>
      <c r="H162" s="2" t="str">
        <f>Programas!H162</f>
        <v>3.2.4</v>
      </c>
      <c r="I162" s="2" t="str">
        <f>Programas!I162</f>
        <v>Definir índices de uso racional a serem seguidos para análise de outorgas para os principais setores usuários da bacia.</v>
      </c>
      <c r="J162" s="3" t="str">
        <f>IF(Programas!J162="X","X","")</f>
        <v/>
      </c>
      <c r="K162" s="3" t="str">
        <f>IF(Programas!K162="X","X","")</f>
        <v/>
      </c>
      <c r="L162" s="3" t="str">
        <f>IF(Programas!L162="X","X","")</f>
        <v/>
      </c>
      <c r="M162" s="3" t="str">
        <f>IF(Programas!M162="X","X","")</f>
        <v/>
      </c>
      <c r="N162" s="3" t="str">
        <f>IF(Programas!N162="X","X","")</f>
        <v>X</v>
      </c>
      <c r="O162" s="3" t="str">
        <f>IF(Programas!O162="X","X","")</f>
        <v>X</v>
      </c>
      <c r="P162" s="3" t="str">
        <f>IF(Programas!P162="X","X","")</f>
        <v>X</v>
      </c>
      <c r="Q162" s="3" t="str">
        <f>IF(Programas!Q162="X","X","")</f>
        <v>X</v>
      </c>
      <c r="R162" s="3" t="str">
        <f>IF(Programas!R162="X","X","")</f>
        <v>X</v>
      </c>
      <c r="S162" s="3" t="str">
        <f>IF(Programas!S162="X","X","")</f>
        <v/>
      </c>
      <c r="T162" s="3" t="str">
        <f>IF(Programas!T162="X","X","")</f>
        <v/>
      </c>
      <c r="U162" s="3" t="str">
        <f>IF(Programas!U162="X","X","")</f>
        <v/>
      </c>
      <c r="V162" s="3" t="str">
        <f>IF(Programas!V162="X","X","")</f>
        <v/>
      </c>
      <c r="W162" s="3" t="str">
        <f>IF(Programas!W162="X","X","")</f>
        <v/>
      </c>
      <c r="X162" s="3" t="str">
        <f>IF(Programas!X162="X","X","")</f>
        <v/>
      </c>
      <c r="Y162" s="3" t="str">
        <f>IF(Programas!Y162="X","X","")</f>
        <v/>
      </c>
      <c r="Z162" s="3" t="str">
        <f>IF(Programas!Z162="X","X","")</f>
        <v/>
      </c>
      <c r="AA162" s="3" t="str">
        <f>IF(Programas!AA162="X","X","")</f>
        <v/>
      </c>
      <c r="AB162" s="3" t="str">
        <f>IF(Programas!AB162="X","X","")</f>
        <v/>
      </c>
      <c r="AC162" s="3" t="str">
        <f>IF(Programas!AC162="X","X","")</f>
        <v/>
      </c>
      <c r="AD162" s="3">
        <f>Programas!AD162</f>
        <v>0</v>
      </c>
      <c r="AE162" s="3">
        <f>Programas!AE162</f>
        <v>0</v>
      </c>
      <c r="AF162" s="3">
        <f>Programas!AF162</f>
        <v>0</v>
      </c>
      <c r="AG162" s="3">
        <f>Programas!AG162</f>
        <v>0</v>
      </c>
      <c r="AH162" s="3">
        <f>Programas!AH162</f>
        <v>0</v>
      </c>
      <c r="AI162" s="3">
        <f>Programas!AI162</f>
        <v>0</v>
      </c>
      <c r="AJ162" s="3">
        <f>Programas!AJ162</f>
        <v>0</v>
      </c>
      <c r="AK162" s="3">
        <f>Programas!AK162</f>
        <v>0</v>
      </c>
      <c r="AL162" s="3">
        <f>Programas!AL162</f>
        <v>0</v>
      </c>
      <c r="AM162" s="3">
        <f>Programas!AM162</f>
        <v>0</v>
      </c>
      <c r="AN162" s="3">
        <f>Programas!AN162</f>
        <v>0</v>
      </c>
      <c r="AO162" s="3">
        <f>Programas!AO162</f>
        <v>0</v>
      </c>
      <c r="AP162" s="3">
        <f>Programas!AP162</f>
        <v>0</v>
      </c>
      <c r="AQ162" s="3">
        <f>Programas!AQ162</f>
        <v>0</v>
      </c>
      <c r="AR162" s="3">
        <f>Programas!AR162</f>
        <v>0</v>
      </c>
      <c r="AS162" s="3">
        <f>Programas!AS162</f>
        <v>0</v>
      </c>
      <c r="AT162" s="3">
        <f>Programas!AT162</f>
        <v>0</v>
      </c>
      <c r="AU162" s="3">
        <f>Programas!AU162</f>
        <v>0</v>
      </c>
      <c r="AV162" s="3">
        <f>Programas!AV162</f>
        <v>0</v>
      </c>
      <c r="AW162" s="3">
        <f>Programas!AW162</f>
        <v>0</v>
      </c>
      <c r="AX162" s="4">
        <f t="shared" si="182"/>
        <v>0</v>
      </c>
      <c r="AY162" s="4" t="s">
        <v>205</v>
      </c>
      <c r="AZ162" s="2" t="s">
        <v>250</v>
      </c>
      <c r="BA162" s="2" t="s">
        <v>520</v>
      </c>
      <c r="BB162" s="2" t="s">
        <v>583</v>
      </c>
      <c r="BC162" s="2" t="s">
        <v>251</v>
      </c>
      <c r="BD162" s="6">
        <v>0</v>
      </c>
      <c r="BE162" s="6">
        <f t="shared" si="184"/>
        <v>0</v>
      </c>
      <c r="BF162" s="6">
        <f t="shared" si="185"/>
        <v>0</v>
      </c>
      <c r="BG162" s="6">
        <f t="shared" si="186"/>
        <v>0</v>
      </c>
      <c r="BH162" s="6">
        <v>0.25</v>
      </c>
      <c r="BI162" s="6">
        <v>0.75</v>
      </c>
      <c r="BJ162" s="6">
        <f t="shared" si="187"/>
        <v>0.75</v>
      </c>
      <c r="BK162" s="6">
        <f t="shared" si="188"/>
        <v>0.75</v>
      </c>
      <c r="BL162" s="6">
        <v>1</v>
      </c>
      <c r="BM162" s="6">
        <f t="shared" si="189"/>
        <v>1</v>
      </c>
      <c r="BN162" s="6">
        <f t="shared" si="190"/>
        <v>1</v>
      </c>
      <c r="BO162" s="6">
        <f t="shared" si="191"/>
        <v>1</v>
      </c>
      <c r="BP162" s="6">
        <f t="shared" si="192"/>
        <v>1</v>
      </c>
      <c r="BQ162" s="6">
        <f t="shared" si="193"/>
        <v>1</v>
      </c>
      <c r="BR162" s="6">
        <f t="shared" si="194"/>
        <v>1</v>
      </c>
      <c r="BS162" s="6">
        <f t="shared" si="195"/>
        <v>1</v>
      </c>
      <c r="BT162" s="6">
        <f t="shared" si="196"/>
        <v>1</v>
      </c>
      <c r="BU162" s="6">
        <f t="shared" si="197"/>
        <v>1</v>
      </c>
      <c r="BV162" s="6">
        <f t="shared" si="198"/>
        <v>1</v>
      </c>
      <c r="BW162" s="6">
        <f t="shared" si="199"/>
        <v>1</v>
      </c>
      <c r="BX162" s="1"/>
    </row>
    <row r="163" spans="1:76" ht="68.400000000000006" hidden="1" x14ac:dyDescent="0.3">
      <c r="A163" s="2" t="str">
        <f>Programas!A163</f>
        <v>DO4</v>
      </c>
      <c r="B163" s="2">
        <f>Programas!B163</f>
        <v>1</v>
      </c>
      <c r="C163" s="2" t="str">
        <f>Programas!C163</f>
        <v>Recursos Hídricos</v>
      </c>
      <c r="D163" s="2">
        <f>Programas!D163</f>
        <v>3</v>
      </c>
      <c r="E163" s="2" t="str">
        <f>Programas!E163</f>
        <v>Outorgas dos direitos de uso de recursos hídricos</v>
      </c>
      <c r="F163" s="2" t="str">
        <f>Programas!F163</f>
        <v>3.2</v>
      </c>
      <c r="G163" s="2" t="str">
        <f>Programas!G163</f>
        <v>Aprimoramento do instrumento de outorga</v>
      </c>
      <c r="H163" s="2" t="str">
        <f>Programas!H163</f>
        <v>3.2.4</v>
      </c>
      <c r="I163" s="2" t="str">
        <f>Programas!I163</f>
        <v>Definir índices de uso racional a serem seguidos para análise de outorgas para os principais setores usuários da bacia.</v>
      </c>
      <c r="J163" s="3" t="str">
        <f>IF(Programas!J163="X","X","")</f>
        <v/>
      </c>
      <c r="K163" s="3" t="str">
        <f>IF(Programas!K163="X","X","")</f>
        <v/>
      </c>
      <c r="L163" s="3" t="str">
        <f>IF(Programas!L163="X","X","")</f>
        <v/>
      </c>
      <c r="M163" s="3" t="str">
        <f>IF(Programas!M163="X","X","")</f>
        <v/>
      </c>
      <c r="N163" s="3" t="str">
        <f>IF(Programas!N163="X","X","")</f>
        <v>X</v>
      </c>
      <c r="O163" s="3" t="str">
        <f>IF(Programas!O163="X","X","")</f>
        <v>X</v>
      </c>
      <c r="P163" s="3" t="str">
        <f>IF(Programas!P163="X","X","")</f>
        <v>X</v>
      </c>
      <c r="Q163" s="3" t="str">
        <f>IF(Programas!Q163="X","X","")</f>
        <v>X</v>
      </c>
      <c r="R163" s="3" t="str">
        <f>IF(Programas!R163="X","X","")</f>
        <v>X</v>
      </c>
      <c r="S163" s="3" t="str">
        <f>IF(Programas!S163="X","X","")</f>
        <v/>
      </c>
      <c r="T163" s="3" t="str">
        <f>IF(Programas!T163="X","X","")</f>
        <v/>
      </c>
      <c r="U163" s="3" t="str">
        <f>IF(Programas!U163="X","X","")</f>
        <v/>
      </c>
      <c r="V163" s="3" t="str">
        <f>IF(Programas!V163="X","X","")</f>
        <v/>
      </c>
      <c r="W163" s="3" t="str">
        <f>IF(Programas!W163="X","X","")</f>
        <v/>
      </c>
      <c r="X163" s="3" t="str">
        <f>IF(Programas!X163="X","X","")</f>
        <v/>
      </c>
      <c r="Y163" s="3" t="str">
        <f>IF(Programas!Y163="X","X","")</f>
        <v/>
      </c>
      <c r="Z163" s="3" t="str">
        <f>IF(Programas!Z163="X","X","")</f>
        <v/>
      </c>
      <c r="AA163" s="3" t="str">
        <f>IF(Programas!AA163="X","X","")</f>
        <v/>
      </c>
      <c r="AB163" s="3" t="str">
        <f>IF(Programas!AB163="X","X","")</f>
        <v/>
      </c>
      <c r="AC163" s="3" t="str">
        <f>IF(Programas!AC163="X","X","")</f>
        <v/>
      </c>
      <c r="AD163" s="3">
        <f>Programas!AD163</f>
        <v>0</v>
      </c>
      <c r="AE163" s="3">
        <f>Programas!AE163</f>
        <v>0</v>
      </c>
      <c r="AF163" s="3">
        <f>Programas!AF163</f>
        <v>0</v>
      </c>
      <c r="AG163" s="3">
        <f>Programas!AG163</f>
        <v>0</v>
      </c>
      <c r="AH163" s="3">
        <f>Programas!AH163</f>
        <v>0</v>
      </c>
      <c r="AI163" s="3">
        <f>Programas!AI163</f>
        <v>0</v>
      </c>
      <c r="AJ163" s="3">
        <f>Programas!AJ163</f>
        <v>0</v>
      </c>
      <c r="AK163" s="3">
        <f>Programas!AK163</f>
        <v>0</v>
      </c>
      <c r="AL163" s="3">
        <f>Programas!AL163</f>
        <v>0</v>
      </c>
      <c r="AM163" s="3">
        <f>Programas!AM163</f>
        <v>0</v>
      </c>
      <c r="AN163" s="3">
        <f>Programas!AN163</f>
        <v>0</v>
      </c>
      <c r="AO163" s="3">
        <f>Programas!AO163</f>
        <v>0</v>
      </c>
      <c r="AP163" s="3">
        <f>Programas!AP163</f>
        <v>0</v>
      </c>
      <c r="AQ163" s="3">
        <f>Programas!AQ163</f>
        <v>0</v>
      </c>
      <c r="AR163" s="3">
        <f>Programas!AR163</f>
        <v>0</v>
      </c>
      <c r="AS163" s="3">
        <f>Programas!AS163</f>
        <v>0</v>
      </c>
      <c r="AT163" s="3">
        <f>Programas!AT163</f>
        <v>0</v>
      </c>
      <c r="AU163" s="3">
        <f>Programas!AU163</f>
        <v>0</v>
      </c>
      <c r="AV163" s="3">
        <f>Programas!AV163</f>
        <v>0</v>
      </c>
      <c r="AW163" s="3">
        <f>Programas!AW163</f>
        <v>0</v>
      </c>
      <c r="AX163" s="4">
        <f t="shared" si="182"/>
        <v>0</v>
      </c>
      <c r="AY163" s="4" t="s">
        <v>205</v>
      </c>
      <c r="AZ163" s="2" t="s">
        <v>250</v>
      </c>
      <c r="BA163" s="2" t="s">
        <v>520</v>
      </c>
      <c r="BB163" s="2" t="s">
        <v>583</v>
      </c>
      <c r="BC163" s="2" t="s">
        <v>251</v>
      </c>
      <c r="BD163" s="6">
        <v>0</v>
      </c>
      <c r="BE163" s="6">
        <f t="shared" si="184"/>
        <v>0</v>
      </c>
      <c r="BF163" s="6">
        <f t="shared" si="185"/>
        <v>0</v>
      </c>
      <c r="BG163" s="6">
        <f t="shared" si="186"/>
        <v>0</v>
      </c>
      <c r="BH163" s="6">
        <v>0.25</v>
      </c>
      <c r="BI163" s="6">
        <v>0.75</v>
      </c>
      <c r="BJ163" s="6">
        <f t="shared" si="187"/>
        <v>0.75</v>
      </c>
      <c r="BK163" s="6">
        <f t="shared" si="188"/>
        <v>0.75</v>
      </c>
      <c r="BL163" s="6">
        <v>1</v>
      </c>
      <c r="BM163" s="6">
        <f t="shared" si="189"/>
        <v>1</v>
      </c>
      <c r="BN163" s="6">
        <f t="shared" si="190"/>
        <v>1</v>
      </c>
      <c r="BO163" s="6">
        <f t="shared" si="191"/>
        <v>1</v>
      </c>
      <c r="BP163" s="6">
        <f t="shared" si="192"/>
        <v>1</v>
      </c>
      <c r="BQ163" s="6">
        <f t="shared" si="193"/>
        <v>1</v>
      </c>
      <c r="BR163" s="6">
        <f t="shared" si="194"/>
        <v>1</v>
      </c>
      <c r="BS163" s="6">
        <f t="shared" si="195"/>
        <v>1</v>
      </c>
      <c r="BT163" s="6">
        <f t="shared" si="196"/>
        <v>1</v>
      </c>
      <c r="BU163" s="6">
        <f t="shared" si="197"/>
        <v>1</v>
      </c>
      <c r="BV163" s="6">
        <f t="shared" si="198"/>
        <v>1</v>
      </c>
      <c r="BW163" s="6">
        <f t="shared" si="199"/>
        <v>1</v>
      </c>
      <c r="BX163" s="1"/>
    </row>
    <row r="164" spans="1:76" ht="68.400000000000006" hidden="1" x14ac:dyDescent="0.3">
      <c r="A164" s="2" t="str">
        <f>Programas!A164</f>
        <v>DO5</v>
      </c>
      <c r="B164" s="2">
        <f>Programas!B164</f>
        <v>1</v>
      </c>
      <c r="C164" s="2" t="str">
        <f>Programas!C164</f>
        <v>Recursos Hídricos</v>
      </c>
      <c r="D164" s="2">
        <f>Programas!D164</f>
        <v>3</v>
      </c>
      <c r="E164" s="2" t="str">
        <f>Programas!E164</f>
        <v>Outorgas dos direitos de uso de recursos hídricos</v>
      </c>
      <c r="F164" s="2" t="str">
        <f>Programas!F164</f>
        <v>3.2</v>
      </c>
      <c r="G164" s="2" t="str">
        <f>Programas!G164</f>
        <v>Aprimoramento do instrumento de outorga</v>
      </c>
      <c r="H164" s="2" t="str">
        <f>Programas!H164</f>
        <v>3.2.4</v>
      </c>
      <c r="I164" s="2" t="str">
        <f>Programas!I164</f>
        <v>Definir índices de uso racional a serem seguidos para análise de outorgas para os principais setores usuários da bacia.</v>
      </c>
      <c r="J164" s="3" t="str">
        <f>IF(Programas!J164="X","X","")</f>
        <v/>
      </c>
      <c r="K164" s="3" t="str">
        <f>IF(Programas!K164="X","X","")</f>
        <v/>
      </c>
      <c r="L164" s="3" t="str">
        <f>IF(Programas!L164="X","X","")</f>
        <v/>
      </c>
      <c r="M164" s="3" t="str">
        <f>IF(Programas!M164="X","X","")</f>
        <v/>
      </c>
      <c r="N164" s="3" t="str">
        <f>IF(Programas!N164="X","X","")</f>
        <v>X</v>
      </c>
      <c r="O164" s="3" t="str">
        <f>IF(Programas!O164="X","X","")</f>
        <v>X</v>
      </c>
      <c r="P164" s="3" t="str">
        <f>IF(Programas!P164="X","X","")</f>
        <v>X</v>
      </c>
      <c r="Q164" s="3" t="str">
        <f>IF(Programas!Q164="X","X","")</f>
        <v>X</v>
      </c>
      <c r="R164" s="3" t="str">
        <f>IF(Programas!R164="X","X","")</f>
        <v>X</v>
      </c>
      <c r="S164" s="3" t="str">
        <f>IF(Programas!S164="X","X","")</f>
        <v/>
      </c>
      <c r="T164" s="3" t="str">
        <f>IF(Programas!T164="X","X","")</f>
        <v/>
      </c>
      <c r="U164" s="3" t="str">
        <f>IF(Programas!U164="X","X","")</f>
        <v/>
      </c>
      <c r="V164" s="3" t="str">
        <f>IF(Programas!V164="X","X","")</f>
        <v/>
      </c>
      <c r="W164" s="3" t="str">
        <f>IF(Programas!W164="X","X","")</f>
        <v/>
      </c>
      <c r="X164" s="3" t="str">
        <f>IF(Programas!X164="X","X","")</f>
        <v/>
      </c>
      <c r="Y164" s="3" t="str">
        <f>IF(Programas!Y164="X","X","")</f>
        <v/>
      </c>
      <c r="Z164" s="3" t="str">
        <f>IF(Programas!Z164="X","X","")</f>
        <v/>
      </c>
      <c r="AA164" s="3" t="str">
        <f>IF(Programas!AA164="X","X","")</f>
        <v/>
      </c>
      <c r="AB164" s="3" t="str">
        <f>IF(Programas!AB164="X","X","")</f>
        <v/>
      </c>
      <c r="AC164" s="3" t="str">
        <f>IF(Programas!AC164="X","X","")</f>
        <v/>
      </c>
      <c r="AD164" s="3">
        <f>Programas!AD164</f>
        <v>0</v>
      </c>
      <c r="AE164" s="3">
        <f>Programas!AE164</f>
        <v>0</v>
      </c>
      <c r="AF164" s="3">
        <f>Programas!AF164</f>
        <v>0</v>
      </c>
      <c r="AG164" s="3">
        <f>Programas!AG164</f>
        <v>0</v>
      </c>
      <c r="AH164" s="3">
        <f>Programas!AH164</f>
        <v>0</v>
      </c>
      <c r="AI164" s="3">
        <f>Programas!AI164</f>
        <v>0</v>
      </c>
      <c r="AJ164" s="3">
        <f>Programas!AJ164</f>
        <v>0</v>
      </c>
      <c r="AK164" s="3">
        <f>Programas!AK164</f>
        <v>0</v>
      </c>
      <c r="AL164" s="3">
        <f>Programas!AL164</f>
        <v>0</v>
      </c>
      <c r="AM164" s="3">
        <f>Programas!AM164</f>
        <v>0</v>
      </c>
      <c r="AN164" s="3">
        <f>Programas!AN164</f>
        <v>0</v>
      </c>
      <c r="AO164" s="3">
        <f>Programas!AO164</f>
        <v>0</v>
      </c>
      <c r="AP164" s="3">
        <f>Programas!AP164</f>
        <v>0</v>
      </c>
      <c r="AQ164" s="3">
        <f>Programas!AQ164</f>
        <v>0</v>
      </c>
      <c r="AR164" s="3">
        <f>Programas!AR164</f>
        <v>0</v>
      </c>
      <c r="AS164" s="3">
        <f>Programas!AS164</f>
        <v>0</v>
      </c>
      <c r="AT164" s="3">
        <f>Programas!AT164</f>
        <v>0</v>
      </c>
      <c r="AU164" s="3">
        <f>Programas!AU164</f>
        <v>0</v>
      </c>
      <c r="AV164" s="3">
        <f>Programas!AV164</f>
        <v>0</v>
      </c>
      <c r="AW164" s="3">
        <f>Programas!AW164</f>
        <v>0</v>
      </c>
      <c r="AX164" s="4">
        <f t="shared" si="182"/>
        <v>0</v>
      </c>
      <c r="AY164" s="4" t="s">
        <v>205</v>
      </c>
      <c r="AZ164" s="2" t="s">
        <v>250</v>
      </c>
      <c r="BA164" s="2" t="s">
        <v>520</v>
      </c>
      <c r="BB164" s="2" t="s">
        <v>583</v>
      </c>
      <c r="BC164" s="2" t="s">
        <v>251</v>
      </c>
      <c r="BD164" s="6">
        <v>0</v>
      </c>
      <c r="BE164" s="6">
        <f t="shared" si="184"/>
        <v>0</v>
      </c>
      <c r="BF164" s="6">
        <f t="shared" si="185"/>
        <v>0</v>
      </c>
      <c r="BG164" s="6">
        <f t="shared" si="186"/>
        <v>0</v>
      </c>
      <c r="BH164" s="6">
        <v>0.25</v>
      </c>
      <c r="BI164" s="6">
        <v>0.75</v>
      </c>
      <c r="BJ164" s="6">
        <f t="shared" si="187"/>
        <v>0.75</v>
      </c>
      <c r="BK164" s="6">
        <f t="shared" si="188"/>
        <v>0.75</v>
      </c>
      <c r="BL164" s="6">
        <v>1</v>
      </c>
      <c r="BM164" s="6">
        <f t="shared" si="189"/>
        <v>1</v>
      </c>
      <c r="BN164" s="6">
        <f t="shared" si="190"/>
        <v>1</v>
      </c>
      <c r="BO164" s="6">
        <f t="shared" si="191"/>
        <v>1</v>
      </c>
      <c r="BP164" s="6">
        <f t="shared" si="192"/>
        <v>1</v>
      </c>
      <c r="BQ164" s="6">
        <f t="shared" si="193"/>
        <v>1</v>
      </c>
      <c r="BR164" s="6">
        <f t="shared" si="194"/>
        <v>1</v>
      </c>
      <c r="BS164" s="6">
        <f t="shared" si="195"/>
        <v>1</v>
      </c>
      <c r="BT164" s="6">
        <f t="shared" si="196"/>
        <v>1</v>
      </c>
      <c r="BU164" s="6">
        <f t="shared" si="197"/>
        <v>1</v>
      </c>
      <c r="BV164" s="6">
        <f t="shared" si="198"/>
        <v>1</v>
      </c>
      <c r="BW164" s="6">
        <f t="shared" si="199"/>
        <v>1</v>
      </c>
      <c r="BX164" s="1"/>
    </row>
    <row r="165" spans="1:76" ht="68.400000000000006" hidden="1" x14ac:dyDescent="0.3">
      <c r="A165" s="2" t="str">
        <f>Programas!A165</f>
        <v>DO6</v>
      </c>
      <c r="B165" s="2">
        <f>Programas!B165</f>
        <v>1</v>
      </c>
      <c r="C165" s="2" t="str">
        <f>Programas!C165</f>
        <v>Recursos Hídricos</v>
      </c>
      <c r="D165" s="2">
        <f>Programas!D165</f>
        <v>3</v>
      </c>
      <c r="E165" s="2" t="str">
        <f>Programas!E165</f>
        <v>Outorgas dos direitos de uso de recursos hídricos</v>
      </c>
      <c r="F165" s="2" t="str">
        <f>Programas!F165</f>
        <v>3.2</v>
      </c>
      <c r="G165" s="2" t="str">
        <f>Programas!G165</f>
        <v>Aprimoramento do instrumento de outorga</v>
      </c>
      <c r="H165" s="2" t="str">
        <f>Programas!H165</f>
        <v>3.2.4</v>
      </c>
      <c r="I165" s="2" t="str">
        <f>Programas!I165</f>
        <v>Definir índices de uso racional a serem seguidos para análise de outorgas para os principais setores usuários da bacia.</v>
      </c>
      <c r="J165" s="3" t="str">
        <f>IF(Programas!J165="X","X","")</f>
        <v/>
      </c>
      <c r="K165" s="3" t="str">
        <f>IF(Programas!K165="X","X","")</f>
        <v/>
      </c>
      <c r="L165" s="3" t="str">
        <f>IF(Programas!L165="X","X","")</f>
        <v/>
      </c>
      <c r="M165" s="3" t="str">
        <f>IF(Programas!M165="X","X","")</f>
        <v/>
      </c>
      <c r="N165" s="3" t="str">
        <f>IF(Programas!N165="X","X","")</f>
        <v>X</v>
      </c>
      <c r="O165" s="3" t="str">
        <f>IF(Programas!O165="X","X","")</f>
        <v>X</v>
      </c>
      <c r="P165" s="3" t="str">
        <f>IF(Programas!P165="X","X","")</f>
        <v>X</v>
      </c>
      <c r="Q165" s="3" t="str">
        <f>IF(Programas!Q165="X","X","")</f>
        <v>X</v>
      </c>
      <c r="R165" s="3" t="str">
        <f>IF(Programas!R165="X","X","")</f>
        <v>X</v>
      </c>
      <c r="S165" s="3" t="str">
        <f>IF(Programas!S165="X","X","")</f>
        <v/>
      </c>
      <c r="T165" s="3" t="str">
        <f>IF(Programas!T165="X","X","")</f>
        <v/>
      </c>
      <c r="U165" s="3" t="str">
        <f>IF(Programas!U165="X","X","")</f>
        <v/>
      </c>
      <c r="V165" s="3" t="str">
        <f>IF(Programas!V165="X","X","")</f>
        <v/>
      </c>
      <c r="W165" s="3" t="str">
        <f>IF(Programas!W165="X","X","")</f>
        <v/>
      </c>
      <c r="X165" s="3" t="str">
        <f>IF(Programas!X165="X","X","")</f>
        <v/>
      </c>
      <c r="Y165" s="3" t="str">
        <f>IF(Programas!Y165="X","X","")</f>
        <v/>
      </c>
      <c r="Z165" s="3" t="str">
        <f>IF(Programas!Z165="X","X","")</f>
        <v/>
      </c>
      <c r="AA165" s="3" t="str">
        <f>IF(Programas!AA165="X","X","")</f>
        <v/>
      </c>
      <c r="AB165" s="3" t="str">
        <f>IF(Programas!AB165="X","X","")</f>
        <v/>
      </c>
      <c r="AC165" s="3" t="str">
        <f>IF(Programas!AC165="X","X","")</f>
        <v/>
      </c>
      <c r="AD165" s="3">
        <f>Programas!AD165</f>
        <v>0</v>
      </c>
      <c r="AE165" s="3">
        <f>Programas!AE165</f>
        <v>0</v>
      </c>
      <c r="AF165" s="3">
        <f>Programas!AF165</f>
        <v>0</v>
      </c>
      <c r="AG165" s="3">
        <f>Programas!AG165</f>
        <v>0</v>
      </c>
      <c r="AH165" s="3">
        <f>Programas!AH165</f>
        <v>0</v>
      </c>
      <c r="AI165" s="3">
        <f>Programas!AI165</f>
        <v>0</v>
      </c>
      <c r="AJ165" s="3">
        <f>Programas!AJ165</f>
        <v>0</v>
      </c>
      <c r="AK165" s="3">
        <f>Programas!AK165</f>
        <v>0</v>
      </c>
      <c r="AL165" s="3">
        <f>Programas!AL165</f>
        <v>0</v>
      </c>
      <c r="AM165" s="3">
        <f>Programas!AM165</f>
        <v>0</v>
      </c>
      <c r="AN165" s="3">
        <f>Programas!AN165</f>
        <v>0</v>
      </c>
      <c r="AO165" s="3">
        <f>Programas!AO165</f>
        <v>0</v>
      </c>
      <c r="AP165" s="3">
        <f>Programas!AP165</f>
        <v>0</v>
      </c>
      <c r="AQ165" s="3">
        <f>Programas!AQ165</f>
        <v>0</v>
      </c>
      <c r="AR165" s="3">
        <f>Programas!AR165</f>
        <v>0</v>
      </c>
      <c r="AS165" s="3">
        <f>Programas!AS165</f>
        <v>0</v>
      </c>
      <c r="AT165" s="3">
        <f>Programas!AT165</f>
        <v>0</v>
      </c>
      <c r="AU165" s="3">
        <f>Programas!AU165</f>
        <v>0</v>
      </c>
      <c r="AV165" s="3">
        <f>Programas!AV165</f>
        <v>0</v>
      </c>
      <c r="AW165" s="3">
        <f>Programas!AW165</f>
        <v>0</v>
      </c>
      <c r="AX165" s="4">
        <f t="shared" si="182"/>
        <v>0</v>
      </c>
      <c r="AY165" s="4" t="s">
        <v>205</v>
      </c>
      <c r="AZ165" s="2" t="s">
        <v>250</v>
      </c>
      <c r="BA165" s="2" t="s">
        <v>520</v>
      </c>
      <c r="BB165" s="2" t="s">
        <v>583</v>
      </c>
      <c r="BC165" s="2" t="s">
        <v>251</v>
      </c>
      <c r="BD165" s="6">
        <v>0</v>
      </c>
      <c r="BE165" s="6">
        <f t="shared" si="184"/>
        <v>0</v>
      </c>
      <c r="BF165" s="6">
        <f t="shared" si="185"/>
        <v>0</v>
      </c>
      <c r="BG165" s="6">
        <f t="shared" si="186"/>
        <v>0</v>
      </c>
      <c r="BH165" s="6">
        <v>0.25</v>
      </c>
      <c r="BI165" s="6">
        <v>0.75</v>
      </c>
      <c r="BJ165" s="6">
        <f t="shared" si="187"/>
        <v>0.75</v>
      </c>
      <c r="BK165" s="6">
        <f t="shared" si="188"/>
        <v>0.75</v>
      </c>
      <c r="BL165" s="6">
        <v>1</v>
      </c>
      <c r="BM165" s="6">
        <f t="shared" si="189"/>
        <v>1</v>
      </c>
      <c r="BN165" s="6">
        <f t="shared" si="190"/>
        <v>1</v>
      </c>
      <c r="BO165" s="6">
        <f t="shared" si="191"/>
        <v>1</v>
      </c>
      <c r="BP165" s="6">
        <f t="shared" si="192"/>
        <v>1</v>
      </c>
      <c r="BQ165" s="6">
        <f t="shared" si="193"/>
        <v>1</v>
      </c>
      <c r="BR165" s="6">
        <f t="shared" si="194"/>
        <v>1</v>
      </c>
      <c r="BS165" s="6">
        <f t="shared" si="195"/>
        <v>1</v>
      </c>
      <c r="BT165" s="6">
        <f t="shared" si="196"/>
        <v>1</v>
      </c>
      <c r="BU165" s="6">
        <f t="shared" si="197"/>
        <v>1</v>
      </c>
      <c r="BV165" s="6">
        <f t="shared" si="198"/>
        <v>1</v>
      </c>
      <c r="BW165" s="6">
        <f t="shared" si="199"/>
        <v>1</v>
      </c>
      <c r="BX165" s="1"/>
    </row>
    <row r="166" spans="1:76" ht="68.400000000000006" hidden="1" x14ac:dyDescent="0.3">
      <c r="A166" s="2" t="str">
        <f>Programas!A166</f>
        <v>UA7</v>
      </c>
      <c r="B166" s="2">
        <f>Programas!B166</f>
        <v>1</v>
      </c>
      <c r="C166" s="2" t="str">
        <f>Programas!C166</f>
        <v>Recursos Hídricos</v>
      </c>
      <c r="D166" s="2">
        <f>Programas!D166</f>
        <v>3</v>
      </c>
      <c r="E166" s="2" t="str">
        <f>Programas!E166</f>
        <v>Outorgas dos direitos de uso de recursos hídricos</v>
      </c>
      <c r="F166" s="2" t="str">
        <f>Programas!F166</f>
        <v>3.2</v>
      </c>
      <c r="G166" s="2" t="str">
        <f>Programas!G166</f>
        <v>Aprimoramento do instrumento de outorga</v>
      </c>
      <c r="H166" s="2" t="str">
        <f>Programas!H166</f>
        <v>3.2.4</v>
      </c>
      <c r="I166" s="2" t="str">
        <f>Programas!I166</f>
        <v>Definir índices de uso racional a serem seguidos para análise de outorgas para os principais setores usuários da bacia.</v>
      </c>
      <c r="J166" s="3" t="str">
        <f>IF(Programas!J166="X","X","")</f>
        <v/>
      </c>
      <c r="K166" s="3" t="str">
        <f>IF(Programas!K166="X","X","")</f>
        <v/>
      </c>
      <c r="L166" s="3" t="str">
        <f>IF(Programas!L166="X","X","")</f>
        <v/>
      </c>
      <c r="M166" s="3" t="str">
        <f>IF(Programas!M166="X","X","")</f>
        <v/>
      </c>
      <c r="N166" s="3" t="str">
        <f>IF(Programas!N166="X","X","")</f>
        <v>X</v>
      </c>
      <c r="O166" s="3" t="str">
        <f>IF(Programas!O166="X","X","")</f>
        <v>X</v>
      </c>
      <c r="P166" s="3" t="str">
        <f>IF(Programas!P166="X","X","")</f>
        <v>X</v>
      </c>
      <c r="Q166" s="3" t="str">
        <f>IF(Programas!Q166="X","X","")</f>
        <v>X</v>
      </c>
      <c r="R166" s="3" t="str">
        <f>IF(Programas!R166="X","X","")</f>
        <v>X</v>
      </c>
      <c r="S166" s="3" t="str">
        <f>IF(Programas!S166="X","X","")</f>
        <v/>
      </c>
      <c r="T166" s="3" t="str">
        <f>IF(Programas!T166="X","X","")</f>
        <v/>
      </c>
      <c r="U166" s="3" t="str">
        <f>IF(Programas!U166="X","X","")</f>
        <v/>
      </c>
      <c r="V166" s="3" t="str">
        <f>IF(Programas!V166="X","X","")</f>
        <v/>
      </c>
      <c r="W166" s="3" t="str">
        <f>IF(Programas!W166="X","X","")</f>
        <v/>
      </c>
      <c r="X166" s="3" t="str">
        <f>IF(Programas!X166="X","X","")</f>
        <v/>
      </c>
      <c r="Y166" s="3" t="str">
        <f>IF(Programas!Y166="X","X","")</f>
        <v/>
      </c>
      <c r="Z166" s="3" t="str">
        <f>IF(Programas!Z166="X","X","")</f>
        <v/>
      </c>
      <c r="AA166" s="3" t="str">
        <f>IF(Programas!AA166="X","X","")</f>
        <v/>
      </c>
      <c r="AB166" s="3" t="str">
        <f>IF(Programas!AB166="X","X","")</f>
        <v/>
      </c>
      <c r="AC166" s="3" t="str">
        <f>IF(Programas!AC166="X","X","")</f>
        <v/>
      </c>
      <c r="AD166" s="3">
        <f>Programas!AD166</f>
        <v>0</v>
      </c>
      <c r="AE166" s="3">
        <f>Programas!AE166</f>
        <v>0</v>
      </c>
      <c r="AF166" s="3">
        <f>Programas!AF166</f>
        <v>0</v>
      </c>
      <c r="AG166" s="3">
        <f>Programas!AG166</f>
        <v>0</v>
      </c>
      <c r="AH166" s="3">
        <f>Programas!AH166</f>
        <v>0</v>
      </c>
      <c r="AI166" s="3">
        <f>Programas!AI166</f>
        <v>0</v>
      </c>
      <c r="AJ166" s="3">
        <f>Programas!AJ166</f>
        <v>0</v>
      </c>
      <c r="AK166" s="3">
        <f>Programas!AK166</f>
        <v>0</v>
      </c>
      <c r="AL166" s="3">
        <f>Programas!AL166</f>
        <v>0</v>
      </c>
      <c r="AM166" s="3">
        <f>Programas!AM166</f>
        <v>0</v>
      </c>
      <c r="AN166" s="3">
        <f>Programas!AN166</f>
        <v>0</v>
      </c>
      <c r="AO166" s="3">
        <f>Programas!AO166</f>
        <v>0</v>
      </c>
      <c r="AP166" s="3">
        <f>Programas!AP166</f>
        <v>0</v>
      </c>
      <c r="AQ166" s="3">
        <f>Programas!AQ166</f>
        <v>0</v>
      </c>
      <c r="AR166" s="3">
        <f>Programas!AR166</f>
        <v>0</v>
      </c>
      <c r="AS166" s="3">
        <f>Programas!AS166</f>
        <v>0</v>
      </c>
      <c r="AT166" s="3">
        <f>Programas!AT166</f>
        <v>0</v>
      </c>
      <c r="AU166" s="3">
        <f>Programas!AU166</f>
        <v>0</v>
      </c>
      <c r="AV166" s="3">
        <f>Programas!AV166</f>
        <v>0</v>
      </c>
      <c r="AW166" s="3">
        <f>Programas!AW166</f>
        <v>0</v>
      </c>
      <c r="AX166" s="4">
        <f t="shared" si="182"/>
        <v>0</v>
      </c>
      <c r="AY166" s="4" t="s">
        <v>205</v>
      </c>
      <c r="AZ166" s="2" t="s">
        <v>250</v>
      </c>
      <c r="BA166" s="2" t="s">
        <v>520</v>
      </c>
      <c r="BB166" s="2" t="s">
        <v>583</v>
      </c>
      <c r="BC166" s="2" t="s">
        <v>251</v>
      </c>
      <c r="BD166" s="6">
        <v>0</v>
      </c>
      <c r="BE166" s="6">
        <f t="shared" si="184"/>
        <v>0</v>
      </c>
      <c r="BF166" s="6">
        <f t="shared" si="185"/>
        <v>0</v>
      </c>
      <c r="BG166" s="6">
        <f t="shared" si="186"/>
        <v>0</v>
      </c>
      <c r="BH166" s="6">
        <v>0.25</v>
      </c>
      <c r="BI166" s="6">
        <v>0.75</v>
      </c>
      <c r="BJ166" s="6">
        <f t="shared" si="187"/>
        <v>0.75</v>
      </c>
      <c r="BK166" s="6">
        <f t="shared" si="188"/>
        <v>0.75</v>
      </c>
      <c r="BL166" s="6">
        <v>1</v>
      </c>
      <c r="BM166" s="6">
        <f t="shared" si="189"/>
        <v>1</v>
      </c>
      <c r="BN166" s="6">
        <f t="shared" si="190"/>
        <v>1</v>
      </c>
      <c r="BO166" s="6">
        <f t="shared" si="191"/>
        <v>1</v>
      </c>
      <c r="BP166" s="6">
        <f t="shared" si="192"/>
        <v>1</v>
      </c>
      <c r="BQ166" s="6">
        <f t="shared" si="193"/>
        <v>1</v>
      </c>
      <c r="BR166" s="6">
        <f t="shared" si="194"/>
        <v>1</v>
      </c>
      <c r="BS166" s="6">
        <f t="shared" si="195"/>
        <v>1</v>
      </c>
      <c r="BT166" s="6">
        <f t="shared" si="196"/>
        <v>1</v>
      </c>
      <c r="BU166" s="6">
        <f t="shared" si="197"/>
        <v>1</v>
      </c>
      <c r="BV166" s="6">
        <f t="shared" si="198"/>
        <v>1</v>
      </c>
      <c r="BW166" s="6">
        <f t="shared" si="199"/>
        <v>1</v>
      </c>
      <c r="BX166" s="1"/>
    </row>
    <row r="167" spans="1:76" ht="68.400000000000006" hidden="1" x14ac:dyDescent="0.3">
      <c r="A167" s="2" t="str">
        <f>Programas!A167</f>
        <v>UA8</v>
      </c>
      <c r="B167" s="2">
        <f>Programas!B167</f>
        <v>1</v>
      </c>
      <c r="C167" s="2" t="str">
        <f>Programas!C167</f>
        <v>Recursos Hídricos</v>
      </c>
      <c r="D167" s="2">
        <f>Programas!D167</f>
        <v>3</v>
      </c>
      <c r="E167" s="2" t="str">
        <f>Programas!E167</f>
        <v>Outorgas dos direitos de uso de recursos hídricos</v>
      </c>
      <c r="F167" s="2" t="str">
        <f>Programas!F167</f>
        <v>3.2</v>
      </c>
      <c r="G167" s="2" t="str">
        <f>Programas!G167</f>
        <v>Aprimoramento do instrumento de outorga</v>
      </c>
      <c r="H167" s="2" t="str">
        <f>Programas!H167</f>
        <v>3.2.4</v>
      </c>
      <c r="I167" s="2" t="str">
        <f>Programas!I167</f>
        <v>Definir índices de uso racional a serem seguidos para análise de outorgas para os principais setores usuários da bacia.</v>
      </c>
      <c r="J167" s="3" t="str">
        <f>IF(Programas!J167="X","X","")</f>
        <v/>
      </c>
      <c r="K167" s="3" t="str">
        <f>IF(Programas!K167="X","X","")</f>
        <v/>
      </c>
      <c r="L167" s="3" t="str">
        <f>IF(Programas!L167="X","X","")</f>
        <v/>
      </c>
      <c r="M167" s="3" t="str">
        <f>IF(Programas!M167="X","X","")</f>
        <v/>
      </c>
      <c r="N167" s="3" t="str">
        <f>IF(Programas!N167="X","X","")</f>
        <v>X</v>
      </c>
      <c r="O167" s="3" t="str">
        <f>IF(Programas!O167="X","X","")</f>
        <v>X</v>
      </c>
      <c r="P167" s="3" t="str">
        <f>IF(Programas!P167="X","X","")</f>
        <v>X</v>
      </c>
      <c r="Q167" s="3" t="str">
        <f>IF(Programas!Q167="X","X","")</f>
        <v>X</v>
      </c>
      <c r="R167" s="3" t="str">
        <f>IF(Programas!R167="X","X","")</f>
        <v>X</v>
      </c>
      <c r="S167" s="3" t="str">
        <f>IF(Programas!S167="X","X","")</f>
        <v/>
      </c>
      <c r="T167" s="3" t="str">
        <f>IF(Programas!T167="X","X","")</f>
        <v/>
      </c>
      <c r="U167" s="3" t="str">
        <f>IF(Programas!U167="X","X","")</f>
        <v/>
      </c>
      <c r="V167" s="3" t="str">
        <f>IF(Programas!V167="X","X","")</f>
        <v/>
      </c>
      <c r="W167" s="3" t="str">
        <f>IF(Programas!W167="X","X","")</f>
        <v/>
      </c>
      <c r="X167" s="3" t="str">
        <f>IF(Programas!X167="X","X","")</f>
        <v/>
      </c>
      <c r="Y167" s="3" t="str">
        <f>IF(Programas!Y167="X","X","")</f>
        <v/>
      </c>
      <c r="Z167" s="3" t="str">
        <f>IF(Programas!Z167="X","X","")</f>
        <v/>
      </c>
      <c r="AA167" s="3" t="str">
        <f>IF(Programas!AA167="X","X","")</f>
        <v/>
      </c>
      <c r="AB167" s="3" t="str">
        <f>IF(Programas!AB167="X","X","")</f>
        <v/>
      </c>
      <c r="AC167" s="3" t="str">
        <f>IF(Programas!AC167="X","X","")</f>
        <v/>
      </c>
      <c r="AD167" s="3">
        <f>Programas!AD167</f>
        <v>0</v>
      </c>
      <c r="AE167" s="3">
        <f>Programas!AE167</f>
        <v>0</v>
      </c>
      <c r="AF167" s="3">
        <f>Programas!AF167</f>
        <v>0</v>
      </c>
      <c r="AG167" s="3">
        <f>Programas!AG167</f>
        <v>0</v>
      </c>
      <c r="AH167" s="3">
        <f>Programas!AH167</f>
        <v>0</v>
      </c>
      <c r="AI167" s="3">
        <f>Programas!AI167</f>
        <v>0</v>
      </c>
      <c r="AJ167" s="3">
        <f>Programas!AJ167</f>
        <v>0</v>
      </c>
      <c r="AK167" s="3">
        <f>Programas!AK167</f>
        <v>0</v>
      </c>
      <c r="AL167" s="3">
        <f>Programas!AL167</f>
        <v>0</v>
      </c>
      <c r="AM167" s="3">
        <f>Programas!AM167</f>
        <v>0</v>
      </c>
      <c r="AN167" s="3">
        <f>Programas!AN167</f>
        <v>0</v>
      </c>
      <c r="AO167" s="3">
        <f>Programas!AO167</f>
        <v>0</v>
      </c>
      <c r="AP167" s="3">
        <f>Programas!AP167</f>
        <v>0</v>
      </c>
      <c r="AQ167" s="3">
        <f>Programas!AQ167</f>
        <v>0</v>
      </c>
      <c r="AR167" s="3">
        <f>Programas!AR167</f>
        <v>0</v>
      </c>
      <c r="AS167" s="3">
        <f>Programas!AS167</f>
        <v>0</v>
      </c>
      <c r="AT167" s="3">
        <f>Programas!AT167</f>
        <v>0</v>
      </c>
      <c r="AU167" s="3">
        <f>Programas!AU167</f>
        <v>0</v>
      </c>
      <c r="AV167" s="3">
        <f>Programas!AV167</f>
        <v>0</v>
      </c>
      <c r="AW167" s="3">
        <f>Programas!AW167</f>
        <v>0</v>
      </c>
      <c r="AX167" s="4">
        <f t="shared" si="182"/>
        <v>0</v>
      </c>
      <c r="AY167" s="4" t="s">
        <v>205</v>
      </c>
      <c r="AZ167" s="2" t="s">
        <v>250</v>
      </c>
      <c r="BA167" s="2" t="s">
        <v>520</v>
      </c>
      <c r="BB167" s="2" t="s">
        <v>583</v>
      </c>
      <c r="BC167" s="2" t="s">
        <v>251</v>
      </c>
      <c r="BD167" s="6">
        <v>0</v>
      </c>
      <c r="BE167" s="6">
        <f t="shared" si="184"/>
        <v>0</v>
      </c>
      <c r="BF167" s="6">
        <f t="shared" si="185"/>
        <v>0</v>
      </c>
      <c r="BG167" s="6">
        <f t="shared" si="186"/>
        <v>0</v>
      </c>
      <c r="BH167" s="6">
        <v>0.25</v>
      </c>
      <c r="BI167" s="6">
        <v>0.75</v>
      </c>
      <c r="BJ167" s="6">
        <f t="shared" si="187"/>
        <v>0.75</v>
      </c>
      <c r="BK167" s="6">
        <f t="shared" si="188"/>
        <v>0.75</v>
      </c>
      <c r="BL167" s="6">
        <v>1</v>
      </c>
      <c r="BM167" s="6">
        <f t="shared" si="189"/>
        <v>1</v>
      </c>
      <c r="BN167" s="6">
        <f t="shared" si="190"/>
        <v>1</v>
      </c>
      <c r="BO167" s="6">
        <f t="shared" si="191"/>
        <v>1</v>
      </c>
      <c r="BP167" s="6">
        <f t="shared" si="192"/>
        <v>1</v>
      </c>
      <c r="BQ167" s="6">
        <f t="shared" si="193"/>
        <v>1</v>
      </c>
      <c r="BR167" s="6">
        <f t="shared" si="194"/>
        <v>1</v>
      </c>
      <c r="BS167" s="6">
        <f t="shared" si="195"/>
        <v>1</v>
      </c>
      <c r="BT167" s="6">
        <f t="shared" si="196"/>
        <v>1</v>
      </c>
      <c r="BU167" s="6">
        <f t="shared" si="197"/>
        <v>1</v>
      </c>
      <c r="BV167" s="6">
        <f t="shared" si="198"/>
        <v>1</v>
      </c>
      <c r="BW167" s="6">
        <f t="shared" si="199"/>
        <v>1</v>
      </c>
      <c r="BX167" s="1"/>
    </row>
    <row r="168" spans="1:76" ht="68.400000000000006" hidden="1" x14ac:dyDescent="0.3">
      <c r="A168" s="2" t="str">
        <f>Programas!A168</f>
        <v>UA9</v>
      </c>
      <c r="B168" s="2">
        <f>Programas!B168</f>
        <v>1</v>
      </c>
      <c r="C168" s="2" t="str">
        <f>Programas!C168</f>
        <v>Recursos Hídricos</v>
      </c>
      <c r="D168" s="2">
        <f>Programas!D168</f>
        <v>3</v>
      </c>
      <c r="E168" s="2" t="str">
        <f>Programas!E168</f>
        <v>Outorgas dos direitos de uso de recursos hídricos</v>
      </c>
      <c r="F168" s="2" t="str">
        <f>Programas!F168</f>
        <v>3.2</v>
      </c>
      <c r="G168" s="2" t="str">
        <f>Programas!G168</f>
        <v>Aprimoramento do instrumento de outorga</v>
      </c>
      <c r="H168" s="2" t="str">
        <f>Programas!H168</f>
        <v>3.2.4</v>
      </c>
      <c r="I168" s="2" t="str">
        <f>Programas!I168</f>
        <v>Definir índices de uso racional a serem seguidos para análise de outorgas para os principais setores usuários da bacia.</v>
      </c>
      <c r="J168" s="3" t="str">
        <f>IF(Programas!J168="X","X","")</f>
        <v/>
      </c>
      <c r="K168" s="3" t="str">
        <f>IF(Programas!K168="X","X","")</f>
        <v/>
      </c>
      <c r="L168" s="3" t="str">
        <f>IF(Programas!L168="X","X","")</f>
        <v/>
      </c>
      <c r="M168" s="3" t="str">
        <f>IF(Programas!M168="X","X","")</f>
        <v/>
      </c>
      <c r="N168" s="3" t="str">
        <f>IF(Programas!N168="X","X","")</f>
        <v>X</v>
      </c>
      <c r="O168" s="3" t="str">
        <f>IF(Programas!O168="X","X","")</f>
        <v>X</v>
      </c>
      <c r="P168" s="3" t="str">
        <f>IF(Programas!P168="X","X","")</f>
        <v>X</v>
      </c>
      <c r="Q168" s="3" t="str">
        <f>IF(Programas!Q168="X","X","")</f>
        <v>X</v>
      </c>
      <c r="R168" s="3" t="str">
        <f>IF(Programas!R168="X","X","")</f>
        <v>X</v>
      </c>
      <c r="S168" s="3" t="str">
        <f>IF(Programas!S168="X","X","")</f>
        <v/>
      </c>
      <c r="T168" s="3" t="str">
        <f>IF(Programas!T168="X","X","")</f>
        <v/>
      </c>
      <c r="U168" s="3" t="str">
        <f>IF(Programas!U168="X","X","")</f>
        <v/>
      </c>
      <c r="V168" s="3" t="str">
        <f>IF(Programas!V168="X","X","")</f>
        <v/>
      </c>
      <c r="W168" s="3" t="str">
        <f>IF(Programas!W168="X","X","")</f>
        <v/>
      </c>
      <c r="X168" s="3" t="str">
        <f>IF(Programas!X168="X","X","")</f>
        <v/>
      </c>
      <c r="Y168" s="3" t="str">
        <f>IF(Programas!Y168="X","X","")</f>
        <v/>
      </c>
      <c r="Z168" s="3" t="str">
        <f>IF(Programas!Z168="X","X","")</f>
        <v/>
      </c>
      <c r="AA168" s="3" t="str">
        <f>IF(Programas!AA168="X","X","")</f>
        <v/>
      </c>
      <c r="AB168" s="3" t="str">
        <f>IF(Programas!AB168="X","X","")</f>
        <v/>
      </c>
      <c r="AC168" s="3" t="str">
        <f>IF(Programas!AC168="X","X","")</f>
        <v/>
      </c>
      <c r="AD168" s="3">
        <f>Programas!AD168</f>
        <v>0</v>
      </c>
      <c r="AE168" s="3">
        <f>Programas!AE168</f>
        <v>0</v>
      </c>
      <c r="AF168" s="3">
        <f>Programas!AF168</f>
        <v>0</v>
      </c>
      <c r="AG168" s="3">
        <f>Programas!AG168</f>
        <v>0</v>
      </c>
      <c r="AH168" s="3">
        <f>Programas!AH168</f>
        <v>0</v>
      </c>
      <c r="AI168" s="3">
        <f>Programas!AI168</f>
        <v>0</v>
      </c>
      <c r="AJ168" s="3">
        <f>Programas!AJ168</f>
        <v>0</v>
      </c>
      <c r="AK168" s="3">
        <f>Programas!AK168</f>
        <v>0</v>
      </c>
      <c r="AL168" s="3">
        <f>Programas!AL168</f>
        <v>0</v>
      </c>
      <c r="AM168" s="3">
        <f>Programas!AM168</f>
        <v>0</v>
      </c>
      <c r="AN168" s="3">
        <f>Programas!AN168</f>
        <v>0</v>
      </c>
      <c r="AO168" s="3">
        <f>Programas!AO168</f>
        <v>0</v>
      </c>
      <c r="AP168" s="3">
        <f>Programas!AP168</f>
        <v>0</v>
      </c>
      <c r="AQ168" s="3">
        <f>Programas!AQ168</f>
        <v>0</v>
      </c>
      <c r="AR168" s="3">
        <f>Programas!AR168</f>
        <v>0</v>
      </c>
      <c r="AS168" s="3">
        <f>Programas!AS168</f>
        <v>0</v>
      </c>
      <c r="AT168" s="3">
        <f>Programas!AT168</f>
        <v>0</v>
      </c>
      <c r="AU168" s="3">
        <f>Programas!AU168</f>
        <v>0</v>
      </c>
      <c r="AV168" s="3">
        <f>Programas!AV168</f>
        <v>0</v>
      </c>
      <c r="AW168" s="3">
        <f>Programas!AW168</f>
        <v>0</v>
      </c>
      <c r="AX168" s="4">
        <f t="shared" si="182"/>
        <v>0</v>
      </c>
      <c r="AY168" s="4" t="s">
        <v>205</v>
      </c>
      <c r="AZ168" s="2" t="s">
        <v>250</v>
      </c>
      <c r="BA168" s="2" t="s">
        <v>520</v>
      </c>
      <c r="BB168" s="2" t="s">
        <v>583</v>
      </c>
      <c r="BC168" s="2" t="s">
        <v>251</v>
      </c>
      <c r="BD168" s="6">
        <v>0</v>
      </c>
      <c r="BE168" s="6">
        <f t="shared" si="184"/>
        <v>0</v>
      </c>
      <c r="BF168" s="6">
        <f t="shared" si="185"/>
        <v>0</v>
      </c>
      <c r="BG168" s="6">
        <f t="shared" si="186"/>
        <v>0</v>
      </c>
      <c r="BH168" s="6">
        <v>0.25</v>
      </c>
      <c r="BI168" s="6">
        <v>0.75</v>
      </c>
      <c r="BJ168" s="6">
        <f t="shared" si="187"/>
        <v>0.75</v>
      </c>
      <c r="BK168" s="6">
        <f t="shared" si="188"/>
        <v>0.75</v>
      </c>
      <c r="BL168" s="6">
        <v>1</v>
      </c>
      <c r="BM168" s="6">
        <f t="shared" si="189"/>
        <v>1</v>
      </c>
      <c r="BN168" s="6">
        <f t="shared" si="190"/>
        <v>1</v>
      </c>
      <c r="BO168" s="6">
        <f t="shared" si="191"/>
        <v>1</v>
      </c>
      <c r="BP168" s="6">
        <f t="shared" si="192"/>
        <v>1</v>
      </c>
      <c r="BQ168" s="6">
        <f t="shared" si="193"/>
        <v>1</v>
      </c>
      <c r="BR168" s="6">
        <f t="shared" si="194"/>
        <v>1</v>
      </c>
      <c r="BS168" s="6">
        <f t="shared" si="195"/>
        <v>1</v>
      </c>
      <c r="BT168" s="6">
        <f t="shared" si="196"/>
        <v>1</v>
      </c>
      <c r="BU168" s="6">
        <f t="shared" si="197"/>
        <v>1</v>
      </c>
      <c r="BV168" s="6">
        <f t="shared" si="198"/>
        <v>1</v>
      </c>
      <c r="BW168" s="6">
        <f t="shared" si="199"/>
        <v>1</v>
      </c>
      <c r="BX168" s="1"/>
    </row>
    <row r="169" spans="1:76" ht="57" x14ac:dyDescent="0.3">
      <c r="A169" s="40" t="str">
        <f>Programas!A169</f>
        <v>PIRH</v>
      </c>
      <c r="B169" s="40">
        <f>Programas!B169</f>
        <v>1</v>
      </c>
      <c r="C169" s="40" t="str">
        <f>Programas!C169</f>
        <v>Recursos Hídricos</v>
      </c>
      <c r="D169" s="40">
        <f>Programas!D169</f>
        <v>3</v>
      </c>
      <c r="E169" s="40" t="str">
        <f>Programas!E169</f>
        <v>Outorgas dos direitos de uso de recursos hídricos</v>
      </c>
      <c r="F169" s="40" t="str">
        <f>Programas!F169</f>
        <v>3.2</v>
      </c>
      <c r="G169" s="40" t="str">
        <f>Programas!G169</f>
        <v>Aprimoramento do instrumento de outorga</v>
      </c>
      <c r="H169" s="40" t="str">
        <f>Programas!H169</f>
        <v>3.2.5</v>
      </c>
      <c r="I169" s="40" t="str">
        <f>Programas!I169</f>
        <v>Integrar e manter padronizados os aspectos institucionais e operacionais para a análise de pedido e a emissão da outorga nos rios de domínio federal e estadual</v>
      </c>
      <c r="J169" s="30" t="str">
        <f>IF(Programas!J169="X","X","")</f>
        <v/>
      </c>
      <c r="K169" s="30" t="str">
        <f>IF(Programas!K169="X","X","")</f>
        <v>X</v>
      </c>
      <c r="L169" s="30" t="str">
        <f>IF(Programas!L169="X","X","")</f>
        <v>X</v>
      </c>
      <c r="M169" s="30" t="str">
        <f>IF(Programas!M169="X","X","")</f>
        <v>X</v>
      </c>
      <c r="N169" s="30" t="str">
        <f>IF(Programas!N169="X","X","")</f>
        <v>X</v>
      </c>
      <c r="O169" s="30" t="str">
        <f>IF(Programas!O169="X","X","")</f>
        <v>X</v>
      </c>
      <c r="P169" s="30" t="str">
        <f>IF(Programas!P169="X","X","")</f>
        <v>X</v>
      </c>
      <c r="Q169" s="30" t="str">
        <f>IF(Programas!Q169="X","X","")</f>
        <v>X</v>
      </c>
      <c r="R169" s="30" t="str">
        <f>IF(Programas!R169="X","X","")</f>
        <v>X</v>
      </c>
      <c r="S169" s="30" t="str">
        <f>IF(Programas!S169="X","X","")</f>
        <v>X</v>
      </c>
      <c r="T169" s="30" t="str">
        <f>IF(Programas!T169="X","X","")</f>
        <v>X</v>
      </c>
      <c r="U169" s="30" t="str">
        <f>IF(Programas!U169="X","X","")</f>
        <v>X</v>
      </c>
      <c r="V169" s="30" t="str">
        <f>IF(Programas!V169="X","X","")</f>
        <v>X</v>
      </c>
      <c r="W169" s="30" t="str">
        <f>IF(Programas!W169="X","X","")</f>
        <v>X</v>
      </c>
      <c r="X169" s="30" t="str">
        <f>IF(Programas!X169="X","X","")</f>
        <v>X</v>
      </c>
      <c r="Y169" s="30" t="str">
        <f>IF(Programas!Y169="X","X","")</f>
        <v>X</v>
      </c>
      <c r="Z169" s="30" t="str">
        <f>IF(Programas!Z169="X","X","")</f>
        <v>X</v>
      </c>
      <c r="AA169" s="30" t="str">
        <f>IF(Programas!AA169="X","X","")</f>
        <v>X</v>
      </c>
      <c r="AB169" s="30" t="str">
        <f>IF(Programas!AB169="X","X","")</f>
        <v>X</v>
      </c>
      <c r="AC169" s="30" t="str">
        <f>IF(Programas!AC169="X","X","")</f>
        <v>X</v>
      </c>
      <c r="AD169" s="30">
        <f>Programas!AD169</f>
        <v>0</v>
      </c>
      <c r="AE169" s="30">
        <f>Programas!AE169</f>
        <v>1000</v>
      </c>
      <c r="AF169" s="30">
        <f>Programas!AF169</f>
        <v>1000</v>
      </c>
      <c r="AG169" s="30">
        <f>Programas!AG169</f>
        <v>0</v>
      </c>
      <c r="AH169" s="30">
        <f>Programas!AH169</f>
        <v>0</v>
      </c>
      <c r="AI169" s="30">
        <f>Programas!AI169</f>
        <v>0</v>
      </c>
      <c r="AJ169" s="30">
        <f>Programas!AJ169</f>
        <v>0</v>
      </c>
      <c r="AK169" s="30">
        <f>Programas!AK169</f>
        <v>0</v>
      </c>
      <c r="AL169" s="30">
        <f>Programas!AL169</f>
        <v>0</v>
      </c>
      <c r="AM169" s="30">
        <f>Programas!AM169</f>
        <v>0</v>
      </c>
      <c r="AN169" s="30">
        <f>Programas!AN169</f>
        <v>0</v>
      </c>
      <c r="AO169" s="30">
        <f>Programas!AO169</f>
        <v>0</v>
      </c>
      <c r="AP169" s="30">
        <f>Programas!AP169</f>
        <v>0</v>
      </c>
      <c r="AQ169" s="30">
        <f>Programas!AQ169</f>
        <v>0</v>
      </c>
      <c r="AR169" s="30">
        <f>Programas!AR169</f>
        <v>0</v>
      </c>
      <c r="AS169" s="30">
        <f>Programas!AS169</f>
        <v>0</v>
      </c>
      <c r="AT169" s="30">
        <f>Programas!AT169</f>
        <v>0</v>
      </c>
      <c r="AU169" s="30">
        <f>Programas!AU169</f>
        <v>0</v>
      </c>
      <c r="AV169" s="30">
        <f>Programas!AV169</f>
        <v>0</v>
      </c>
      <c r="AW169" s="30">
        <f>Programas!AW169</f>
        <v>0</v>
      </c>
      <c r="AX169" s="36">
        <f t="shared" si="182"/>
        <v>2000</v>
      </c>
      <c r="AY169" s="36" t="s">
        <v>205</v>
      </c>
      <c r="AZ169" s="40" t="s">
        <v>252</v>
      </c>
      <c r="BA169" s="40" t="s">
        <v>253</v>
      </c>
      <c r="BB169" s="40" t="s">
        <v>254</v>
      </c>
      <c r="BC169" s="40" t="s">
        <v>255</v>
      </c>
      <c r="BD169" s="62">
        <v>0</v>
      </c>
      <c r="BE169" s="62">
        <v>0.5</v>
      </c>
      <c r="BF169" s="62">
        <v>0.75</v>
      </c>
      <c r="BG169" s="62">
        <v>1</v>
      </c>
      <c r="BH169" s="62">
        <v>1</v>
      </c>
      <c r="BI169" s="62">
        <f t="shared" ref="BI169:BW169" si="200">BH169</f>
        <v>1</v>
      </c>
      <c r="BJ169" s="62">
        <f t="shared" si="200"/>
        <v>1</v>
      </c>
      <c r="BK169" s="62">
        <f t="shared" si="200"/>
        <v>1</v>
      </c>
      <c r="BL169" s="62">
        <f t="shared" si="200"/>
        <v>1</v>
      </c>
      <c r="BM169" s="62">
        <f t="shared" si="200"/>
        <v>1</v>
      </c>
      <c r="BN169" s="62">
        <f t="shared" si="200"/>
        <v>1</v>
      </c>
      <c r="BO169" s="62">
        <f t="shared" si="200"/>
        <v>1</v>
      </c>
      <c r="BP169" s="62">
        <f t="shared" si="200"/>
        <v>1</v>
      </c>
      <c r="BQ169" s="62">
        <f t="shared" si="200"/>
        <v>1</v>
      </c>
      <c r="BR169" s="62">
        <f t="shared" si="200"/>
        <v>1</v>
      </c>
      <c r="BS169" s="62">
        <f t="shared" si="200"/>
        <v>1</v>
      </c>
      <c r="BT169" s="62">
        <f t="shared" si="200"/>
        <v>1</v>
      </c>
      <c r="BU169" s="62">
        <f t="shared" si="200"/>
        <v>1</v>
      </c>
      <c r="BV169" s="62">
        <f t="shared" si="200"/>
        <v>1</v>
      </c>
      <c r="BW169" s="62">
        <f t="shared" si="200"/>
        <v>1</v>
      </c>
    </row>
    <row r="170" spans="1:76" ht="57" hidden="1" x14ac:dyDescent="0.3">
      <c r="A170" s="2" t="str">
        <f>Programas!A170</f>
        <v>Doce</v>
      </c>
      <c r="B170" s="2">
        <f>Programas!B170</f>
        <v>1</v>
      </c>
      <c r="C170" s="2" t="str">
        <f>Programas!C170</f>
        <v>Recursos Hídricos</v>
      </c>
      <c r="D170" s="2">
        <f>Programas!D170</f>
        <v>3</v>
      </c>
      <c r="E170" s="2" t="str">
        <f>Programas!E170</f>
        <v>Outorgas dos direitos de uso de recursos hídricos</v>
      </c>
      <c r="F170" s="2" t="str">
        <f>Programas!F170</f>
        <v>3.2</v>
      </c>
      <c r="G170" s="2" t="str">
        <f>Programas!G170</f>
        <v>Aprimoramento do instrumento de outorga</v>
      </c>
      <c r="H170" s="2" t="str">
        <f>Programas!H170</f>
        <v>3.2.5</v>
      </c>
      <c r="I170" s="2" t="str">
        <f>Programas!I170</f>
        <v>Integrar e manter padronizados os aspectos institucionais e operacionais para a análise de pedido e a emissão da outorga nos rios de domínio federal e estadual</v>
      </c>
      <c r="J170" s="3" t="str">
        <f>IF(Programas!J170="X","X","")</f>
        <v/>
      </c>
      <c r="K170" s="3" t="str">
        <f>IF(Programas!K170="X","X","")</f>
        <v>X</v>
      </c>
      <c r="L170" s="3" t="str">
        <f>IF(Programas!L170="X","X","")</f>
        <v>X</v>
      </c>
      <c r="M170" s="3" t="str">
        <f>IF(Programas!M170="X","X","")</f>
        <v>X</v>
      </c>
      <c r="N170" s="3" t="str">
        <f>IF(Programas!N170="X","X","")</f>
        <v>X</v>
      </c>
      <c r="O170" s="3" t="str">
        <f>IF(Programas!O170="X","X","")</f>
        <v>X</v>
      </c>
      <c r="P170" s="3" t="str">
        <f>IF(Programas!P170="X","X","")</f>
        <v>X</v>
      </c>
      <c r="Q170" s="3" t="str">
        <f>IF(Programas!Q170="X","X","")</f>
        <v>X</v>
      </c>
      <c r="R170" s="3" t="str">
        <f>IF(Programas!R170="X","X","")</f>
        <v>X</v>
      </c>
      <c r="S170" s="3" t="str">
        <f>IF(Programas!S170="X","X","")</f>
        <v>X</v>
      </c>
      <c r="T170" s="3" t="str">
        <f>IF(Programas!T170="X","X","")</f>
        <v>X</v>
      </c>
      <c r="U170" s="3" t="str">
        <f>IF(Programas!U170="X","X","")</f>
        <v>X</v>
      </c>
      <c r="V170" s="3" t="str">
        <f>IF(Programas!V170="X","X","")</f>
        <v>X</v>
      </c>
      <c r="W170" s="3" t="str">
        <f>IF(Programas!W170="X","X","")</f>
        <v>X</v>
      </c>
      <c r="X170" s="3" t="str">
        <f>IF(Programas!X170="X","X","")</f>
        <v>X</v>
      </c>
      <c r="Y170" s="3" t="str">
        <f>IF(Programas!Y170="X","X","")</f>
        <v>X</v>
      </c>
      <c r="Z170" s="3" t="str">
        <f>IF(Programas!Z170="X","X","")</f>
        <v>X</v>
      </c>
      <c r="AA170" s="3" t="str">
        <f>IF(Programas!AA170="X","X","")</f>
        <v>X</v>
      </c>
      <c r="AB170" s="3" t="str">
        <f>IF(Programas!AB170="X","X","")</f>
        <v>X</v>
      </c>
      <c r="AC170" s="3" t="str">
        <f>IF(Programas!AC170="X","X","")</f>
        <v>X</v>
      </c>
      <c r="AD170" s="3">
        <f>Programas!AD170</f>
        <v>0</v>
      </c>
      <c r="AE170" s="3">
        <f>Programas!AE170</f>
        <v>1000</v>
      </c>
      <c r="AF170" s="3">
        <f>Programas!AF170</f>
        <v>1000</v>
      </c>
      <c r="AG170" s="3">
        <f>Programas!AG170</f>
        <v>0</v>
      </c>
      <c r="AH170" s="3">
        <f>Programas!AH170</f>
        <v>0</v>
      </c>
      <c r="AI170" s="3">
        <f>Programas!AI170</f>
        <v>0</v>
      </c>
      <c r="AJ170" s="3">
        <f>Programas!AJ170</f>
        <v>0</v>
      </c>
      <c r="AK170" s="3">
        <f>Programas!AK170</f>
        <v>0</v>
      </c>
      <c r="AL170" s="3">
        <f>Programas!AL170</f>
        <v>0</v>
      </c>
      <c r="AM170" s="3">
        <f>Programas!AM170</f>
        <v>0</v>
      </c>
      <c r="AN170" s="3">
        <f>Programas!AN170</f>
        <v>0</v>
      </c>
      <c r="AO170" s="3">
        <f>Programas!AO170</f>
        <v>0</v>
      </c>
      <c r="AP170" s="3">
        <f>Programas!AP170</f>
        <v>0</v>
      </c>
      <c r="AQ170" s="3">
        <f>Programas!AQ170</f>
        <v>0</v>
      </c>
      <c r="AR170" s="3">
        <f>Programas!AR170</f>
        <v>0</v>
      </c>
      <c r="AS170" s="3">
        <f>Programas!AS170</f>
        <v>0</v>
      </c>
      <c r="AT170" s="3">
        <f>Programas!AT170</f>
        <v>0</v>
      </c>
      <c r="AU170" s="3">
        <f>Programas!AU170</f>
        <v>0</v>
      </c>
      <c r="AV170" s="3">
        <f>Programas!AV170</f>
        <v>0</v>
      </c>
      <c r="AW170" s="3">
        <f>Programas!AW170</f>
        <v>0</v>
      </c>
      <c r="AX170" s="4">
        <f t="shared" si="182"/>
        <v>2000</v>
      </c>
      <c r="AY170" s="4" t="s">
        <v>205</v>
      </c>
      <c r="AZ170" s="2" t="s">
        <v>252</v>
      </c>
      <c r="BA170" s="2" t="s">
        <v>253</v>
      </c>
      <c r="BB170" s="2" t="s">
        <v>254</v>
      </c>
      <c r="BC170" s="2" t="s">
        <v>255</v>
      </c>
      <c r="BD170" s="6">
        <v>0</v>
      </c>
      <c r="BE170" s="6">
        <v>0.5</v>
      </c>
      <c r="BF170" s="6">
        <v>0.75</v>
      </c>
      <c r="BG170" s="6">
        <v>1</v>
      </c>
      <c r="BH170" s="6">
        <v>1</v>
      </c>
      <c r="BI170" s="6">
        <f t="shared" ref="BI170:BI179" si="201">BH170</f>
        <v>1</v>
      </c>
      <c r="BJ170" s="6">
        <f t="shared" ref="BJ170:BJ179" si="202">BI170</f>
        <v>1</v>
      </c>
      <c r="BK170" s="6">
        <f t="shared" ref="BK170:BK179" si="203">BJ170</f>
        <v>1</v>
      </c>
      <c r="BL170" s="6">
        <f t="shared" ref="BL170:BL179" si="204">BK170</f>
        <v>1</v>
      </c>
      <c r="BM170" s="6">
        <f t="shared" ref="BM170:BM179" si="205">BL170</f>
        <v>1</v>
      </c>
      <c r="BN170" s="6">
        <f t="shared" ref="BN170:BN179" si="206">BM170</f>
        <v>1</v>
      </c>
      <c r="BO170" s="6">
        <f t="shared" ref="BO170:BO179" si="207">BN170</f>
        <v>1</v>
      </c>
      <c r="BP170" s="6">
        <f t="shared" ref="BP170:BP179" si="208">BO170</f>
        <v>1</v>
      </c>
      <c r="BQ170" s="6">
        <f t="shared" ref="BQ170:BQ179" si="209">BP170</f>
        <v>1</v>
      </c>
      <c r="BR170" s="6">
        <f t="shared" ref="BR170:BR179" si="210">BQ170</f>
        <v>1</v>
      </c>
      <c r="BS170" s="6">
        <f t="shared" ref="BS170:BS179" si="211">BR170</f>
        <v>1</v>
      </c>
      <c r="BT170" s="6">
        <f t="shared" ref="BT170:BT179" si="212">BS170</f>
        <v>1</v>
      </c>
      <c r="BU170" s="6">
        <f t="shared" ref="BU170:BU179" si="213">BT170</f>
        <v>1</v>
      </c>
      <c r="BV170" s="6">
        <f t="shared" ref="BV170:BV179" si="214">BU170</f>
        <v>1</v>
      </c>
      <c r="BW170" s="6">
        <f t="shared" ref="BW170:BW179" si="215">BV170</f>
        <v>1</v>
      </c>
      <c r="BX170" s="1"/>
    </row>
    <row r="171" spans="1:76" ht="79.8" hidden="1" x14ac:dyDescent="0.3">
      <c r="A171" s="2" t="str">
        <f>Programas!A171</f>
        <v>DO1</v>
      </c>
      <c r="B171" s="2">
        <f>Programas!B171</f>
        <v>1</v>
      </c>
      <c r="C171" s="2" t="str">
        <f>Programas!C171</f>
        <v>Recursos Hídricos</v>
      </c>
      <c r="D171" s="2">
        <f>Programas!D171</f>
        <v>3</v>
      </c>
      <c r="E171" s="2" t="str">
        <f>Programas!E171</f>
        <v>Outorgas dos direitos de uso de recursos hídricos</v>
      </c>
      <c r="F171" s="2" t="str">
        <f>Programas!F171</f>
        <v>3.2</v>
      </c>
      <c r="G171" s="2" t="str">
        <f>Programas!G171</f>
        <v>Aprimoramento do instrumento de outorga</v>
      </c>
      <c r="H171" s="2" t="str">
        <f>Programas!H171</f>
        <v>3.2.5</v>
      </c>
      <c r="I171" s="2" t="str">
        <f>Programas!I171</f>
        <v>Integrar e manter padronizados os aspectos institucionais e operacionais para a análise de pedido e a emissão da outorga entre os rios de domínio estadual com aqueles dos rios de domínio da União</v>
      </c>
      <c r="J171" s="3" t="str">
        <f>IF(Programas!J171="X","X","")</f>
        <v/>
      </c>
      <c r="K171" s="3" t="str">
        <f>IF(Programas!K171="X","X","")</f>
        <v>X</v>
      </c>
      <c r="L171" s="3" t="str">
        <f>IF(Programas!L171="X","X","")</f>
        <v>X</v>
      </c>
      <c r="M171" s="3" t="str">
        <f>IF(Programas!M171="X","X","")</f>
        <v>X</v>
      </c>
      <c r="N171" s="3" t="str">
        <f>IF(Programas!N171="X","X","")</f>
        <v>X</v>
      </c>
      <c r="O171" s="3" t="str">
        <f>IF(Programas!O171="X","X","")</f>
        <v>X</v>
      </c>
      <c r="P171" s="3" t="str">
        <f>IF(Programas!P171="X","X","")</f>
        <v>X</v>
      </c>
      <c r="Q171" s="3" t="str">
        <f>IF(Programas!Q171="X","X","")</f>
        <v>X</v>
      </c>
      <c r="R171" s="3" t="str">
        <f>IF(Programas!R171="X","X","")</f>
        <v>X</v>
      </c>
      <c r="S171" s="3" t="str">
        <f>IF(Programas!S171="X","X","")</f>
        <v>X</v>
      </c>
      <c r="T171" s="3" t="str">
        <f>IF(Programas!T171="X","X","")</f>
        <v>X</v>
      </c>
      <c r="U171" s="3" t="str">
        <f>IF(Programas!U171="X","X","")</f>
        <v>X</v>
      </c>
      <c r="V171" s="3" t="str">
        <f>IF(Programas!V171="X","X","")</f>
        <v>X</v>
      </c>
      <c r="W171" s="3" t="str">
        <f>IF(Programas!W171="X","X","")</f>
        <v>X</v>
      </c>
      <c r="X171" s="3" t="str">
        <f>IF(Programas!X171="X","X","")</f>
        <v>X</v>
      </c>
      <c r="Y171" s="3" t="str">
        <f>IF(Programas!Y171="X","X","")</f>
        <v>X</v>
      </c>
      <c r="Z171" s="3" t="str">
        <f>IF(Programas!Z171="X","X","")</f>
        <v>X</v>
      </c>
      <c r="AA171" s="3" t="str">
        <f>IF(Programas!AA171="X","X","")</f>
        <v>X</v>
      </c>
      <c r="AB171" s="3" t="str">
        <f>IF(Programas!AB171="X","X","")</f>
        <v>X</v>
      </c>
      <c r="AC171" s="3" t="str">
        <f>IF(Programas!AC171="X","X","")</f>
        <v>X</v>
      </c>
      <c r="AD171" s="3">
        <f>Programas!AD171</f>
        <v>0</v>
      </c>
      <c r="AE171" s="3">
        <f>Programas!AE171</f>
        <v>0</v>
      </c>
      <c r="AF171" s="3">
        <f>Programas!AF171</f>
        <v>0</v>
      </c>
      <c r="AG171" s="3">
        <f>Programas!AG171</f>
        <v>0</v>
      </c>
      <c r="AH171" s="3">
        <f>Programas!AH171</f>
        <v>0</v>
      </c>
      <c r="AI171" s="3">
        <f>Programas!AI171</f>
        <v>0</v>
      </c>
      <c r="AJ171" s="3">
        <f>Programas!AJ171</f>
        <v>0</v>
      </c>
      <c r="AK171" s="3">
        <f>Programas!AK171</f>
        <v>0</v>
      </c>
      <c r="AL171" s="3">
        <f>Programas!AL171</f>
        <v>0</v>
      </c>
      <c r="AM171" s="3">
        <f>Programas!AM171</f>
        <v>0</v>
      </c>
      <c r="AN171" s="3">
        <f>Programas!AN171</f>
        <v>0</v>
      </c>
      <c r="AO171" s="3">
        <f>Programas!AO171</f>
        <v>0</v>
      </c>
      <c r="AP171" s="3">
        <f>Programas!AP171</f>
        <v>0</v>
      </c>
      <c r="AQ171" s="3">
        <f>Programas!AQ171</f>
        <v>0</v>
      </c>
      <c r="AR171" s="3">
        <f>Programas!AR171</f>
        <v>0</v>
      </c>
      <c r="AS171" s="3">
        <f>Programas!AS171</f>
        <v>0</v>
      </c>
      <c r="AT171" s="3">
        <f>Programas!AT171</f>
        <v>0</v>
      </c>
      <c r="AU171" s="3">
        <f>Programas!AU171</f>
        <v>0</v>
      </c>
      <c r="AV171" s="3">
        <f>Programas!AV171</f>
        <v>0</v>
      </c>
      <c r="AW171" s="3">
        <f>Programas!AW171</f>
        <v>0</v>
      </c>
      <c r="AX171" s="4">
        <f t="shared" si="182"/>
        <v>0</v>
      </c>
      <c r="AY171" s="4" t="s">
        <v>205</v>
      </c>
      <c r="AZ171" s="2" t="s">
        <v>252</v>
      </c>
      <c r="BA171" s="2" t="s">
        <v>253</v>
      </c>
      <c r="BB171" s="2" t="s">
        <v>254</v>
      </c>
      <c r="BC171" s="2" t="s">
        <v>255</v>
      </c>
      <c r="BD171" s="6">
        <v>0</v>
      </c>
      <c r="BE171" s="6">
        <v>0.5</v>
      </c>
      <c r="BF171" s="6">
        <v>0.75</v>
      </c>
      <c r="BG171" s="6">
        <v>1</v>
      </c>
      <c r="BH171" s="6">
        <v>1</v>
      </c>
      <c r="BI171" s="6">
        <f t="shared" si="201"/>
        <v>1</v>
      </c>
      <c r="BJ171" s="6">
        <f t="shared" si="202"/>
        <v>1</v>
      </c>
      <c r="BK171" s="6">
        <f t="shared" si="203"/>
        <v>1</v>
      </c>
      <c r="BL171" s="6">
        <f t="shared" si="204"/>
        <v>1</v>
      </c>
      <c r="BM171" s="6">
        <f t="shared" si="205"/>
        <v>1</v>
      </c>
      <c r="BN171" s="6">
        <f t="shared" si="206"/>
        <v>1</v>
      </c>
      <c r="BO171" s="6">
        <f t="shared" si="207"/>
        <v>1</v>
      </c>
      <c r="BP171" s="6">
        <f t="shared" si="208"/>
        <v>1</v>
      </c>
      <c r="BQ171" s="6">
        <f t="shared" si="209"/>
        <v>1</v>
      </c>
      <c r="BR171" s="6">
        <f t="shared" si="210"/>
        <v>1</v>
      </c>
      <c r="BS171" s="6">
        <f t="shared" si="211"/>
        <v>1</v>
      </c>
      <c r="BT171" s="6">
        <f t="shared" si="212"/>
        <v>1</v>
      </c>
      <c r="BU171" s="6">
        <f t="shared" si="213"/>
        <v>1</v>
      </c>
      <c r="BV171" s="6">
        <f t="shared" si="214"/>
        <v>1</v>
      </c>
      <c r="BW171" s="6">
        <f t="shared" si="215"/>
        <v>1</v>
      </c>
      <c r="BX171" s="1"/>
    </row>
    <row r="172" spans="1:76" ht="79.8" hidden="1" x14ac:dyDescent="0.3">
      <c r="A172" s="2" t="str">
        <f>Programas!A172</f>
        <v>DO2</v>
      </c>
      <c r="B172" s="2">
        <f>Programas!B172</f>
        <v>1</v>
      </c>
      <c r="C172" s="2" t="str">
        <f>Programas!C172</f>
        <v>Recursos Hídricos</v>
      </c>
      <c r="D172" s="2">
        <f>Programas!D172</f>
        <v>3</v>
      </c>
      <c r="E172" s="2" t="str">
        <f>Programas!E172</f>
        <v>Outorgas dos direitos de uso de recursos hídricos</v>
      </c>
      <c r="F172" s="2" t="str">
        <f>Programas!F172</f>
        <v>3.2</v>
      </c>
      <c r="G172" s="2" t="str">
        <f>Programas!G172</f>
        <v>Aprimoramento do instrumento de outorga</v>
      </c>
      <c r="H172" s="2" t="str">
        <f>Programas!H172</f>
        <v>3.2.5</v>
      </c>
      <c r="I172" s="2" t="str">
        <f>Programas!I172</f>
        <v>Integrar e manter padronizados os aspectos institucionais e operacionais para a análise de pedido e a emissão da outorga entre os rios de domínio estadual com aqueles dos rios de domínio da União</v>
      </c>
      <c r="J172" s="3" t="str">
        <f>IF(Programas!J172="X","X","")</f>
        <v/>
      </c>
      <c r="K172" s="3" t="str">
        <f>IF(Programas!K172="X","X","")</f>
        <v>X</v>
      </c>
      <c r="L172" s="3" t="str">
        <f>IF(Programas!L172="X","X","")</f>
        <v>X</v>
      </c>
      <c r="M172" s="3" t="str">
        <f>IF(Programas!M172="X","X","")</f>
        <v>X</v>
      </c>
      <c r="N172" s="3" t="str">
        <f>IF(Programas!N172="X","X","")</f>
        <v>X</v>
      </c>
      <c r="O172" s="3" t="str">
        <f>IF(Programas!O172="X","X","")</f>
        <v>X</v>
      </c>
      <c r="P172" s="3" t="str">
        <f>IF(Programas!P172="X","X","")</f>
        <v>X</v>
      </c>
      <c r="Q172" s="3" t="str">
        <f>IF(Programas!Q172="X","X","")</f>
        <v>X</v>
      </c>
      <c r="R172" s="3" t="str">
        <f>IF(Programas!R172="X","X","")</f>
        <v>X</v>
      </c>
      <c r="S172" s="3" t="str">
        <f>IF(Programas!S172="X","X","")</f>
        <v>X</v>
      </c>
      <c r="T172" s="3" t="str">
        <f>IF(Programas!T172="X","X","")</f>
        <v>X</v>
      </c>
      <c r="U172" s="3" t="str">
        <f>IF(Programas!U172="X","X","")</f>
        <v>X</v>
      </c>
      <c r="V172" s="3" t="str">
        <f>IF(Programas!V172="X","X","")</f>
        <v>X</v>
      </c>
      <c r="W172" s="3" t="str">
        <f>IF(Programas!W172="X","X","")</f>
        <v>X</v>
      </c>
      <c r="X172" s="3" t="str">
        <f>IF(Programas!X172="X","X","")</f>
        <v>X</v>
      </c>
      <c r="Y172" s="3" t="str">
        <f>IF(Programas!Y172="X","X","")</f>
        <v>X</v>
      </c>
      <c r="Z172" s="3" t="str">
        <f>IF(Programas!Z172="X","X","")</f>
        <v>X</v>
      </c>
      <c r="AA172" s="3" t="str">
        <f>IF(Programas!AA172="X","X","")</f>
        <v>X</v>
      </c>
      <c r="AB172" s="3" t="str">
        <f>IF(Programas!AB172="X","X","")</f>
        <v>X</v>
      </c>
      <c r="AC172" s="3" t="str">
        <f>IF(Programas!AC172="X","X","")</f>
        <v>X</v>
      </c>
      <c r="AD172" s="3">
        <f>Programas!AD172</f>
        <v>0</v>
      </c>
      <c r="AE172" s="3">
        <f>Programas!AE172</f>
        <v>0</v>
      </c>
      <c r="AF172" s="3">
        <f>Programas!AF172</f>
        <v>0</v>
      </c>
      <c r="AG172" s="3">
        <f>Programas!AG172</f>
        <v>0</v>
      </c>
      <c r="AH172" s="3">
        <f>Programas!AH172</f>
        <v>0</v>
      </c>
      <c r="AI172" s="3">
        <f>Programas!AI172</f>
        <v>0</v>
      </c>
      <c r="AJ172" s="3">
        <f>Programas!AJ172</f>
        <v>0</v>
      </c>
      <c r="AK172" s="3">
        <f>Programas!AK172</f>
        <v>0</v>
      </c>
      <c r="AL172" s="3">
        <f>Programas!AL172</f>
        <v>0</v>
      </c>
      <c r="AM172" s="3">
        <f>Programas!AM172</f>
        <v>0</v>
      </c>
      <c r="AN172" s="3">
        <f>Programas!AN172</f>
        <v>0</v>
      </c>
      <c r="AO172" s="3">
        <f>Programas!AO172</f>
        <v>0</v>
      </c>
      <c r="AP172" s="3">
        <f>Programas!AP172</f>
        <v>0</v>
      </c>
      <c r="AQ172" s="3">
        <f>Programas!AQ172</f>
        <v>0</v>
      </c>
      <c r="AR172" s="3">
        <f>Programas!AR172</f>
        <v>0</v>
      </c>
      <c r="AS172" s="3">
        <f>Programas!AS172</f>
        <v>0</v>
      </c>
      <c r="AT172" s="3">
        <f>Programas!AT172</f>
        <v>0</v>
      </c>
      <c r="AU172" s="3">
        <f>Programas!AU172</f>
        <v>0</v>
      </c>
      <c r="AV172" s="3">
        <f>Programas!AV172</f>
        <v>0</v>
      </c>
      <c r="AW172" s="3">
        <f>Programas!AW172</f>
        <v>0</v>
      </c>
      <c r="AX172" s="4">
        <f t="shared" si="182"/>
        <v>0</v>
      </c>
      <c r="AY172" s="4" t="s">
        <v>205</v>
      </c>
      <c r="AZ172" s="2" t="s">
        <v>252</v>
      </c>
      <c r="BA172" s="2" t="s">
        <v>253</v>
      </c>
      <c r="BB172" s="2" t="s">
        <v>254</v>
      </c>
      <c r="BC172" s="2" t="s">
        <v>255</v>
      </c>
      <c r="BD172" s="6">
        <v>0</v>
      </c>
      <c r="BE172" s="6">
        <v>0.5</v>
      </c>
      <c r="BF172" s="6">
        <v>0.75</v>
      </c>
      <c r="BG172" s="6">
        <v>1</v>
      </c>
      <c r="BH172" s="6">
        <v>1</v>
      </c>
      <c r="BI172" s="6">
        <f t="shared" si="201"/>
        <v>1</v>
      </c>
      <c r="BJ172" s="6">
        <f t="shared" si="202"/>
        <v>1</v>
      </c>
      <c r="BK172" s="6">
        <f t="shared" si="203"/>
        <v>1</v>
      </c>
      <c r="BL172" s="6">
        <f t="shared" si="204"/>
        <v>1</v>
      </c>
      <c r="BM172" s="6">
        <f t="shared" si="205"/>
        <v>1</v>
      </c>
      <c r="BN172" s="6">
        <f t="shared" si="206"/>
        <v>1</v>
      </c>
      <c r="BO172" s="6">
        <f t="shared" si="207"/>
        <v>1</v>
      </c>
      <c r="BP172" s="6">
        <f t="shared" si="208"/>
        <v>1</v>
      </c>
      <c r="BQ172" s="6">
        <f t="shared" si="209"/>
        <v>1</v>
      </c>
      <c r="BR172" s="6">
        <f t="shared" si="210"/>
        <v>1</v>
      </c>
      <c r="BS172" s="6">
        <f t="shared" si="211"/>
        <v>1</v>
      </c>
      <c r="BT172" s="6">
        <f t="shared" si="212"/>
        <v>1</v>
      </c>
      <c r="BU172" s="6">
        <f t="shared" si="213"/>
        <v>1</v>
      </c>
      <c r="BV172" s="6">
        <f t="shared" si="214"/>
        <v>1</v>
      </c>
      <c r="BW172" s="6">
        <f t="shared" si="215"/>
        <v>1</v>
      </c>
      <c r="BX172" s="1"/>
    </row>
    <row r="173" spans="1:76" ht="79.8" hidden="1" x14ac:dyDescent="0.3">
      <c r="A173" s="2" t="str">
        <f>Programas!A173</f>
        <v>DO3</v>
      </c>
      <c r="B173" s="2">
        <f>Programas!B173</f>
        <v>1</v>
      </c>
      <c r="C173" s="2" t="str">
        <f>Programas!C173</f>
        <v>Recursos Hídricos</v>
      </c>
      <c r="D173" s="2">
        <f>Programas!D173</f>
        <v>3</v>
      </c>
      <c r="E173" s="2" t="str">
        <f>Programas!E173</f>
        <v>Outorgas dos direitos de uso de recursos hídricos</v>
      </c>
      <c r="F173" s="2" t="str">
        <f>Programas!F173</f>
        <v>3.2</v>
      </c>
      <c r="G173" s="2" t="str">
        <f>Programas!G173</f>
        <v>Aprimoramento do instrumento de outorga</v>
      </c>
      <c r="H173" s="2" t="str">
        <f>Programas!H173</f>
        <v>3.2.5</v>
      </c>
      <c r="I173" s="2" t="str">
        <f>Programas!I173</f>
        <v>Integrar e manter padronizados os aspectos institucionais e operacionais para a análise de pedido e a emissão da outorga entre os rios de domínio estadual com aqueles dos rios de domínio da União</v>
      </c>
      <c r="J173" s="3" t="str">
        <f>IF(Programas!J173="X","X","")</f>
        <v/>
      </c>
      <c r="K173" s="3" t="str">
        <f>IF(Programas!K173="X","X","")</f>
        <v>X</v>
      </c>
      <c r="L173" s="3" t="str">
        <f>IF(Programas!L173="X","X","")</f>
        <v>X</v>
      </c>
      <c r="M173" s="3" t="str">
        <f>IF(Programas!M173="X","X","")</f>
        <v>X</v>
      </c>
      <c r="N173" s="3" t="str">
        <f>IF(Programas!N173="X","X","")</f>
        <v>X</v>
      </c>
      <c r="O173" s="3" t="str">
        <f>IF(Programas!O173="X","X","")</f>
        <v>X</v>
      </c>
      <c r="P173" s="3" t="str">
        <f>IF(Programas!P173="X","X","")</f>
        <v>X</v>
      </c>
      <c r="Q173" s="3" t="str">
        <f>IF(Programas!Q173="X","X","")</f>
        <v>X</v>
      </c>
      <c r="R173" s="3" t="str">
        <f>IF(Programas!R173="X","X","")</f>
        <v>X</v>
      </c>
      <c r="S173" s="3" t="str">
        <f>IF(Programas!S173="X","X","")</f>
        <v>X</v>
      </c>
      <c r="T173" s="3" t="str">
        <f>IF(Programas!T173="X","X","")</f>
        <v>X</v>
      </c>
      <c r="U173" s="3" t="str">
        <f>IF(Programas!U173="X","X","")</f>
        <v>X</v>
      </c>
      <c r="V173" s="3" t="str">
        <f>IF(Programas!V173="X","X","")</f>
        <v>X</v>
      </c>
      <c r="W173" s="3" t="str">
        <f>IF(Programas!W173="X","X","")</f>
        <v>X</v>
      </c>
      <c r="X173" s="3" t="str">
        <f>IF(Programas!X173="X","X","")</f>
        <v>X</v>
      </c>
      <c r="Y173" s="3" t="str">
        <f>IF(Programas!Y173="X","X","")</f>
        <v>X</v>
      </c>
      <c r="Z173" s="3" t="str">
        <f>IF(Programas!Z173="X","X","")</f>
        <v>X</v>
      </c>
      <c r="AA173" s="3" t="str">
        <f>IF(Programas!AA173="X","X","")</f>
        <v>X</v>
      </c>
      <c r="AB173" s="3" t="str">
        <f>IF(Programas!AB173="X","X","")</f>
        <v>X</v>
      </c>
      <c r="AC173" s="3" t="str">
        <f>IF(Programas!AC173="X","X","")</f>
        <v>X</v>
      </c>
      <c r="AD173" s="3">
        <f>Programas!AD173</f>
        <v>0</v>
      </c>
      <c r="AE173" s="3">
        <f>Programas!AE173</f>
        <v>0</v>
      </c>
      <c r="AF173" s="3">
        <f>Programas!AF173</f>
        <v>0</v>
      </c>
      <c r="AG173" s="3">
        <f>Programas!AG173</f>
        <v>0</v>
      </c>
      <c r="AH173" s="3">
        <f>Programas!AH173</f>
        <v>0</v>
      </c>
      <c r="AI173" s="3">
        <f>Programas!AI173</f>
        <v>0</v>
      </c>
      <c r="AJ173" s="3">
        <f>Programas!AJ173</f>
        <v>0</v>
      </c>
      <c r="AK173" s="3">
        <f>Programas!AK173</f>
        <v>0</v>
      </c>
      <c r="AL173" s="3">
        <f>Programas!AL173</f>
        <v>0</v>
      </c>
      <c r="AM173" s="3">
        <f>Programas!AM173</f>
        <v>0</v>
      </c>
      <c r="AN173" s="3">
        <f>Programas!AN173</f>
        <v>0</v>
      </c>
      <c r="AO173" s="3">
        <f>Programas!AO173</f>
        <v>0</v>
      </c>
      <c r="AP173" s="3">
        <f>Programas!AP173</f>
        <v>0</v>
      </c>
      <c r="AQ173" s="3">
        <f>Programas!AQ173</f>
        <v>0</v>
      </c>
      <c r="AR173" s="3">
        <f>Programas!AR173</f>
        <v>0</v>
      </c>
      <c r="AS173" s="3">
        <f>Programas!AS173</f>
        <v>0</v>
      </c>
      <c r="AT173" s="3">
        <f>Programas!AT173</f>
        <v>0</v>
      </c>
      <c r="AU173" s="3">
        <f>Programas!AU173</f>
        <v>0</v>
      </c>
      <c r="AV173" s="3">
        <f>Programas!AV173</f>
        <v>0</v>
      </c>
      <c r="AW173" s="3">
        <f>Programas!AW173</f>
        <v>0</v>
      </c>
      <c r="AX173" s="4">
        <f t="shared" si="182"/>
        <v>0</v>
      </c>
      <c r="AY173" s="4" t="s">
        <v>205</v>
      </c>
      <c r="AZ173" s="2" t="s">
        <v>252</v>
      </c>
      <c r="BA173" s="2" t="s">
        <v>253</v>
      </c>
      <c r="BB173" s="2" t="s">
        <v>254</v>
      </c>
      <c r="BC173" s="2" t="s">
        <v>255</v>
      </c>
      <c r="BD173" s="6">
        <v>0</v>
      </c>
      <c r="BE173" s="6">
        <v>0.5</v>
      </c>
      <c r="BF173" s="6">
        <v>0.75</v>
      </c>
      <c r="BG173" s="6">
        <v>1</v>
      </c>
      <c r="BH173" s="6">
        <v>1</v>
      </c>
      <c r="BI173" s="6">
        <f t="shared" si="201"/>
        <v>1</v>
      </c>
      <c r="BJ173" s="6">
        <f t="shared" si="202"/>
        <v>1</v>
      </c>
      <c r="BK173" s="6">
        <f t="shared" si="203"/>
        <v>1</v>
      </c>
      <c r="BL173" s="6">
        <f t="shared" si="204"/>
        <v>1</v>
      </c>
      <c r="BM173" s="6">
        <f t="shared" si="205"/>
        <v>1</v>
      </c>
      <c r="BN173" s="6">
        <f t="shared" si="206"/>
        <v>1</v>
      </c>
      <c r="BO173" s="6">
        <f t="shared" si="207"/>
        <v>1</v>
      </c>
      <c r="BP173" s="6">
        <f t="shared" si="208"/>
        <v>1</v>
      </c>
      <c r="BQ173" s="6">
        <f t="shared" si="209"/>
        <v>1</v>
      </c>
      <c r="BR173" s="6">
        <f t="shared" si="210"/>
        <v>1</v>
      </c>
      <c r="BS173" s="6">
        <f t="shared" si="211"/>
        <v>1</v>
      </c>
      <c r="BT173" s="6">
        <f t="shared" si="212"/>
        <v>1</v>
      </c>
      <c r="BU173" s="6">
        <f t="shared" si="213"/>
        <v>1</v>
      </c>
      <c r="BV173" s="6">
        <f t="shared" si="214"/>
        <v>1</v>
      </c>
      <c r="BW173" s="6">
        <f t="shared" si="215"/>
        <v>1</v>
      </c>
      <c r="BX173" s="1"/>
    </row>
    <row r="174" spans="1:76" ht="79.8" hidden="1" x14ac:dyDescent="0.3">
      <c r="A174" s="2" t="str">
        <f>Programas!A174</f>
        <v>DO4</v>
      </c>
      <c r="B174" s="2">
        <f>Programas!B174</f>
        <v>1</v>
      </c>
      <c r="C174" s="2" t="str">
        <f>Programas!C174</f>
        <v>Recursos Hídricos</v>
      </c>
      <c r="D174" s="2">
        <f>Programas!D174</f>
        <v>3</v>
      </c>
      <c r="E174" s="2" t="str">
        <f>Programas!E174</f>
        <v>Outorgas dos direitos de uso de recursos hídricos</v>
      </c>
      <c r="F174" s="2" t="str">
        <f>Programas!F174</f>
        <v>3.2</v>
      </c>
      <c r="G174" s="2" t="str">
        <f>Programas!G174</f>
        <v>Aprimoramento do instrumento de outorga</v>
      </c>
      <c r="H174" s="2" t="str">
        <f>Programas!H174</f>
        <v>3.2.5</v>
      </c>
      <c r="I174" s="2" t="str">
        <f>Programas!I174</f>
        <v>Integrar e manter padronizados os aspectos institucionais e operacionais para a análise de pedido e a emissão da outorga entre os rios de domínio estadual com aqueles dos rios de domínio da União</v>
      </c>
      <c r="J174" s="3" t="str">
        <f>IF(Programas!J174="X","X","")</f>
        <v/>
      </c>
      <c r="K174" s="3" t="str">
        <f>IF(Programas!K174="X","X","")</f>
        <v>X</v>
      </c>
      <c r="L174" s="3" t="str">
        <f>IF(Programas!L174="X","X","")</f>
        <v>X</v>
      </c>
      <c r="M174" s="3" t="str">
        <f>IF(Programas!M174="X","X","")</f>
        <v>X</v>
      </c>
      <c r="N174" s="3" t="str">
        <f>IF(Programas!N174="X","X","")</f>
        <v>X</v>
      </c>
      <c r="O174" s="3" t="str">
        <f>IF(Programas!O174="X","X","")</f>
        <v>X</v>
      </c>
      <c r="P174" s="3" t="str">
        <f>IF(Programas!P174="X","X","")</f>
        <v>X</v>
      </c>
      <c r="Q174" s="3" t="str">
        <f>IF(Programas!Q174="X","X","")</f>
        <v>X</v>
      </c>
      <c r="R174" s="3" t="str">
        <f>IF(Programas!R174="X","X","")</f>
        <v>X</v>
      </c>
      <c r="S174" s="3" t="str">
        <f>IF(Programas!S174="X","X","")</f>
        <v>X</v>
      </c>
      <c r="T174" s="3" t="str">
        <f>IF(Programas!T174="X","X","")</f>
        <v>X</v>
      </c>
      <c r="U174" s="3" t="str">
        <f>IF(Programas!U174="X","X","")</f>
        <v>X</v>
      </c>
      <c r="V174" s="3" t="str">
        <f>IF(Programas!V174="X","X","")</f>
        <v>X</v>
      </c>
      <c r="W174" s="3" t="str">
        <f>IF(Programas!W174="X","X","")</f>
        <v>X</v>
      </c>
      <c r="X174" s="3" t="str">
        <f>IF(Programas!X174="X","X","")</f>
        <v>X</v>
      </c>
      <c r="Y174" s="3" t="str">
        <f>IF(Programas!Y174="X","X","")</f>
        <v>X</v>
      </c>
      <c r="Z174" s="3" t="str">
        <f>IF(Programas!Z174="X","X","")</f>
        <v>X</v>
      </c>
      <c r="AA174" s="3" t="str">
        <f>IF(Programas!AA174="X","X","")</f>
        <v>X</v>
      </c>
      <c r="AB174" s="3" t="str">
        <f>IF(Programas!AB174="X","X","")</f>
        <v>X</v>
      </c>
      <c r="AC174" s="3" t="str">
        <f>IF(Programas!AC174="X","X","")</f>
        <v>X</v>
      </c>
      <c r="AD174" s="3">
        <f>Programas!AD174</f>
        <v>0</v>
      </c>
      <c r="AE174" s="3">
        <f>Programas!AE174</f>
        <v>0</v>
      </c>
      <c r="AF174" s="3">
        <f>Programas!AF174</f>
        <v>0</v>
      </c>
      <c r="AG174" s="3">
        <f>Programas!AG174</f>
        <v>0</v>
      </c>
      <c r="AH174" s="3">
        <f>Programas!AH174</f>
        <v>0</v>
      </c>
      <c r="AI174" s="3">
        <f>Programas!AI174</f>
        <v>0</v>
      </c>
      <c r="AJ174" s="3">
        <f>Programas!AJ174</f>
        <v>0</v>
      </c>
      <c r="AK174" s="3">
        <f>Programas!AK174</f>
        <v>0</v>
      </c>
      <c r="AL174" s="3">
        <f>Programas!AL174</f>
        <v>0</v>
      </c>
      <c r="AM174" s="3">
        <f>Programas!AM174</f>
        <v>0</v>
      </c>
      <c r="AN174" s="3">
        <f>Programas!AN174</f>
        <v>0</v>
      </c>
      <c r="AO174" s="3">
        <f>Programas!AO174</f>
        <v>0</v>
      </c>
      <c r="AP174" s="3">
        <f>Programas!AP174</f>
        <v>0</v>
      </c>
      <c r="AQ174" s="3">
        <f>Programas!AQ174</f>
        <v>0</v>
      </c>
      <c r="AR174" s="3">
        <f>Programas!AR174</f>
        <v>0</v>
      </c>
      <c r="AS174" s="3">
        <f>Programas!AS174</f>
        <v>0</v>
      </c>
      <c r="AT174" s="3">
        <f>Programas!AT174</f>
        <v>0</v>
      </c>
      <c r="AU174" s="3">
        <f>Programas!AU174</f>
        <v>0</v>
      </c>
      <c r="AV174" s="3">
        <f>Programas!AV174</f>
        <v>0</v>
      </c>
      <c r="AW174" s="3">
        <f>Programas!AW174</f>
        <v>0</v>
      </c>
      <c r="AX174" s="4">
        <f t="shared" si="182"/>
        <v>0</v>
      </c>
      <c r="AY174" s="4" t="s">
        <v>205</v>
      </c>
      <c r="AZ174" s="2" t="s">
        <v>252</v>
      </c>
      <c r="BA174" s="2" t="s">
        <v>253</v>
      </c>
      <c r="BB174" s="2" t="s">
        <v>254</v>
      </c>
      <c r="BC174" s="2" t="s">
        <v>255</v>
      </c>
      <c r="BD174" s="6">
        <v>0</v>
      </c>
      <c r="BE174" s="6">
        <v>0.5</v>
      </c>
      <c r="BF174" s="6">
        <v>0.75</v>
      </c>
      <c r="BG174" s="6">
        <v>1</v>
      </c>
      <c r="BH174" s="6">
        <v>1</v>
      </c>
      <c r="BI174" s="6">
        <f t="shared" si="201"/>
        <v>1</v>
      </c>
      <c r="BJ174" s="6">
        <f t="shared" si="202"/>
        <v>1</v>
      </c>
      <c r="BK174" s="6">
        <f t="shared" si="203"/>
        <v>1</v>
      </c>
      <c r="BL174" s="6">
        <f t="shared" si="204"/>
        <v>1</v>
      </c>
      <c r="BM174" s="6">
        <f t="shared" si="205"/>
        <v>1</v>
      </c>
      <c r="BN174" s="6">
        <f t="shared" si="206"/>
        <v>1</v>
      </c>
      <c r="BO174" s="6">
        <f t="shared" si="207"/>
        <v>1</v>
      </c>
      <c r="BP174" s="6">
        <f t="shared" si="208"/>
        <v>1</v>
      </c>
      <c r="BQ174" s="6">
        <f t="shared" si="209"/>
        <v>1</v>
      </c>
      <c r="BR174" s="6">
        <f t="shared" si="210"/>
        <v>1</v>
      </c>
      <c r="BS174" s="6">
        <f t="shared" si="211"/>
        <v>1</v>
      </c>
      <c r="BT174" s="6">
        <f t="shared" si="212"/>
        <v>1</v>
      </c>
      <c r="BU174" s="6">
        <f t="shared" si="213"/>
        <v>1</v>
      </c>
      <c r="BV174" s="6">
        <f t="shared" si="214"/>
        <v>1</v>
      </c>
      <c r="BW174" s="6">
        <f t="shared" si="215"/>
        <v>1</v>
      </c>
      <c r="BX174" s="1"/>
    </row>
    <row r="175" spans="1:76" ht="79.8" hidden="1" x14ac:dyDescent="0.3">
      <c r="A175" s="2" t="str">
        <f>Programas!A175</f>
        <v>DO5</v>
      </c>
      <c r="B175" s="2">
        <f>Programas!B175</f>
        <v>1</v>
      </c>
      <c r="C175" s="2" t="str">
        <f>Programas!C175</f>
        <v>Recursos Hídricos</v>
      </c>
      <c r="D175" s="2">
        <f>Programas!D175</f>
        <v>3</v>
      </c>
      <c r="E175" s="2" t="str">
        <f>Programas!E175</f>
        <v>Outorgas dos direitos de uso de recursos hídricos</v>
      </c>
      <c r="F175" s="2" t="str">
        <f>Programas!F175</f>
        <v>3.2</v>
      </c>
      <c r="G175" s="2" t="str">
        <f>Programas!G175</f>
        <v>Aprimoramento do instrumento de outorga</v>
      </c>
      <c r="H175" s="2" t="str">
        <f>Programas!H175</f>
        <v>3.2.5</v>
      </c>
      <c r="I175" s="2" t="str">
        <f>Programas!I175</f>
        <v>Integrar e manter padronizados os aspectos institucionais e operacionais para a análise de pedido e a emissão da outorga entre os rios de domínio estadual com aqueles dos rios de domínio da União</v>
      </c>
      <c r="J175" s="3" t="str">
        <f>IF(Programas!J175="X","X","")</f>
        <v/>
      </c>
      <c r="K175" s="3" t="str">
        <f>IF(Programas!K175="X","X","")</f>
        <v>X</v>
      </c>
      <c r="L175" s="3" t="str">
        <f>IF(Programas!L175="X","X","")</f>
        <v>X</v>
      </c>
      <c r="M175" s="3" t="str">
        <f>IF(Programas!M175="X","X","")</f>
        <v>X</v>
      </c>
      <c r="N175" s="3" t="str">
        <f>IF(Programas!N175="X","X","")</f>
        <v>X</v>
      </c>
      <c r="O175" s="3" t="str">
        <f>IF(Programas!O175="X","X","")</f>
        <v>X</v>
      </c>
      <c r="P175" s="3" t="str">
        <f>IF(Programas!P175="X","X","")</f>
        <v>X</v>
      </c>
      <c r="Q175" s="3" t="str">
        <f>IF(Programas!Q175="X","X","")</f>
        <v>X</v>
      </c>
      <c r="R175" s="3" t="str">
        <f>IF(Programas!R175="X","X","")</f>
        <v>X</v>
      </c>
      <c r="S175" s="3" t="str">
        <f>IF(Programas!S175="X","X","")</f>
        <v>X</v>
      </c>
      <c r="T175" s="3" t="str">
        <f>IF(Programas!T175="X","X","")</f>
        <v>X</v>
      </c>
      <c r="U175" s="3" t="str">
        <f>IF(Programas!U175="X","X","")</f>
        <v>X</v>
      </c>
      <c r="V175" s="3" t="str">
        <f>IF(Programas!V175="X","X","")</f>
        <v>X</v>
      </c>
      <c r="W175" s="3" t="str">
        <f>IF(Programas!W175="X","X","")</f>
        <v>X</v>
      </c>
      <c r="X175" s="3" t="str">
        <f>IF(Programas!X175="X","X","")</f>
        <v>X</v>
      </c>
      <c r="Y175" s="3" t="str">
        <f>IF(Programas!Y175="X","X","")</f>
        <v>X</v>
      </c>
      <c r="Z175" s="3" t="str">
        <f>IF(Programas!Z175="X","X","")</f>
        <v>X</v>
      </c>
      <c r="AA175" s="3" t="str">
        <f>IF(Programas!AA175="X","X","")</f>
        <v>X</v>
      </c>
      <c r="AB175" s="3" t="str">
        <f>IF(Programas!AB175="X","X","")</f>
        <v>X</v>
      </c>
      <c r="AC175" s="3" t="str">
        <f>IF(Programas!AC175="X","X","")</f>
        <v>X</v>
      </c>
      <c r="AD175" s="3">
        <f>Programas!AD175</f>
        <v>0</v>
      </c>
      <c r="AE175" s="3">
        <f>Programas!AE175</f>
        <v>0</v>
      </c>
      <c r="AF175" s="3">
        <f>Programas!AF175</f>
        <v>0</v>
      </c>
      <c r="AG175" s="3">
        <f>Programas!AG175</f>
        <v>0</v>
      </c>
      <c r="AH175" s="3">
        <f>Programas!AH175</f>
        <v>0</v>
      </c>
      <c r="AI175" s="3">
        <f>Programas!AI175</f>
        <v>0</v>
      </c>
      <c r="AJ175" s="3">
        <f>Programas!AJ175</f>
        <v>0</v>
      </c>
      <c r="AK175" s="3">
        <f>Programas!AK175</f>
        <v>0</v>
      </c>
      <c r="AL175" s="3">
        <f>Programas!AL175</f>
        <v>0</v>
      </c>
      <c r="AM175" s="3">
        <f>Programas!AM175</f>
        <v>0</v>
      </c>
      <c r="AN175" s="3">
        <f>Programas!AN175</f>
        <v>0</v>
      </c>
      <c r="AO175" s="3">
        <f>Programas!AO175</f>
        <v>0</v>
      </c>
      <c r="AP175" s="3">
        <f>Programas!AP175</f>
        <v>0</v>
      </c>
      <c r="AQ175" s="3">
        <f>Programas!AQ175</f>
        <v>0</v>
      </c>
      <c r="AR175" s="3">
        <f>Programas!AR175</f>
        <v>0</v>
      </c>
      <c r="AS175" s="3">
        <f>Programas!AS175</f>
        <v>0</v>
      </c>
      <c r="AT175" s="3">
        <f>Programas!AT175</f>
        <v>0</v>
      </c>
      <c r="AU175" s="3">
        <f>Programas!AU175</f>
        <v>0</v>
      </c>
      <c r="AV175" s="3">
        <f>Programas!AV175</f>
        <v>0</v>
      </c>
      <c r="AW175" s="3">
        <f>Programas!AW175</f>
        <v>0</v>
      </c>
      <c r="AX175" s="4">
        <f t="shared" si="182"/>
        <v>0</v>
      </c>
      <c r="AY175" s="4" t="s">
        <v>205</v>
      </c>
      <c r="AZ175" s="2" t="s">
        <v>252</v>
      </c>
      <c r="BA175" s="2" t="s">
        <v>253</v>
      </c>
      <c r="BB175" s="2" t="s">
        <v>254</v>
      </c>
      <c r="BC175" s="2" t="s">
        <v>255</v>
      </c>
      <c r="BD175" s="6">
        <v>0</v>
      </c>
      <c r="BE175" s="6">
        <v>0.5</v>
      </c>
      <c r="BF175" s="6">
        <v>0.75</v>
      </c>
      <c r="BG175" s="6">
        <v>1</v>
      </c>
      <c r="BH175" s="6">
        <v>1</v>
      </c>
      <c r="BI175" s="6">
        <f t="shared" si="201"/>
        <v>1</v>
      </c>
      <c r="BJ175" s="6">
        <f t="shared" si="202"/>
        <v>1</v>
      </c>
      <c r="BK175" s="6">
        <f t="shared" si="203"/>
        <v>1</v>
      </c>
      <c r="BL175" s="6">
        <f t="shared" si="204"/>
        <v>1</v>
      </c>
      <c r="BM175" s="6">
        <f t="shared" si="205"/>
        <v>1</v>
      </c>
      <c r="BN175" s="6">
        <f t="shared" si="206"/>
        <v>1</v>
      </c>
      <c r="BO175" s="6">
        <f t="shared" si="207"/>
        <v>1</v>
      </c>
      <c r="BP175" s="6">
        <f t="shared" si="208"/>
        <v>1</v>
      </c>
      <c r="BQ175" s="6">
        <f t="shared" si="209"/>
        <v>1</v>
      </c>
      <c r="BR175" s="6">
        <f t="shared" si="210"/>
        <v>1</v>
      </c>
      <c r="BS175" s="6">
        <f t="shared" si="211"/>
        <v>1</v>
      </c>
      <c r="BT175" s="6">
        <f t="shared" si="212"/>
        <v>1</v>
      </c>
      <c r="BU175" s="6">
        <f t="shared" si="213"/>
        <v>1</v>
      </c>
      <c r="BV175" s="6">
        <f t="shared" si="214"/>
        <v>1</v>
      </c>
      <c r="BW175" s="6">
        <f t="shared" si="215"/>
        <v>1</v>
      </c>
      <c r="BX175" s="1"/>
    </row>
    <row r="176" spans="1:76" ht="79.8" hidden="1" x14ac:dyDescent="0.3">
      <c r="A176" s="2" t="str">
        <f>Programas!A176</f>
        <v>DO6</v>
      </c>
      <c r="B176" s="2">
        <f>Programas!B176</f>
        <v>1</v>
      </c>
      <c r="C176" s="2" t="str">
        <f>Programas!C176</f>
        <v>Recursos Hídricos</v>
      </c>
      <c r="D176" s="2">
        <f>Programas!D176</f>
        <v>3</v>
      </c>
      <c r="E176" s="2" t="str">
        <f>Programas!E176</f>
        <v>Outorgas dos direitos de uso de recursos hídricos</v>
      </c>
      <c r="F176" s="2" t="str">
        <f>Programas!F176</f>
        <v>3.2</v>
      </c>
      <c r="G176" s="2" t="str">
        <f>Programas!G176</f>
        <v>Aprimoramento do instrumento de outorga</v>
      </c>
      <c r="H176" s="2" t="str">
        <f>Programas!H176</f>
        <v>3.2.5</v>
      </c>
      <c r="I176" s="2" t="str">
        <f>Programas!I176</f>
        <v>Integrar e manter padronizados os aspectos institucionais e operacionais para a análise de pedido e a emissão da outorga entre os rios de domínio estadual com aqueles dos rios de domínio da União</v>
      </c>
      <c r="J176" s="3" t="str">
        <f>IF(Programas!J176="X","X","")</f>
        <v/>
      </c>
      <c r="K176" s="3" t="str">
        <f>IF(Programas!K176="X","X","")</f>
        <v>X</v>
      </c>
      <c r="L176" s="3" t="str">
        <f>IF(Programas!L176="X","X","")</f>
        <v>X</v>
      </c>
      <c r="M176" s="3" t="str">
        <f>IF(Programas!M176="X","X","")</f>
        <v>X</v>
      </c>
      <c r="N176" s="3" t="str">
        <f>IF(Programas!N176="X","X","")</f>
        <v>X</v>
      </c>
      <c r="O176" s="3" t="str">
        <f>IF(Programas!O176="X","X","")</f>
        <v>X</v>
      </c>
      <c r="P176" s="3" t="str">
        <f>IF(Programas!P176="X","X","")</f>
        <v>X</v>
      </c>
      <c r="Q176" s="3" t="str">
        <f>IF(Programas!Q176="X","X","")</f>
        <v>X</v>
      </c>
      <c r="R176" s="3" t="str">
        <f>IF(Programas!R176="X","X","")</f>
        <v>X</v>
      </c>
      <c r="S176" s="3" t="str">
        <f>IF(Programas!S176="X","X","")</f>
        <v>X</v>
      </c>
      <c r="T176" s="3" t="str">
        <f>IF(Programas!T176="X","X","")</f>
        <v>X</v>
      </c>
      <c r="U176" s="3" t="str">
        <f>IF(Programas!U176="X","X","")</f>
        <v>X</v>
      </c>
      <c r="V176" s="3" t="str">
        <f>IF(Programas!V176="X","X","")</f>
        <v>X</v>
      </c>
      <c r="W176" s="3" t="str">
        <f>IF(Programas!W176="X","X","")</f>
        <v>X</v>
      </c>
      <c r="X176" s="3" t="str">
        <f>IF(Programas!X176="X","X","")</f>
        <v>X</v>
      </c>
      <c r="Y176" s="3" t="str">
        <f>IF(Programas!Y176="X","X","")</f>
        <v>X</v>
      </c>
      <c r="Z176" s="3" t="str">
        <f>IF(Programas!Z176="X","X","")</f>
        <v>X</v>
      </c>
      <c r="AA176" s="3" t="str">
        <f>IF(Programas!AA176="X","X","")</f>
        <v>X</v>
      </c>
      <c r="AB176" s="3" t="str">
        <f>IF(Programas!AB176="X","X","")</f>
        <v>X</v>
      </c>
      <c r="AC176" s="3" t="str">
        <f>IF(Programas!AC176="X","X","")</f>
        <v>X</v>
      </c>
      <c r="AD176" s="3">
        <f>Programas!AD176</f>
        <v>0</v>
      </c>
      <c r="AE176" s="3">
        <f>Programas!AE176</f>
        <v>0</v>
      </c>
      <c r="AF176" s="3">
        <f>Programas!AF176</f>
        <v>0</v>
      </c>
      <c r="AG176" s="3">
        <f>Programas!AG176</f>
        <v>0</v>
      </c>
      <c r="AH176" s="3">
        <f>Programas!AH176</f>
        <v>0</v>
      </c>
      <c r="AI176" s="3">
        <f>Programas!AI176</f>
        <v>0</v>
      </c>
      <c r="AJ176" s="3">
        <f>Programas!AJ176</f>
        <v>0</v>
      </c>
      <c r="AK176" s="3">
        <f>Programas!AK176</f>
        <v>0</v>
      </c>
      <c r="AL176" s="3">
        <f>Programas!AL176</f>
        <v>0</v>
      </c>
      <c r="AM176" s="3">
        <f>Programas!AM176</f>
        <v>0</v>
      </c>
      <c r="AN176" s="3">
        <f>Programas!AN176</f>
        <v>0</v>
      </c>
      <c r="AO176" s="3">
        <f>Programas!AO176</f>
        <v>0</v>
      </c>
      <c r="AP176" s="3">
        <f>Programas!AP176</f>
        <v>0</v>
      </c>
      <c r="AQ176" s="3">
        <f>Programas!AQ176</f>
        <v>0</v>
      </c>
      <c r="AR176" s="3">
        <f>Programas!AR176</f>
        <v>0</v>
      </c>
      <c r="AS176" s="3">
        <f>Programas!AS176</f>
        <v>0</v>
      </c>
      <c r="AT176" s="3">
        <f>Programas!AT176</f>
        <v>0</v>
      </c>
      <c r="AU176" s="3">
        <f>Programas!AU176</f>
        <v>0</v>
      </c>
      <c r="AV176" s="3">
        <f>Programas!AV176</f>
        <v>0</v>
      </c>
      <c r="AW176" s="3">
        <f>Programas!AW176</f>
        <v>0</v>
      </c>
      <c r="AX176" s="4">
        <f t="shared" si="182"/>
        <v>0</v>
      </c>
      <c r="AY176" s="4" t="s">
        <v>205</v>
      </c>
      <c r="AZ176" s="2" t="s">
        <v>252</v>
      </c>
      <c r="BA176" s="2" t="s">
        <v>253</v>
      </c>
      <c r="BB176" s="2" t="s">
        <v>254</v>
      </c>
      <c r="BC176" s="2" t="s">
        <v>255</v>
      </c>
      <c r="BD176" s="6">
        <v>0</v>
      </c>
      <c r="BE176" s="6">
        <v>0.5</v>
      </c>
      <c r="BF176" s="6">
        <v>0.75</v>
      </c>
      <c r="BG176" s="6">
        <v>1</v>
      </c>
      <c r="BH176" s="6">
        <v>1</v>
      </c>
      <c r="BI176" s="6">
        <f t="shared" si="201"/>
        <v>1</v>
      </c>
      <c r="BJ176" s="6">
        <f t="shared" si="202"/>
        <v>1</v>
      </c>
      <c r="BK176" s="6">
        <f t="shared" si="203"/>
        <v>1</v>
      </c>
      <c r="BL176" s="6">
        <f t="shared" si="204"/>
        <v>1</v>
      </c>
      <c r="BM176" s="6">
        <f t="shared" si="205"/>
        <v>1</v>
      </c>
      <c r="BN176" s="6">
        <f t="shared" si="206"/>
        <v>1</v>
      </c>
      <c r="BO176" s="6">
        <f t="shared" si="207"/>
        <v>1</v>
      </c>
      <c r="BP176" s="6">
        <f t="shared" si="208"/>
        <v>1</v>
      </c>
      <c r="BQ176" s="6">
        <f t="shared" si="209"/>
        <v>1</v>
      </c>
      <c r="BR176" s="6">
        <f t="shared" si="210"/>
        <v>1</v>
      </c>
      <c r="BS176" s="6">
        <f t="shared" si="211"/>
        <v>1</v>
      </c>
      <c r="BT176" s="6">
        <f t="shared" si="212"/>
        <v>1</v>
      </c>
      <c r="BU176" s="6">
        <f t="shared" si="213"/>
        <v>1</v>
      </c>
      <c r="BV176" s="6">
        <f t="shared" si="214"/>
        <v>1</v>
      </c>
      <c r="BW176" s="6">
        <f t="shared" si="215"/>
        <v>1</v>
      </c>
      <c r="BX176" s="1"/>
    </row>
    <row r="177" spans="1:76" ht="79.8" hidden="1" x14ac:dyDescent="0.3">
      <c r="A177" s="2" t="str">
        <f>Programas!A177</f>
        <v>UA7</v>
      </c>
      <c r="B177" s="2">
        <f>Programas!B177</f>
        <v>1</v>
      </c>
      <c r="C177" s="2" t="str">
        <f>Programas!C177</f>
        <v>Recursos Hídricos</v>
      </c>
      <c r="D177" s="2">
        <f>Programas!D177</f>
        <v>3</v>
      </c>
      <c r="E177" s="2" t="str">
        <f>Programas!E177</f>
        <v>Outorgas dos direitos de uso de recursos hídricos</v>
      </c>
      <c r="F177" s="2" t="str">
        <f>Programas!F177</f>
        <v>3.2</v>
      </c>
      <c r="G177" s="2" t="str">
        <f>Programas!G177</f>
        <v>Aprimoramento do instrumento de outorga</v>
      </c>
      <c r="H177" s="2" t="str">
        <f>Programas!H177</f>
        <v>3.2.5</v>
      </c>
      <c r="I177" s="2" t="str">
        <f>Programas!I177</f>
        <v>Integrar e manter padronizados os aspectos institucionais e operacionais para a análise de pedido e a emissão da outorga entre os rios de domínio estadual com aqueles dos rios de domínio da União</v>
      </c>
      <c r="J177" s="3" t="str">
        <f>IF(Programas!J177="X","X","")</f>
        <v/>
      </c>
      <c r="K177" s="3" t="str">
        <f>IF(Programas!K177="X","X","")</f>
        <v>X</v>
      </c>
      <c r="L177" s="3" t="str">
        <f>IF(Programas!L177="X","X","")</f>
        <v>X</v>
      </c>
      <c r="M177" s="3" t="str">
        <f>IF(Programas!M177="X","X","")</f>
        <v>X</v>
      </c>
      <c r="N177" s="3" t="str">
        <f>IF(Programas!N177="X","X","")</f>
        <v>X</v>
      </c>
      <c r="O177" s="3" t="str">
        <f>IF(Programas!O177="X","X","")</f>
        <v>X</v>
      </c>
      <c r="P177" s="3" t="str">
        <f>IF(Programas!P177="X","X","")</f>
        <v>X</v>
      </c>
      <c r="Q177" s="3" t="str">
        <f>IF(Programas!Q177="X","X","")</f>
        <v>X</v>
      </c>
      <c r="R177" s="3" t="str">
        <f>IF(Programas!R177="X","X","")</f>
        <v>X</v>
      </c>
      <c r="S177" s="3" t="str">
        <f>IF(Programas!S177="X","X","")</f>
        <v>X</v>
      </c>
      <c r="T177" s="3" t="str">
        <f>IF(Programas!T177="X","X","")</f>
        <v>X</v>
      </c>
      <c r="U177" s="3" t="str">
        <f>IF(Programas!U177="X","X","")</f>
        <v>X</v>
      </c>
      <c r="V177" s="3" t="str">
        <f>IF(Programas!V177="X","X","")</f>
        <v>X</v>
      </c>
      <c r="W177" s="3" t="str">
        <f>IF(Programas!W177="X","X","")</f>
        <v>X</v>
      </c>
      <c r="X177" s="3" t="str">
        <f>IF(Programas!X177="X","X","")</f>
        <v>X</v>
      </c>
      <c r="Y177" s="3" t="str">
        <f>IF(Programas!Y177="X","X","")</f>
        <v>X</v>
      </c>
      <c r="Z177" s="3" t="str">
        <f>IF(Programas!Z177="X","X","")</f>
        <v>X</v>
      </c>
      <c r="AA177" s="3" t="str">
        <f>IF(Programas!AA177="X","X","")</f>
        <v>X</v>
      </c>
      <c r="AB177" s="3" t="str">
        <f>IF(Programas!AB177="X","X","")</f>
        <v>X</v>
      </c>
      <c r="AC177" s="3" t="str">
        <f>IF(Programas!AC177="X","X","")</f>
        <v>X</v>
      </c>
      <c r="AD177" s="3">
        <f>Programas!AD177</f>
        <v>0</v>
      </c>
      <c r="AE177" s="3">
        <f>Programas!AE177</f>
        <v>0</v>
      </c>
      <c r="AF177" s="3">
        <f>Programas!AF177</f>
        <v>0</v>
      </c>
      <c r="AG177" s="3">
        <f>Programas!AG177</f>
        <v>0</v>
      </c>
      <c r="AH177" s="3">
        <f>Programas!AH177</f>
        <v>0</v>
      </c>
      <c r="AI177" s="3">
        <f>Programas!AI177</f>
        <v>0</v>
      </c>
      <c r="AJ177" s="3">
        <f>Programas!AJ177</f>
        <v>0</v>
      </c>
      <c r="AK177" s="3">
        <f>Programas!AK177</f>
        <v>0</v>
      </c>
      <c r="AL177" s="3">
        <f>Programas!AL177</f>
        <v>0</v>
      </c>
      <c r="AM177" s="3">
        <f>Programas!AM177</f>
        <v>0</v>
      </c>
      <c r="AN177" s="3">
        <f>Programas!AN177</f>
        <v>0</v>
      </c>
      <c r="AO177" s="3">
        <f>Programas!AO177</f>
        <v>0</v>
      </c>
      <c r="AP177" s="3">
        <f>Programas!AP177</f>
        <v>0</v>
      </c>
      <c r="AQ177" s="3">
        <f>Programas!AQ177</f>
        <v>0</v>
      </c>
      <c r="AR177" s="3">
        <f>Programas!AR177</f>
        <v>0</v>
      </c>
      <c r="AS177" s="3">
        <f>Programas!AS177</f>
        <v>0</v>
      </c>
      <c r="AT177" s="3">
        <f>Programas!AT177</f>
        <v>0</v>
      </c>
      <c r="AU177" s="3">
        <f>Programas!AU177</f>
        <v>0</v>
      </c>
      <c r="AV177" s="3">
        <f>Programas!AV177</f>
        <v>0</v>
      </c>
      <c r="AW177" s="3">
        <f>Programas!AW177</f>
        <v>0</v>
      </c>
      <c r="AX177" s="4">
        <f t="shared" si="182"/>
        <v>0</v>
      </c>
      <c r="AY177" s="4" t="s">
        <v>205</v>
      </c>
      <c r="AZ177" s="2" t="s">
        <v>252</v>
      </c>
      <c r="BA177" s="2" t="s">
        <v>253</v>
      </c>
      <c r="BB177" s="2" t="s">
        <v>254</v>
      </c>
      <c r="BC177" s="2" t="s">
        <v>255</v>
      </c>
      <c r="BD177" s="6">
        <v>0</v>
      </c>
      <c r="BE177" s="6">
        <v>0.5</v>
      </c>
      <c r="BF177" s="6">
        <v>0.75</v>
      </c>
      <c r="BG177" s="6">
        <v>1</v>
      </c>
      <c r="BH177" s="6">
        <v>1</v>
      </c>
      <c r="BI177" s="6">
        <f t="shared" si="201"/>
        <v>1</v>
      </c>
      <c r="BJ177" s="6">
        <f t="shared" si="202"/>
        <v>1</v>
      </c>
      <c r="BK177" s="6">
        <f t="shared" si="203"/>
        <v>1</v>
      </c>
      <c r="BL177" s="6">
        <f t="shared" si="204"/>
        <v>1</v>
      </c>
      <c r="BM177" s="6">
        <f t="shared" si="205"/>
        <v>1</v>
      </c>
      <c r="BN177" s="6">
        <f t="shared" si="206"/>
        <v>1</v>
      </c>
      <c r="BO177" s="6">
        <f t="shared" si="207"/>
        <v>1</v>
      </c>
      <c r="BP177" s="6">
        <f t="shared" si="208"/>
        <v>1</v>
      </c>
      <c r="BQ177" s="6">
        <f t="shared" si="209"/>
        <v>1</v>
      </c>
      <c r="BR177" s="6">
        <f t="shared" si="210"/>
        <v>1</v>
      </c>
      <c r="BS177" s="6">
        <f t="shared" si="211"/>
        <v>1</v>
      </c>
      <c r="BT177" s="6">
        <f t="shared" si="212"/>
        <v>1</v>
      </c>
      <c r="BU177" s="6">
        <f t="shared" si="213"/>
        <v>1</v>
      </c>
      <c r="BV177" s="6">
        <f t="shared" si="214"/>
        <v>1</v>
      </c>
      <c r="BW177" s="6">
        <f t="shared" si="215"/>
        <v>1</v>
      </c>
      <c r="BX177" s="1"/>
    </row>
    <row r="178" spans="1:76" ht="79.8" hidden="1" x14ac:dyDescent="0.3">
      <c r="A178" s="2" t="str">
        <f>Programas!A178</f>
        <v>UA8</v>
      </c>
      <c r="B178" s="2">
        <f>Programas!B178</f>
        <v>1</v>
      </c>
      <c r="C178" s="2" t="str">
        <f>Programas!C178</f>
        <v>Recursos Hídricos</v>
      </c>
      <c r="D178" s="2">
        <f>Programas!D178</f>
        <v>3</v>
      </c>
      <c r="E178" s="2" t="str">
        <f>Programas!E178</f>
        <v>Outorgas dos direitos de uso de recursos hídricos</v>
      </c>
      <c r="F178" s="2" t="str">
        <f>Programas!F178</f>
        <v>3.2</v>
      </c>
      <c r="G178" s="2" t="str">
        <f>Programas!G178</f>
        <v>Aprimoramento do instrumento de outorga</v>
      </c>
      <c r="H178" s="2" t="str">
        <f>Programas!H178</f>
        <v>3.2.5</v>
      </c>
      <c r="I178" s="2" t="str">
        <f>Programas!I178</f>
        <v>Integrar e manter padronizados os aspectos institucionais e operacionais para a análise de pedido e a emissão da outorga entre os rios de domínio estadual com aqueles dos rios de domínio da União</v>
      </c>
      <c r="J178" s="3" t="str">
        <f>IF(Programas!J178="X","X","")</f>
        <v/>
      </c>
      <c r="K178" s="3" t="str">
        <f>IF(Programas!K178="X","X","")</f>
        <v>X</v>
      </c>
      <c r="L178" s="3" t="str">
        <f>IF(Programas!L178="X","X","")</f>
        <v>X</v>
      </c>
      <c r="M178" s="3" t="str">
        <f>IF(Programas!M178="X","X","")</f>
        <v>X</v>
      </c>
      <c r="N178" s="3" t="str">
        <f>IF(Programas!N178="X","X","")</f>
        <v>X</v>
      </c>
      <c r="O178" s="3" t="str">
        <f>IF(Programas!O178="X","X","")</f>
        <v>X</v>
      </c>
      <c r="P178" s="3" t="str">
        <f>IF(Programas!P178="X","X","")</f>
        <v>X</v>
      </c>
      <c r="Q178" s="3" t="str">
        <f>IF(Programas!Q178="X","X","")</f>
        <v>X</v>
      </c>
      <c r="R178" s="3" t="str">
        <f>IF(Programas!R178="X","X","")</f>
        <v>X</v>
      </c>
      <c r="S178" s="3" t="str">
        <f>IF(Programas!S178="X","X","")</f>
        <v>X</v>
      </c>
      <c r="T178" s="3" t="str">
        <f>IF(Programas!T178="X","X","")</f>
        <v>X</v>
      </c>
      <c r="U178" s="3" t="str">
        <f>IF(Programas!U178="X","X","")</f>
        <v>X</v>
      </c>
      <c r="V178" s="3" t="str">
        <f>IF(Programas!V178="X","X","")</f>
        <v>X</v>
      </c>
      <c r="W178" s="3" t="str">
        <f>IF(Programas!W178="X","X","")</f>
        <v>X</v>
      </c>
      <c r="X178" s="3" t="str">
        <f>IF(Programas!X178="X","X","")</f>
        <v>X</v>
      </c>
      <c r="Y178" s="3" t="str">
        <f>IF(Programas!Y178="X","X","")</f>
        <v>X</v>
      </c>
      <c r="Z178" s="3" t="str">
        <f>IF(Programas!Z178="X","X","")</f>
        <v>X</v>
      </c>
      <c r="AA178" s="3" t="str">
        <f>IF(Programas!AA178="X","X","")</f>
        <v>X</v>
      </c>
      <c r="AB178" s="3" t="str">
        <f>IF(Programas!AB178="X","X","")</f>
        <v>X</v>
      </c>
      <c r="AC178" s="3" t="str">
        <f>IF(Programas!AC178="X","X","")</f>
        <v>X</v>
      </c>
      <c r="AD178" s="3">
        <f>Programas!AD178</f>
        <v>0</v>
      </c>
      <c r="AE178" s="3">
        <f>Programas!AE178</f>
        <v>0</v>
      </c>
      <c r="AF178" s="3">
        <f>Programas!AF178</f>
        <v>0</v>
      </c>
      <c r="AG178" s="3">
        <f>Programas!AG178</f>
        <v>0</v>
      </c>
      <c r="AH178" s="3">
        <f>Programas!AH178</f>
        <v>0</v>
      </c>
      <c r="AI178" s="3">
        <f>Programas!AI178</f>
        <v>0</v>
      </c>
      <c r="AJ178" s="3">
        <f>Programas!AJ178</f>
        <v>0</v>
      </c>
      <c r="AK178" s="3">
        <f>Programas!AK178</f>
        <v>0</v>
      </c>
      <c r="AL178" s="3">
        <f>Programas!AL178</f>
        <v>0</v>
      </c>
      <c r="AM178" s="3">
        <f>Programas!AM178</f>
        <v>0</v>
      </c>
      <c r="AN178" s="3">
        <f>Programas!AN178</f>
        <v>0</v>
      </c>
      <c r="AO178" s="3">
        <f>Programas!AO178</f>
        <v>0</v>
      </c>
      <c r="AP178" s="3">
        <f>Programas!AP178</f>
        <v>0</v>
      </c>
      <c r="AQ178" s="3">
        <f>Programas!AQ178</f>
        <v>0</v>
      </c>
      <c r="AR178" s="3">
        <f>Programas!AR178</f>
        <v>0</v>
      </c>
      <c r="AS178" s="3">
        <f>Programas!AS178</f>
        <v>0</v>
      </c>
      <c r="AT178" s="3">
        <f>Programas!AT178</f>
        <v>0</v>
      </c>
      <c r="AU178" s="3">
        <f>Programas!AU178</f>
        <v>0</v>
      </c>
      <c r="AV178" s="3">
        <f>Programas!AV178</f>
        <v>0</v>
      </c>
      <c r="AW178" s="3">
        <f>Programas!AW178</f>
        <v>0</v>
      </c>
      <c r="AX178" s="4">
        <f t="shared" si="182"/>
        <v>0</v>
      </c>
      <c r="AY178" s="4" t="s">
        <v>205</v>
      </c>
      <c r="AZ178" s="2" t="s">
        <v>252</v>
      </c>
      <c r="BA178" s="2" t="s">
        <v>253</v>
      </c>
      <c r="BB178" s="2" t="s">
        <v>254</v>
      </c>
      <c r="BC178" s="2" t="s">
        <v>255</v>
      </c>
      <c r="BD178" s="6">
        <v>0</v>
      </c>
      <c r="BE178" s="6">
        <v>0.5</v>
      </c>
      <c r="BF178" s="6">
        <v>0.75</v>
      </c>
      <c r="BG178" s="6">
        <v>1</v>
      </c>
      <c r="BH178" s="6">
        <v>1</v>
      </c>
      <c r="BI178" s="6">
        <f t="shared" si="201"/>
        <v>1</v>
      </c>
      <c r="BJ178" s="6">
        <f t="shared" si="202"/>
        <v>1</v>
      </c>
      <c r="BK178" s="6">
        <f t="shared" si="203"/>
        <v>1</v>
      </c>
      <c r="BL178" s="6">
        <f t="shared" si="204"/>
        <v>1</v>
      </c>
      <c r="BM178" s="6">
        <f t="shared" si="205"/>
        <v>1</v>
      </c>
      <c r="BN178" s="6">
        <f t="shared" si="206"/>
        <v>1</v>
      </c>
      <c r="BO178" s="6">
        <f t="shared" si="207"/>
        <v>1</v>
      </c>
      <c r="BP178" s="6">
        <f t="shared" si="208"/>
        <v>1</v>
      </c>
      <c r="BQ178" s="6">
        <f t="shared" si="209"/>
        <v>1</v>
      </c>
      <c r="BR178" s="6">
        <f t="shared" si="210"/>
        <v>1</v>
      </c>
      <c r="BS178" s="6">
        <f t="shared" si="211"/>
        <v>1</v>
      </c>
      <c r="BT178" s="6">
        <f t="shared" si="212"/>
        <v>1</v>
      </c>
      <c r="BU178" s="6">
        <f t="shared" si="213"/>
        <v>1</v>
      </c>
      <c r="BV178" s="6">
        <f t="shared" si="214"/>
        <v>1</v>
      </c>
      <c r="BW178" s="6">
        <f t="shared" si="215"/>
        <v>1</v>
      </c>
      <c r="BX178" s="1"/>
    </row>
    <row r="179" spans="1:76" ht="79.8" hidden="1" x14ac:dyDescent="0.3">
      <c r="A179" s="2" t="str">
        <f>Programas!A179</f>
        <v>UA9</v>
      </c>
      <c r="B179" s="2">
        <f>Programas!B179</f>
        <v>1</v>
      </c>
      <c r="C179" s="2" t="str">
        <f>Programas!C179</f>
        <v>Recursos Hídricos</v>
      </c>
      <c r="D179" s="2">
        <f>Programas!D179</f>
        <v>3</v>
      </c>
      <c r="E179" s="2" t="str">
        <f>Programas!E179</f>
        <v>Outorgas dos direitos de uso de recursos hídricos</v>
      </c>
      <c r="F179" s="2" t="str">
        <f>Programas!F179</f>
        <v>3.2</v>
      </c>
      <c r="G179" s="2" t="str">
        <f>Programas!G179</f>
        <v>Aprimoramento do instrumento de outorga</v>
      </c>
      <c r="H179" s="2" t="str">
        <f>Programas!H179</f>
        <v>3.2.5</v>
      </c>
      <c r="I179" s="2" t="str">
        <f>Programas!I179</f>
        <v>Integrar e manter padronizados os aspectos institucionais e operacionais para a análise de pedido e a emissão da outorga entre os rios de domínio estadual com aqueles dos rios de domínio da União</v>
      </c>
      <c r="J179" s="3" t="str">
        <f>IF(Programas!J179="X","X","")</f>
        <v/>
      </c>
      <c r="K179" s="3" t="str">
        <f>IF(Programas!K179="X","X","")</f>
        <v>X</v>
      </c>
      <c r="L179" s="3" t="str">
        <f>IF(Programas!L179="X","X","")</f>
        <v>X</v>
      </c>
      <c r="M179" s="3" t="str">
        <f>IF(Programas!M179="X","X","")</f>
        <v>X</v>
      </c>
      <c r="N179" s="3" t="str">
        <f>IF(Programas!N179="X","X","")</f>
        <v>X</v>
      </c>
      <c r="O179" s="3" t="str">
        <f>IF(Programas!O179="X","X","")</f>
        <v>X</v>
      </c>
      <c r="P179" s="3" t="str">
        <f>IF(Programas!P179="X","X","")</f>
        <v>X</v>
      </c>
      <c r="Q179" s="3" t="str">
        <f>IF(Programas!Q179="X","X","")</f>
        <v>X</v>
      </c>
      <c r="R179" s="3" t="str">
        <f>IF(Programas!R179="X","X","")</f>
        <v>X</v>
      </c>
      <c r="S179" s="3" t="str">
        <f>IF(Programas!S179="X","X","")</f>
        <v>X</v>
      </c>
      <c r="T179" s="3" t="str">
        <f>IF(Programas!T179="X","X","")</f>
        <v>X</v>
      </c>
      <c r="U179" s="3" t="str">
        <f>IF(Programas!U179="X","X","")</f>
        <v>X</v>
      </c>
      <c r="V179" s="3" t="str">
        <f>IF(Programas!V179="X","X","")</f>
        <v>X</v>
      </c>
      <c r="W179" s="3" t="str">
        <f>IF(Programas!W179="X","X","")</f>
        <v>X</v>
      </c>
      <c r="X179" s="3" t="str">
        <f>IF(Programas!X179="X","X","")</f>
        <v>X</v>
      </c>
      <c r="Y179" s="3" t="str">
        <f>IF(Programas!Y179="X","X","")</f>
        <v>X</v>
      </c>
      <c r="Z179" s="3" t="str">
        <f>IF(Programas!Z179="X","X","")</f>
        <v>X</v>
      </c>
      <c r="AA179" s="3" t="str">
        <f>IF(Programas!AA179="X","X","")</f>
        <v>X</v>
      </c>
      <c r="AB179" s="3" t="str">
        <f>IF(Programas!AB179="X","X","")</f>
        <v>X</v>
      </c>
      <c r="AC179" s="3" t="str">
        <f>IF(Programas!AC179="X","X","")</f>
        <v>X</v>
      </c>
      <c r="AD179" s="3">
        <f>Programas!AD179</f>
        <v>0</v>
      </c>
      <c r="AE179" s="3">
        <f>Programas!AE179</f>
        <v>0</v>
      </c>
      <c r="AF179" s="3">
        <f>Programas!AF179</f>
        <v>0</v>
      </c>
      <c r="AG179" s="3">
        <f>Programas!AG179</f>
        <v>0</v>
      </c>
      <c r="AH179" s="3">
        <f>Programas!AH179</f>
        <v>0</v>
      </c>
      <c r="AI179" s="3">
        <f>Programas!AI179</f>
        <v>0</v>
      </c>
      <c r="AJ179" s="3">
        <f>Programas!AJ179</f>
        <v>0</v>
      </c>
      <c r="AK179" s="3">
        <f>Programas!AK179</f>
        <v>0</v>
      </c>
      <c r="AL179" s="3">
        <f>Programas!AL179</f>
        <v>0</v>
      </c>
      <c r="AM179" s="3">
        <f>Programas!AM179</f>
        <v>0</v>
      </c>
      <c r="AN179" s="3">
        <f>Programas!AN179</f>
        <v>0</v>
      </c>
      <c r="AO179" s="3">
        <f>Programas!AO179</f>
        <v>0</v>
      </c>
      <c r="AP179" s="3">
        <f>Programas!AP179</f>
        <v>0</v>
      </c>
      <c r="AQ179" s="3">
        <f>Programas!AQ179</f>
        <v>0</v>
      </c>
      <c r="AR179" s="3">
        <f>Programas!AR179</f>
        <v>0</v>
      </c>
      <c r="AS179" s="3">
        <f>Programas!AS179</f>
        <v>0</v>
      </c>
      <c r="AT179" s="3">
        <f>Programas!AT179</f>
        <v>0</v>
      </c>
      <c r="AU179" s="3">
        <f>Programas!AU179</f>
        <v>0</v>
      </c>
      <c r="AV179" s="3">
        <f>Programas!AV179</f>
        <v>0</v>
      </c>
      <c r="AW179" s="3">
        <f>Programas!AW179</f>
        <v>0</v>
      </c>
      <c r="AX179" s="4">
        <f t="shared" si="182"/>
        <v>0</v>
      </c>
      <c r="AY179" s="4" t="s">
        <v>205</v>
      </c>
      <c r="AZ179" s="2" t="s">
        <v>252</v>
      </c>
      <c r="BA179" s="2" t="s">
        <v>253</v>
      </c>
      <c r="BB179" s="2" t="s">
        <v>254</v>
      </c>
      <c r="BC179" s="2" t="s">
        <v>255</v>
      </c>
      <c r="BD179" s="6">
        <v>0</v>
      </c>
      <c r="BE179" s="6">
        <v>0.5</v>
      </c>
      <c r="BF179" s="6">
        <v>0.75</v>
      </c>
      <c r="BG179" s="6">
        <v>1</v>
      </c>
      <c r="BH179" s="6">
        <v>1</v>
      </c>
      <c r="BI179" s="6">
        <f t="shared" si="201"/>
        <v>1</v>
      </c>
      <c r="BJ179" s="6">
        <f t="shared" si="202"/>
        <v>1</v>
      </c>
      <c r="BK179" s="6">
        <f t="shared" si="203"/>
        <v>1</v>
      </c>
      <c r="BL179" s="6">
        <f t="shared" si="204"/>
        <v>1</v>
      </c>
      <c r="BM179" s="6">
        <f t="shared" si="205"/>
        <v>1</v>
      </c>
      <c r="BN179" s="6">
        <f t="shared" si="206"/>
        <v>1</v>
      </c>
      <c r="BO179" s="6">
        <f t="shared" si="207"/>
        <v>1</v>
      </c>
      <c r="BP179" s="6">
        <f t="shared" si="208"/>
        <v>1</v>
      </c>
      <c r="BQ179" s="6">
        <f t="shared" si="209"/>
        <v>1</v>
      </c>
      <c r="BR179" s="6">
        <f t="shared" si="210"/>
        <v>1</v>
      </c>
      <c r="BS179" s="6">
        <f t="shared" si="211"/>
        <v>1</v>
      </c>
      <c r="BT179" s="6">
        <f t="shared" si="212"/>
        <v>1</v>
      </c>
      <c r="BU179" s="6">
        <f t="shared" si="213"/>
        <v>1</v>
      </c>
      <c r="BV179" s="6">
        <f t="shared" si="214"/>
        <v>1</v>
      </c>
      <c r="BW179" s="6">
        <f t="shared" si="215"/>
        <v>1</v>
      </c>
      <c r="BX179" s="1"/>
    </row>
    <row r="180" spans="1:76" ht="84" x14ac:dyDescent="0.3">
      <c r="A180" s="32" t="str">
        <f>Programas!A180</f>
        <v>PIRH</v>
      </c>
      <c r="B180" s="32">
        <f>Programas!B180</f>
        <v>1</v>
      </c>
      <c r="C180" s="32" t="str">
        <f>Programas!C180</f>
        <v>Recursos Hídricos</v>
      </c>
      <c r="D180" s="32">
        <f>Programas!D180</f>
        <v>4</v>
      </c>
      <c r="E180" s="32" t="str">
        <f>Programas!E180</f>
        <v>Sistema de Informações sobre Recursos Hídricos</v>
      </c>
      <c r="F180" s="32" t="str">
        <f>Programas!F180</f>
        <v>N/A</v>
      </c>
      <c r="G180" s="32" t="str">
        <f>Programas!G180</f>
        <v>N/A</v>
      </c>
      <c r="H180" s="32" t="str">
        <f>Programas!H180</f>
        <v>4.1.1</v>
      </c>
      <c r="I180" s="32" t="str">
        <f>Programas!I180</f>
        <v>Desenvolver, implantar e manter o SIGA Doce e implementar interoperabilidade entre as suas bases e dos Sistemas Nacional - SNIRH e Estaduais de Recursos Hídricos de MG e do ES - SEIRHs</v>
      </c>
      <c r="J180" s="30" t="str">
        <f>IF(Programas!J180="X","X","")</f>
        <v>X</v>
      </c>
      <c r="K180" s="30" t="str">
        <f>IF(Programas!K180="X","X","")</f>
        <v>X</v>
      </c>
      <c r="L180" s="30" t="str">
        <f>IF(Programas!L180="X","X","")</f>
        <v>X</v>
      </c>
      <c r="M180" s="30" t="str">
        <f>IF(Programas!M180="X","X","")</f>
        <v>X</v>
      </c>
      <c r="N180" s="30" t="str">
        <f>IF(Programas!N180="X","X","")</f>
        <v>X</v>
      </c>
      <c r="O180" s="30" t="str">
        <f>IF(Programas!O180="X","X","")</f>
        <v>X</v>
      </c>
      <c r="P180" s="30" t="str">
        <f>IF(Programas!P180="X","X","")</f>
        <v>X</v>
      </c>
      <c r="Q180" s="30" t="str">
        <f>IF(Programas!Q180="X","X","")</f>
        <v>X</v>
      </c>
      <c r="R180" s="30" t="str">
        <f>IF(Programas!R180="X","X","")</f>
        <v>X</v>
      </c>
      <c r="S180" s="30" t="str">
        <f>IF(Programas!S180="X","X","")</f>
        <v>X</v>
      </c>
      <c r="T180" s="30" t="str">
        <f>IF(Programas!T180="X","X","")</f>
        <v>X</v>
      </c>
      <c r="U180" s="30" t="str">
        <f>IF(Programas!U180="X","X","")</f>
        <v>X</v>
      </c>
      <c r="V180" s="30" t="str">
        <f>IF(Programas!V180="X","X","")</f>
        <v>X</v>
      </c>
      <c r="W180" s="30" t="str">
        <f>IF(Programas!W180="X","X","")</f>
        <v>X</v>
      </c>
      <c r="X180" s="30" t="str">
        <f>IF(Programas!X180="X","X","")</f>
        <v>X</v>
      </c>
      <c r="Y180" s="30" t="str">
        <f>IF(Programas!Y180="X","X","")</f>
        <v>X</v>
      </c>
      <c r="Z180" s="30" t="str">
        <f>IF(Programas!Z180="X","X","")</f>
        <v>X</v>
      </c>
      <c r="AA180" s="30" t="str">
        <f>IF(Programas!AA180="X","X","")</f>
        <v>X</v>
      </c>
      <c r="AB180" s="30" t="str">
        <f>IF(Programas!AB180="X","X","")</f>
        <v>X</v>
      </c>
      <c r="AC180" s="30" t="str">
        <f>IF(Programas!AC180="X","X","")</f>
        <v>X</v>
      </c>
      <c r="AD180" s="30">
        <f>Programas!AD180</f>
        <v>1080</v>
      </c>
      <c r="AE180" s="30">
        <f>Programas!AE180</f>
        <v>1120</v>
      </c>
      <c r="AF180" s="30">
        <f>Programas!AF180</f>
        <v>1140</v>
      </c>
      <c r="AG180" s="30">
        <f>Programas!AG180</f>
        <v>870.66666666666697</v>
      </c>
      <c r="AH180" s="30">
        <f>Programas!AH180</f>
        <v>895.66666666666697</v>
      </c>
      <c r="AI180" s="30">
        <f>Programas!AI180</f>
        <v>895.66666666666697</v>
      </c>
      <c r="AJ180" s="30">
        <f>Programas!AJ180</f>
        <v>895.66666666666697</v>
      </c>
      <c r="AK180" s="30">
        <f>Programas!AK180</f>
        <v>895.66666666666697</v>
      </c>
      <c r="AL180" s="30">
        <f>Programas!AL180</f>
        <v>895.66666666666697</v>
      </c>
      <c r="AM180" s="30">
        <f>Programas!AM180</f>
        <v>895.66666666666697</v>
      </c>
      <c r="AN180" s="30">
        <f>Programas!AN180</f>
        <v>895.66666666666697</v>
      </c>
      <c r="AO180" s="30">
        <f>Programas!AO180</f>
        <v>895.66666666666697</v>
      </c>
      <c r="AP180" s="30">
        <f>Programas!AP180</f>
        <v>895.66666666666697</v>
      </c>
      <c r="AQ180" s="30">
        <f>Programas!AQ180</f>
        <v>895.66666666666697</v>
      </c>
      <c r="AR180" s="30">
        <f>Programas!AR180</f>
        <v>895.66666666666697</v>
      </c>
      <c r="AS180" s="30">
        <f>Programas!AS180</f>
        <v>895.66666666666697</v>
      </c>
      <c r="AT180" s="30">
        <f>Programas!AT180</f>
        <v>895.66666666666697</v>
      </c>
      <c r="AU180" s="30">
        <f>Programas!AU180</f>
        <v>895.66666666666697</v>
      </c>
      <c r="AV180" s="30">
        <f>Programas!AV180</f>
        <v>895.66666666666697</v>
      </c>
      <c r="AW180" s="30">
        <f>Programas!AW180</f>
        <v>895.66666666666697</v>
      </c>
      <c r="AX180" s="36">
        <f t="shared" si="182"/>
        <v>18541.333333333347</v>
      </c>
      <c r="AY180" s="36" t="s">
        <v>205</v>
      </c>
      <c r="AZ180" s="40" t="s">
        <v>256</v>
      </c>
      <c r="BA180" s="40" t="s">
        <v>257</v>
      </c>
      <c r="BB180" s="40" t="s">
        <v>258</v>
      </c>
      <c r="BC180" s="40" t="s">
        <v>491</v>
      </c>
      <c r="BD180" s="62">
        <v>0</v>
      </c>
      <c r="BE180" s="62">
        <f t="shared" ref="BE180:BV180" si="216">BD180</f>
        <v>0</v>
      </c>
      <c r="BF180" s="62">
        <v>0.25</v>
      </c>
      <c r="BG180" s="62">
        <v>0.5</v>
      </c>
      <c r="BH180" s="62">
        <v>0.75</v>
      </c>
      <c r="BI180" s="62">
        <f t="shared" si="216"/>
        <v>0.75</v>
      </c>
      <c r="BJ180" s="62">
        <f t="shared" si="216"/>
        <v>0.75</v>
      </c>
      <c r="BK180" s="62">
        <f t="shared" si="216"/>
        <v>0.75</v>
      </c>
      <c r="BL180" s="62">
        <f t="shared" si="216"/>
        <v>0.75</v>
      </c>
      <c r="BM180" s="62">
        <f t="shared" si="216"/>
        <v>0.75</v>
      </c>
      <c r="BN180" s="62">
        <f t="shared" si="216"/>
        <v>0.75</v>
      </c>
      <c r="BO180" s="62">
        <f t="shared" si="216"/>
        <v>0.75</v>
      </c>
      <c r="BP180" s="62">
        <f t="shared" si="216"/>
        <v>0.75</v>
      </c>
      <c r="BQ180" s="62">
        <f t="shared" si="216"/>
        <v>0.75</v>
      </c>
      <c r="BR180" s="62">
        <f t="shared" si="216"/>
        <v>0.75</v>
      </c>
      <c r="BS180" s="62">
        <f t="shared" si="216"/>
        <v>0.75</v>
      </c>
      <c r="BT180" s="62">
        <f t="shared" si="216"/>
        <v>0.75</v>
      </c>
      <c r="BU180" s="62">
        <f t="shared" si="216"/>
        <v>0.75</v>
      </c>
      <c r="BV180" s="62">
        <f t="shared" si="216"/>
        <v>0.75</v>
      </c>
      <c r="BW180" s="62">
        <v>1</v>
      </c>
    </row>
    <row r="181" spans="1:76" ht="68.400000000000006" hidden="1" x14ac:dyDescent="0.3">
      <c r="A181" s="2" t="str">
        <f>Programas!A181</f>
        <v>Doce</v>
      </c>
      <c r="B181" s="2">
        <f>Programas!B181</f>
        <v>1</v>
      </c>
      <c r="C181" s="2" t="str">
        <f>Programas!C181</f>
        <v>Recursos Hídricos</v>
      </c>
      <c r="D181" s="2">
        <f>Programas!D181</f>
        <v>4</v>
      </c>
      <c r="E181" s="2" t="str">
        <f>Programas!E181</f>
        <v>Sistema de Informações sobre Recursos Hídricos</v>
      </c>
      <c r="F181" s="2" t="str">
        <f>Programas!F181</f>
        <v>N/A</v>
      </c>
      <c r="G181" s="2" t="str">
        <f>Programas!G181</f>
        <v>N/A</v>
      </c>
      <c r="H181" s="2" t="str">
        <f>Programas!H181</f>
        <v>4.1.1</v>
      </c>
      <c r="I181" s="2" t="str">
        <f>Programas!I181</f>
        <v>Desenvolver, implantar e manter o SIGA Doce e implementar interoperabilidade entre as suas bases e dos Sistemas Nacional - SNIRH e Estaduais de Recursos Hídricos de MG e do ES - SEIRHs</v>
      </c>
      <c r="J181" s="3" t="str">
        <f>IF(Programas!J181="X","X","")</f>
        <v>X</v>
      </c>
      <c r="K181" s="3" t="str">
        <f>IF(Programas!K181="X","X","")</f>
        <v>X</v>
      </c>
      <c r="L181" s="3" t="str">
        <f>IF(Programas!L181="X","X","")</f>
        <v>X</v>
      </c>
      <c r="M181" s="3" t="str">
        <f>IF(Programas!M181="X","X","")</f>
        <v>X</v>
      </c>
      <c r="N181" s="3" t="str">
        <f>IF(Programas!N181="X","X","")</f>
        <v>X</v>
      </c>
      <c r="O181" s="3" t="str">
        <f>IF(Programas!O181="X","X","")</f>
        <v>X</v>
      </c>
      <c r="P181" s="3" t="str">
        <f>IF(Programas!P181="X","X","")</f>
        <v>X</v>
      </c>
      <c r="Q181" s="3" t="str">
        <f>IF(Programas!Q181="X","X","")</f>
        <v>X</v>
      </c>
      <c r="R181" s="3" t="str">
        <f>IF(Programas!R181="X","X","")</f>
        <v>X</v>
      </c>
      <c r="S181" s="3" t="str">
        <f>IF(Programas!S181="X","X","")</f>
        <v>X</v>
      </c>
      <c r="T181" s="3" t="str">
        <f>IF(Programas!T181="X","X","")</f>
        <v>X</v>
      </c>
      <c r="U181" s="3" t="str">
        <f>IF(Programas!U181="X","X","")</f>
        <v>X</v>
      </c>
      <c r="V181" s="3" t="str">
        <f>IF(Programas!V181="X","X","")</f>
        <v>X</v>
      </c>
      <c r="W181" s="3" t="str">
        <f>IF(Programas!W181="X","X","")</f>
        <v>X</v>
      </c>
      <c r="X181" s="3" t="str">
        <f>IF(Programas!X181="X","X","")</f>
        <v>X</v>
      </c>
      <c r="Y181" s="3" t="str">
        <f>IF(Programas!Y181="X","X","")</f>
        <v>X</v>
      </c>
      <c r="Z181" s="3" t="str">
        <f>IF(Programas!Z181="X","X","")</f>
        <v>X</v>
      </c>
      <c r="AA181" s="3" t="str">
        <f>IF(Programas!AA181="X","X","")</f>
        <v>X</v>
      </c>
      <c r="AB181" s="3" t="str">
        <f>IF(Programas!AB181="X","X","")</f>
        <v>X</v>
      </c>
      <c r="AC181" s="3" t="str">
        <f>IF(Programas!AC181="X","X","")</f>
        <v>X</v>
      </c>
      <c r="AD181" s="3">
        <f>Programas!AD181</f>
        <v>650</v>
      </c>
      <c r="AE181" s="3">
        <f>Programas!AE181</f>
        <v>680</v>
      </c>
      <c r="AF181" s="3">
        <f>Programas!AF181</f>
        <v>700</v>
      </c>
      <c r="AG181" s="3">
        <f>Programas!AG181</f>
        <v>726.66666666666697</v>
      </c>
      <c r="AH181" s="3">
        <f>Programas!AH181</f>
        <v>751.66666666666697</v>
      </c>
      <c r="AI181" s="3">
        <f>Programas!AI181</f>
        <v>751.66666666666697</v>
      </c>
      <c r="AJ181" s="3">
        <f>Programas!AJ181</f>
        <v>751.66666666666697</v>
      </c>
      <c r="AK181" s="3">
        <f>Programas!AK181</f>
        <v>751.66666666666697</v>
      </c>
      <c r="AL181" s="3">
        <f>Programas!AL181</f>
        <v>751.66666666666697</v>
      </c>
      <c r="AM181" s="3">
        <f>Programas!AM181</f>
        <v>751.66666666666697</v>
      </c>
      <c r="AN181" s="3">
        <f>Programas!AN181</f>
        <v>751.66666666666697</v>
      </c>
      <c r="AO181" s="3">
        <f>Programas!AO181</f>
        <v>751.66666666666697</v>
      </c>
      <c r="AP181" s="3">
        <f>Programas!AP181</f>
        <v>751.66666666666697</v>
      </c>
      <c r="AQ181" s="3">
        <f>Programas!AQ181</f>
        <v>751.66666666666697</v>
      </c>
      <c r="AR181" s="3">
        <f>Programas!AR181</f>
        <v>751.66666666666697</v>
      </c>
      <c r="AS181" s="3">
        <f>Programas!AS181</f>
        <v>751.66666666666697</v>
      </c>
      <c r="AT181" s="3">
        <f>Programas!AT181</f>
        <v>751.66666666666697</v>
      </c>
      <c r="AU181" s="3">
        <f>Programas!AU181</f>
        <v>751.66666666666697</v>
      </c>
      <c r="AV181" s="3">
        <f>Programas!AV181</f>
        <v>751.66666666666697</v>
      </c>
      <c r="AW181" s="3">
        <f>Programas!AW181</f>
        <v>751.66666666666697</v>
      </c>
      <c r="AX181" s="4">
        <f t="shared" si="182"/>
        <v>14783.333333333347</v>
      </c>
      <c r="AY181" s="4" t="s">
        <v>205</v>
      </c>
      <c r="AZ181" s="2" t="s">
        <v>256</v>
      </c>
      <c r="BA181" s="2" t="s">
        <v>257</v>
      </c>
      <c r="BB181" s="2" t="s">
        <v>258</v>
      </c>
      <c r="BC181" s="2" t="s">
        <v>491</v>
      </c>
      <c r="BD181" s="6">
        <v>0</v>
      </c>
      <c r="BE181" s="6">
        <f>BD181</f>
        <v>0</v>
      </c>
      <c r="BF181" s="6">
        <v>0.25</v>
      </c>
      <c r="BG181" s="6">
        <v>0.5</v>
      </c>
      <c r="BH181" s="6">
        <v>0.75</v>
      </c>
      <c r="BI181" s="6">
        <f t="shared" ref="BI181:BV181" si="217">BH181</f>
        <v>0.75</v>
      </c>
      <c r="BJ181" s="6">
        <f t="shared" si="217"/>
        <v>0.75</v>
      </c>
      <c r="BK181" s="6">
        <f t="shared" si="217"/>
        <v>0.75</v>
      </c>
      <c r="BL181" s="6">
        <f t="shared" si="217"/>
        <v>0.75</v>
      </c>
      <c r="BM181" s="6">
        <f t="shared" si="217"/>
        <v>0.75</v>
      </c>
      <c r="BN181" s="6">
        <f t="shared" si="217"/>
        <v>0.75</v>
      </c>
      <c r="BO181" s="6">
        <f t="shared" si="217"/>
        <v>0.75</v>
      </c>
      <c r="BP181" s="6">
        <f t="shared" si="217"/>
        <v>0.75</v>
      </c>
      <c r="BQ181" s="6">
        <f t="shared" si="217"/>
        <v>0.75</v>
      </c>
      <c r="BR181" s="6">
        <f t="shared" si="217"/>
        <v>0.75</v>
      </c>
      <c r="BS181" s="6">
        <f t="shared" si="217"/>
        <v>0.75</v>
      </c>
      <c r="BT181" s="6">
        <f t="shared" si="217"/>
        <v>0.75</v>
      </c>
      <c r="BU181" s="6">
        <f t="shared" si="217"/>
        <v>0.75</v>
      </c>
      <c r="BV181" s="6">
        <f t="shared" si="217"/>
        <v>0.75</v>
      </c>
      <c r="BW181" s="6">
        <v>1</v>
      </c>
      <c r="BX181" s="1"/>
    </row>
    <row r="182" spans="1:76" ht="68.400000000000006" hidden="1" x14ac:dyDescent="0.3">
      <c r="A182" s="2" t="str">
        <f>Programas!A182</f>
        <v>DO1</v>
      </c>
      <c r="B182" s="2">
        <f>Programas!B182</f>
        <v>1</v>
      </c>
      <c r="C182" s="2" t="str">
        <f>Programas!C182</f>
        <v>Recursos Hídricos</v>
      </c>
      <c r="D182" s="2">
        <f>Programas!D182</f>
        <v>4</v>
      </c>
      <c r="E182" s="2" t="str">
        <f>Programas!E182</f>
        <v>Sistema de Informações sobre Recursos Hídricos</v>
      </c>
      <c r="F182" s="2" t="str">
        <f>Programas!F182</f>
        <v>N/A</v>
      </c>
      <c r="G182" s="2" t="str">
        <f>Programas!G182</f>
        <v>N/A</v>
      </c>
      <c r="H182" s="2" t="str">
        <f>Programas!H182</f>
        <v>4.1.1</v>
      </c>
      <c r="I182" s="2" t="str">
        <f>Programas!I182</f>
        <v>Desenvolver, implantar e manter o SIGA Doce e implementar interoperabilidade entre as suas bases e dos Sistemas Nacional - SNIRH e Estadual de Recursos Hídricos de MG - SEIRH</v>
      </c>
      <c r="J182" s="3" t="str">
        <f>IF(Programas!J182="X","X","")</f>
        <v>X</v>
      </c>
      <c r="K182" s="3" t="str">
        <f>IF(Programas!K182="X","X","")</f>
        <v>X</v>
      </c>
      <c r="L182" s="3" t="str">
        <f>IF(Programas!L182="X","X","")</f>
        <v>X</v>
      </c>
      <c r="M182" s="3" t="str">
        <f>IF(Programas!M182="X","X","")</f>
        <v>X</v>
      </c>
      <c r="N182" s="3" t="str">
        <f>IF(Programas!N182="X","X","")</f>
        <v>X</v>
      </c>
      <c r="O182" s="3" t="str">
        <f>IF(Programas!O182="X","X","")</f>
        <v>X</v>
      </c>
      <c r="P182" s="3" t="str">
        <f>IF(Programas!P182="X","X","")</f>
        <v>X</v>
      </c>
      <c r="Q182" s="3" t="str">
        <f>IF(Programas!Q182="X","X","")</f>
        <v>X</v>
      </c>
      <c r="R182" s="3" t="str">
        <f>IF(Programas!R182="X","X","")</f>
        <v>X</v>
      </c>
      <c r="S182" s="3" t="str">
        <f>IF(Programas!S182="X","X","")</f>
        <v>X</v>
      </c>
      <c r="T182" s="3" t="str">
        <f>IF(Programas!T182="X","X","")</f>
        <v>X</v>
      </c>
      <c r="U182" s="3" t="str">
        <f>IF(Programas!U182="X","X","")</f>
        <v>X</v>
      </c>
      <c r="V182" s="3" t="str">
        <f>IF(Programas!V182="X","X","")</f>
        <v>X</v>
      </c>
      <c r="W182" s="3" t="str">
        <f>IF(Programas!W182="X","X","")</f>
        <v>X</v>
      </c>
      <c r="X182" s="3" t="str">
        <f>IF(Programas!X182="X","X","")</f>
        <v>X</v>
      </c>
      <c r="Y182" s="3" t="str">
        <f>IF(Programas!Y182="X","X","")</f>
        <v>X</v>
      </c>
      <c r="Z182" s="3" t="str">
        <f>IF(Programas!Z182="X","X","")</f>
        <v>X</v>
      </c>
      <c r="AA182" s="3" t="str">
        <f>IF(Programas!AA182="X","X","")</f>
        <v>X</v>
      </c>
      <c r="AB182" s="3" t="str">
        <f>IF(Programas!AB182="X","X","")</f>
        <v>X</v>
      </c>
      <c r="AC182" s="3" t="str">
        <f>IF(Programas!AC182="X","X","")</f>
        <v>X</v>
      </c>
      <c r="AD182" s="3">
        <f>Programas!AD182</f>
        <v>100</v>
      </c>
      <c r="AE182" s="3">
        <f>Programas!AE182</f>
        <v>100</v>
      </c>
      <c r="AF182" s="3">
        <f>Programas!AF182</f>
        <v>100</v>
      </c>
      <c r="AG182" s="3">
        <f>Programas!AG182</f>
        <v>24</v>
      </c>
      <c r="AH182" s="3">
        <f>Programas!AH182</f>
        <v>24</v>
      </c>
      <c r="AI182" s="3">
        <f>Programas!AI182</f>
        <v>24</v>
      </c>
      <c r="AJ182" s="3">
        <f>Programas!AJ182</f>
        <v>24</v>
      </c>
      <c r="AK182" s="3">
        <f>Programas!AK182</f>
        <v>24</v>
      </c>
      <c r="AL182" s="3">
        <f>Programas!AL182</f>
        <v>24</v>
      </c>
      <c r="AM182" s="3">
        <f>Programas!AM182</f>
        <v>24</v>
      </c>
      <c r="AN182" s="3">
        <f>Programas!AN182</f>
        <v>24</v>
      </c>
      <c r="AO182" s="3">
        <f>Programas!AO182</f>
        <v>24</v>
      </c>
      <c r="AP182" s="3">
        <f>Programas!AP182</f>
        <v>24</v>
      </c>
      <c r="AQ182" s="3">
        <f>Programas!AQ182</f>
        <v>24</v>
      </c>
      <c r="AR182" s="3">
        <f>Programas!AR182</f>
        <v>24</v>
      </c>
      <c r="AS182" s="3">
        <f>Programas!AS182</f>
        <v>24</v>
      </c>
      <c r="AT182" s="3">
        <f>Programas!AT182</f>
        <v>24</v>
      </c>
      <c r="AU182" s="3">
        <f>Programas!AU182</f>
        <v>24</v>
      </c>
      <c r="AV182" s="3">
        <f>Programas!AV182</f>
        <v>24</v>
      </c>
      <c r="AW182" s="3">
        <f>Programas!AW182</f>
        <v>24</v>
      </c>
      <c r="AX182" s="4">
        <f t="shared" si="182"/>
        <v>708</v>
      </c>
      <c r="AY182" s="4" t="s">
        <v>205</v>
      </c>
      <c r="AZ182" s="2" t="s">
        <v>256</v>
      </c>
      <c r="BA182" s="2" t="s">
        <v>257</v>
      </c>
      <c r="BB182" s="2" t="s">
        <v>522</v>
      </c>
      <c r="BC182" s="2" t="s">
        <v>490</v>
      </c>
      <c r="BD182" s="6">
        <v>0</v>
      </c>
      <c r="BE182" s="6">
        <f>BD182</f>
        <v>0</v>
      </c>
      <c r="BF182" s="6">
        <v>0.25</v>
      </c>
      <c r="BG182" s="6">
        <v>0.5</v>
      </c>
      <c r="BH182" s="6">
        <v>0.75</v>
      </c>
      <c r="BI182" s="6">
        <f t="shared" ref="BI182:BV182" si="218">BH182</f>
        <v>0.75</v>
      </c>
      <c r="BJ182" s="6">
        <f t="shared" si="218"/>
        <v>0.75</v>
      </c>
      <c r="BK182" s="6">
        <f t="shared" si="218"/>
        <v>0.75</v>
      </c>
      <c r="BL182" s="6">
        <f t="shared" si="218"/>
        <v>0.75</v>
      </c>
      <c r="BM182" s="6">
        <f t="shared" si="218"/>
        <v>0.75</v>
      </c>
      <c r="BN182" s="6">
        <f t="shared" si="218"/>
        <v>0.75</v>
      </c>
      <c r="BO182" s="6">
        <f t="shared" si="218"/>
        <v>0.75</v>
      </c>
      <c r="BP182" s="6">
        <f t="shared" si="218"/>
        <v>0.75</v>
      </c>
      <c r="BQ182" s="6">
        <f t="shared" si="218"/>
        <v>0.75</v>
      </c>
      <c r="BR182" s="6">
        <f t="shared" si="218"/>
        <v>0.75</v>
      </c>
      <c r="BS182" s="6">
        <f t="shared" si="218"/>
        <v>0.75</v>
      </c>
      <c r="BT182" s="6">
        <f t="shared" si="218"/>
        <v>0.75</v>
      </c>
      <c r="BU182" s="6">
        <f t="shared" si="218"/>
        <v>0.75</v>
      </c>
      <c r="BV182" s="6">
        <f t="shared" si="218"/>
        <v>0.75</v>
      </c>
      <c r="BW182" s="6">
        <v>1</v>
      </c>
      <c r="BX182" s="1"/>
    </row>
    <row r="183" spans="1:76" ht="68.400000000000006" hidden="1" x14ac:dyDescent="0.3">
      <c r="A183" s="2" t="str">
        <f>Programas!A183</f>
        <v>DO2</v>
      </c>
      <c r="B183" s="2">
        <f>Programas!B183</f>
        <v>1</v>
      </c>
      <c r="C183" s="2" t="str">
        <f>Programas!C183</f>
        <v>Recursos Hídricos</v>
      </c>
      <c r="D183" s="2">
        <f>Programas!D183</f>
        <v>4</v>
      </c>
      <c r="E183" s="2" t="str">
        <f>Programas!E183</f>
        <v>Sistema de Informações sobre Recursos Hídricos</v>
      </c>
      <c r="F183" s="2" t="str">
        <f>Programas!F183</f>
        <v>N/A</v>
      </c>
      <c r="G183" s="2" t="str">
        <f>Programas!G183</f>
        <v>N/A</v>
      </c>
      <c r="H183" s="2" t="str">
        <f>Programas!H183</f>
        <v>4.1.1</v>
      </c>
      <c r="I183" s="2" t="str">
        <f>Programas!I183</f>
        <v>Desenvolver, implantar e manter o SIGA Doce e implementar interoperabilidade entre as suas bases e dos Sistemas Nacional - SNIRH e Estadual de Recursos Hídricos de MG - SEIRH</v>
      </c>
      <c r="J183" s="3" t="str">
        <f>IF(Programas!J183="X","X","")</f>
        <v>X</v>
      </c>
      <c r="K183" s="3" t="str">
        <f>IF(Programas!K183="X","X","")</f>
        <v>X</v>
      </c>
      <c r="L183" s="3" t="str">
        <f>IF(Programas!L183="X","X","")</f>
        <v>X</v>
      </c>
      <c r="M183" s="3" t="str">
        <f>IF(Programas!M183="X","X","")</f>
        <v>X</v>
      </c>
      <c r="N183" s="3" t="str">
        <f>IF(Programas!N183="X","X","")</f>
        <v>X</v>
      </c>
      <c r="O183" s="3" t="str">
        <f>IF(Programas!O183="X","X","")</f>
        <v>X</v>
      </c>
      <c r="P183" s="3" t="str">
        <f>IF(Programas!P183="X","X","")</f>
        <v>X</v>
      </c>
      <c r="Q183" s="3" t="str">
        <f>IF(Programas!Q183="X","X","")</f>
        <v>X</v>
      </c>
      <c r="R183" s="3" t="str">
        <f>IF(Programas!R183="X","X","")</f>
        <v>X</v>
      </c>
      <c r="S183" s="3" t="str">
        <f>IF(Programas!S183="X","X","")</f>
        <v>X</v>
      </c>
      <c r="T183" s="3" t="str">
        <f>IF(Programas!T183="X","X","")</f>
        <v>X</v>
      </c>
      <c r="U183" s="3" t="str">
        <f>IF(Programas!U183="X","X","")</f>
        <v>X</v>
      </c>
      <c r="V183" s="3" t="str">
        <f>IF(Programas!V183="X","X","")</f>
        <v>X</v>
      </c>
      <c r="W183" s="3" t="str">
        <f>IF(Programas!W183="X","X","")</f>
        <v>X</v>
      </c>
      <c r="X183" s="3" t="str">
        <f>IF(Programas!X183="X","X","")</f>
        <v>X</v>
      </c>
      <c r="Y183" s="3" t="str">
        <f>IF(Programas!Y183="X","X","")</f>
        <v>X</v>
      </c>
      <c r="Z183" s="3" t="str">
        <f>IF(Programas!Z183="X","X","")</f>
        <v>X</v>
      </c>
      <c r="AA183" s="3" t="str">
        <f>IF(Programas!AA183="X","X","")</f>
        <v>X</v>
      </c>
      <c r="AB183" s="3" t="str">
        <f>IF(Programas!AB183="X","X","")</f>
        <v>X</v>
      </c>
      <c r="AC183" s="3" t="str">
        <f>IF(Programas!AC183="X","X","")</f>
        <v>X</v>
      </c>
      <c r="AD183" s="3">
        <f>Programas!AD183</f>
        <v>200</v>
      </c>
      <c r="AE183" s="3">
        <f>Programas!AE183</f>
        <v>200</v>
      </c>
      <c r="AF183" s="3">
        <f>Programas!AF183</f>
        <v>200</v>
      </c>
      <c r="AG183" s="3">
        <f>Programas!AG183</f>
        <v>24</v>
      </c>
      <c r="AH183" s="3">
        <f>Programas!AH183</f>
        <v>24</v>
      </c>
      <c r="AI183" s="3">
        <f>Programas!AI183</f>
        <v>24</v>
      </c>
      <c r="AJ183" s="3">
        <f>Programas!AJ183</f>
        <v>24</v>
      </c>
      <c r="AK183" s="3">
        <f>Programas!AK183</f>
        <v>24</v>
      </c>
      <c r="AL183" s="3">
        <f>Programas!AL183</f>
        <v>24</v>
      </c>
      <c r="AM183" s="3">
        <f>Programas!AM183</f>
        <v>24</v>
      </c>
      <c r="AN183" s="3">
        <f>Programas!AN183</f>
        <v>24</v>
      </c>
      <c r="AO183" s="3">
        <f>Programas!AO183</f>
        <v>24</v>
      </c>
      <c r="AP183" s="3">
        <f>Programas!AP183</f>
        <v>24</v>
      </c>
      <c r="AQ183" s="3">
        <f>Programas!AQ183</f>
        <v>24</v>
      </c>
      <c r="AR183" s="3">
        <f>Programas!AR183</f>
        <v>24</v>
      </c>
      <c r="AS183" s="3">
        <f>Programas!AS183</f>
        <v>24</v>
      </c>
      <c r="AT183" s="3">
        <f>Programas!AT183</f>
        <v>24</v>
      </c>
      <c r="AU183" s="3">
        <f>Programas!AU183</f>
        <v>24</v>
      </c>
      <c r="AV183" s="3">
        <f>Programas!AV183</f>
        <v>24</v>
      </c>
      <c r="AW183" s="3">
        <f>Programas!AW183</f>
        <v>24</v>
      </c>
      <c r="AX183" s="4">
        <f t="shared" si="182"/>
        <v>1008</v>
      </c>
      <c r="AY183" s="4" t="s">
        <v>205</v>
      </c>
      <c r="AZ183" s="2" t="s">
        <v>256</v>
      </c>
      <c r="BA183" s="2" t="s">
        <v>257</v>
      </c>
      <c r="BB183" s="2" t="s">
        <v>522</v>
      </c>
      <c r="BC183" s="2" t="s">
        <v>490</v>
      </c>
      <c r="BD183" s="6">
        <v>0</v>
      </c>
      <c r="BE183" s="6">
        <f t="shared" ref="BE183:BE188" si="219">BD183</f>
        <v>0</v>
      </c>
      <c r="BF183" s="6">
        <v>0.25</v>
      </c>
      <c r="BG183" s="6">
        <v>0.5</v>
      </c>
      <c r="BH183" s="6">
        <v>0.75</v>
      </c>
      <c r="BI183" s="6">
        <f t="shared" ref="BI183:BI188" si="220">BH183</f>
        <v>0.75</v>
      </c>
      <c r="BJ183" s="6">
        <f t="shared" ref="BJ183:BJ188" si="221">BI183</f>
        <v>0.75</v>
      </c>
      <c r="BK183" s="6">
        <f t="shared" ref="BK183:BK188" si="222">BJ183</f>
        <v>0.75</v>
      </c>
      <c r="BL183" s="6">
        <f t="shared" ref="BL183:BL188" si="223">BK183</f>
        <v>0.75</v>
      </c>
      <c r="BM183" s="6">
        <f t="shared" ref="BM183:BM188" si="224">BL183</f>
        <v>0.75</v>
      </c>
      <c r="BN183" s="6">
        <f t="shared" ref="BN183:BN188" si="225">BM183</f>
        <v>0.75</v>
      </c>
      <c r="BO183" s="6">
        <f t="shared" ref="BO183:BO188" si="226">BN183</f>
        <v>0.75</v>
      </c>
      <c r="BP183" s="6">
        <f t="shared" ref="BP183:BP188" si="227">BO183</f>
        <v>0.75</v>
      </c>
      <c r="BQ183" s="6">
        <f t="shared" ref="BQ183:BQ188" si="228">BP183</f>
        <v>0.75</v>
      </c>
      <c r="BR183" s="6">
        <f t="shared" ref="BR183:BR188" si="229">BQ183</f>
        <v>0.75</v>
      </c>
      <c r="BS183" s="6">
        <f t="shared" ref="BS183:BS188" si="230">BR183</f>
        <v>0.75</v>
      </c>
      <c r="BT183" s="6">
        <f t="shared" ref="BT183:BT188" si="231">BS183</f>
        <v>0.75</v>
      </c>
      <c r="BU183" s="6">
        <f t="shared" ref="BU183:BU188" si="232">BT183</f>
        <v>0.75</v>
      </c>
      <c r="BV183" s="6">
        <f t="shared" ref="BV183:BV188" si="233">BU183</f>
        <v>0.75</v>
      </c>
      <c r="BW183" s="6">
        <v>1</v>
      </c>
      <c r="BX183" s="1"/>
    </row>
    <row r="184" spans="1:76" ht="68.400000000000006" hidden="1" x14ac:dyDescent="0.3">
      <c r="A184" s="2" t="str">
        <f>Programas!A184</f>
        <v>DO3</v>
      </c>
      <c r="B184" s="2">
        <f>Programas!B184</f>
        <v>1</v>
      </c>
      <c r="C184" s="2" t="str">
        <f>Programas!C184</f>
        <v>Recursos Hídricos</v>
      </c>
      <c r="D184" s="2">
        <f>Programas!D184</f>
        <v>4</v>
      </c>
      <c r="E184" s="2" t="str">
        <f>Programas!E184</f>
        <v>Sistema de Informações sobre Recursos Hídricos</v>
      </c>
      <c r="F184" s="2" t="str">
        <f>Programas!F184</f>
        <v>N/A</v>
      </c>
      <c r="G184" s="2" t="str">
        <f>Programas!G184</f>
        <v>N/A</v>
      </c>
      <c r="H184" s="2" t="str">
        <f>Programas!H184</f>
        <v>4.1.1</v>
      </c>
      <c r="I184" s="2" t="str">
        <f>Programas!I184</f>
        <v>Desenvolver, implantar e manter o SIGA Doce e implementar interoperabilidade entre as suas bases e dos Sistemas Nacional - SNIRH e Estadual de Recursos Hídricos de MG - SEIRH</v>
      </c>
      <c r="J184" s="3" t="str">
        <f>IF(Programas!J184="X","X","")</f>
        <v>X</v>
      </c>
      <c r="K184" s="3" t="str">
        <f>IF(Programas!K184="X","X","")</f>
        <v>X</v>
      </c>
      <c r="L184" s="3" t="str">
        <f>IF(Programas!L184="X","X","")</f>
        <v>X</v>
      </c>
      <c r="M184" s="3" t="str">
        <f>IF(Programas!M184="X","X","")</f>
        <v>X</v>
      </c>
      <c r="N184" s="3" t="str">
        <f>IF(Programas!N184="X","X","")</f>
        <v>X</v>
      </c>
      <c r="O184" s="3" t="str">
        <f>IF(Programas!O184="X","X","")</f>
        <v>X</v>
      </c>
      <c r="P184" s="3" t="str">
        <f>IF(Programas!P184="X","X","")</f>
        <v>X</v>
      </c>
      <c r="Q184" s="3" t="str">
        <f>IF(Programas!Q184="X","X","")</f>
        <v>X</v>
      </c>
      <c r="R184" s="3" t="str">
        <f>IF(Programas!R184="X","X","")</f>
        <v>X</v>
      </c>
      <c r="S184" s="3" t="str">
        <f>IF(Programas!S184="X","X","")</f>
        <v>X</v>
      </c>
      <c r="T184" s="3" t="str">
        <f>IF(Programas!T184="X","X","")</f>
        <v>X</v>
      </c>
      <c r="U184" s="3" t="str">
        <f>IF(Programas!U184="X","X","")</f>
        <v>X</v>
      </c>
      <c r="V184" s="3" t="str">
        <f>IF(Programas!V184="X","X","")</f>
        <v>X</v>
      </c>
      <c r="W184" s="3" t="str">
        <f>IF(Programas!W184="X","X","")</f>
        <v>X</v>
      </c>
      <c r="X184" s="3" t="str">
        <f>IF(Programas!X184="X","X","")</f>
        <v>X</v>
      </c>
      <c r="Y184" s="3" t="str">
        <f>IF(Programas!Y184="X","X","")</f>
        <v>X</v>
      </c>
      <c r="Z184" s="3" t="str">
        <f>IF(Programas!Z184="X","X","")</f>
        <v>X</v>
      </c>
      <c r="AA184" s="3" t="str">
        <f>IF(Programas!AA184="X","X","")</f>
        <v>X</v>
      </c>
      <c r="AB184" s="3" t="str">
        <f>IF(Programas!AB184="X","X","")</f>
        <v>X</v>
      </c>
      <c r="AC184" s="3" t="str">
        <f>IF(Programas!AC184="X","X","")</f>
        <v>X</v>
      </c>
      <c r="AD184" s="3">
        <f>Programas!AD184</f>
        <v>70</v>
      </c>
      <c r="AE184" s="3">
        <f>Programas!AE184</f>
        <v>70</v>
      </c>
      <c r="AF184" s="3">
        <f>Programas!AF184</f>
        <v>70</v>
      </c>
      <c r="AG184" s="3">
        <f>Programas!AG184</f>
        <v>24</v>
      </c>
      <c r="AH184" s="3">
        <f>Programas!AH184</f>
        <v>24</v>
      </c>
      <c r="AI184" s="3">
        <f>Programas!AI184</f>
        <v>24</v>
      </c>
      <c r="AJ184" s="3">
        <f>Programas!AJ184</f>
        <v>24</v>
      </c>
      <c r="AK184" s="3">
        <f>Programas!AK184</f>
        <v>24</v>
      </c>
      <c r="AL184" s="3">
        <f>Programas!AL184</f>
        <v>24</v>
      </c>
      <c r="AM184" s="3">
        <f>Programas!AM184</f>
        <v>24</v>
      </c>
      <c r="AN184" s="3">
        <f>Programas!AN184</f>
        <v>24</v>
      </c>
      <c r="AO184" s="3">
        <f>Programas!AO184</f>
        <v>24</v>
      </c>
      <c r="AP184" s="3">
        <f>Programas!AP184</f>
        <v>24</v>
      </c>
      <c r="AQ184" s="3">
        <f>Programas!AQ184</f>
        <v>24</v>
      </c>
      <c r="AR184" s="3">
        <f>Programas!AR184</f>
        <v>24</v>
      </c>
      <c r="AS184" s="3">
        <f>Programas!AS184</f>
        <v>24</v>
      </c>
      <c r="AT184" s="3">
        <f>Programas!AT184</f>
        <v>24</v>
      </c>
      <c r="AU184" s="3">
        <f>Programas!AU184</f>
        <v>24</v>
      </c>
      <c r="AV184" s="3">
        <f>Programas!AV184</f>
        <v>24</v>
      </c>
      <c r="AW184" s="3">
        <f>Programas!AW184</f>
        <v>24</v>
      </c>
      <c r="AX184" s="4">
        <f t="shared" si="182"/>
        <v>618</v>
      </c>
      <c r="AY184" s="4" t="s">
        <v>205</v>
      </c>
      <c r="AZ184" s="2" t="s">
        <v>256</v>
      </c>
      <c r="BA184" s="2" t="s">
        <v>257</v>
      </c>
      <c r="BB184" s="2" t="s">
        <v>522</v>
      </c>
      <c r="BC184" s="2" t="s">
        <v>490</v>
      </c>
      <c r="BD184" s="6">
        <v>0</v>
      </c>
      <c r="BE184" s="6">
        <f t="shared" si="219"/>
        <v>0</v>
      </c>
      <c r="BF184" s="6">
        <v>0.25</v>
      </c>
      <c r="BG184" s="6">
        <v>0.5</v>
      </c>
      <c r="BH184" s="6">
        <v>0.75</v>
      </c>
      <c r="BI184" s="6">
        <f t="shared" si="220"/>
        <v>0.75</v>
      </c>
      <c r="BJ184" s="6">
        <f t="shared" si="221"/>
        <v>0.75</v>
      </c>
      <c r="BK184" s="6">
        <f t="shared" si="222"/>
        <v>0.75</v>
      </c>
      <c r="BL184" s="6">
        <f t="shared" si="223"/>
        <v>0.75</v>
      </c>
      <c r="BM184" s="6">
        <f t="shared" si="224"/>
        <v>0.75</v>
      </c>
      <c r="BN184" s="6">
        <f t="shared" si="225"/>
        <v>0.75</v>
      </c>
      <c r="BO184" s="6">
        <f t="shared" si="226"/>
        <v>0.75</v>
      </c>
      <c r="BP184" s="6">
        <f t="shared" si="227"/>
        <v>0.75</v>
      </c>
      <c r="BQ184" s="6">
        <f t="shared" si="228"/>
        <v>0.75</v>
      </c>
      <c r="BR184" s="6">
        <f t="shared" si="229"/>
        <v>0.75</v>
      </c>
      <c r="BS184" s="6">
        <f t="shared" si="230"/>
        <v>0.75</v>
      </c>
      <c r="BT184" s="6">
        <f t="shared" si="231"/>
        <v>0.75</v>
      </c>
      <c r="BU184" s="6">
        <f t="shared" si="232"/>
        <v>0.75</v>
      </c>
      <c r="BV184" s="6">
        <f t="shared" si="233"/>
        <v>0.75</v>
      </c>
      <c r="BW184" s="6">
        <v>1</v>
      </c>
      <c r="BX184" s="1"/>
    </row>
    <row r="185" spans="1:76" ht="68.400000000000006" hidden="1" x14ac:dyDescent="0.3">
      <c r="A185" s="2" t="str">
        <f>Programas!A185</f>
        <v>DO4</v>
      </c>
      <c r="B185" s="2">
        <f>Programas!B185</f>
        <v>1</v>
      </c>
      <c r="C185" s="2" t="str">
        <f>Programas!C185</f>
        <v>Recursos Hídricos</v>
      </c>
      <c r="D185" s="2">
        <f>Programas!D185</f>
        <v>4</v>
      </c>
      <c r="E185" s="2" t="str">
        <f>Programas!E185</f>
        <v>Sistema de Informações sobre Recursos Hídricos</v>
      </c>
      <c r="F185" s="2" t="str">
        <f>Programas!F185</f>
        <v>N/A</v>
      </c>
      <c r="G185" s="2" t="str">
        <f>Programas!G185</f>
        <v>N/A</v>
      </c>
      <c r="H185" s="2" t="str">
        <f>Programas!H185</f>
        <v>4.1.1</v>
      </c>
      <c r="I185" s="2" t="str">
        <f>Programas!I185</f>
        <v>Desenvolver, implantar e manter o SIGA Doce e implementar interoperabilidade entre as suas bases e dos Sistemas Nacional - SNIRH e Estadual de Recursos Hídricos de MG - SEIRH</v>
      </c>
      <c r="J185" s="3" t="str">
        <f>IF(Programas!J185="X","X","")</f>
        <v>X</v>
      </c>
      <c r="K185" s="3" t="str">
        <f>IF(Programas!K185="X","X","")</f>
        <v>X</v>
      </c>
      <c r="L185" s="3" t="str">
        <f>IF(Programas!L185="X","X","")</f>
        <v>X</v>
      </c>
      <c r="M185" s="3" t="str">
        <f>IF(Programas!M185="X","X","")</f>
        <v>X</v>
      </c>
      <c r="N185" s="3" t="str">
        <f>IF(Programas!N185="X","X","")</f>
        <v>X</v>
      </c>
      <c r="O185" s="3" t="str">
        <f>IF(Programas!O185="X","X","")</f>
        <v>X</v>
      </c>
      <c r="P185" s="3" t="str">
        <f>IF(Programas!P185="X","X","")</f>
        <v>X</v>
      </c>
      <c r="Q185" s="3" t="str">
        <f>IF(Programas!Q185="X","X","")</f>
        <v>X</v>
      </c>
      <c r="R185" s="3" t="str">
        <f>IF(Programas!R185="X","X","")</f>
        <v>X</v>
      </c>
      <c r="S185" s="3" t="str">
        <f>IF(Programas!S185="X","X","")</f>
        <v>X</v>
      </c>
      <c r="T185" s="3" t="str">
        <f>IF(Programas!T185="X","X","")</f>
        <v>X</v>
      </c>
      <c r="U185" s="3" t="str">
        <f>IF(Programas!U185="X","X","")</f>
        <v>X</v>
      </c>
      <c r="V185" s="3" t="str">
        <f>IF(Programas!V185="X","X","")</f>
        <v>X</v>
      </c>
      <c r="W185" s="3" t="str">
        <f>IF(Programas!W185="X","X","")</f>
        <v>X</v>
      </c>
      <c r="X185" s="3" t="str">
        <f>IF(Programas!X185="X","X","")</f>
        <v>X</v>
      </c>
      <c r="Y185" s="3" t="str">
        <f>IF(Programas!Y185="X","X","")</f>
        <v>X</v>
      </c>
      <c r="Z185" s="3" t="str">
        <f>IF(Programas!Z185="X","X","")</f>
        <v>X</v>
      </c>
      <c r="AA185" s="3" t="str">
        <f>IF(Programas!AA185="X","X","")</f>
        <v>X</v>
      </c>
      <c r="AB185" s="3" t="str">
        <f>IF(Programas!AB185="X","X","")</f>
        <v>X</v>
      </c>
      <c r="AC185" s="3" t="str">
        <f>IF(Programas!AC185="X","X","")</f>
        <v>X</v>
      </c>
      <c r="AD185" s="3">
        <f>Programas!AD185</f>
        <v>20</v>
      </c>
      <c r="AE185" s="3">
        <f>Programas!AE185</f>
        <v>20</v>
      </c>
      <c r="AF185" s="3">
        <f>Programas!AF185</f>
        <v>20</v>
      </c>
      <c r="AG185" s="3">
        <f>Programas!AG185</f>
        <v>24</v>
      </c>
      <c r="AH185" s="3">
        <f>Programas!AH185</f>
        <v>24</v>
      </c>
      <c r="AI185" s="3">
        <f>Programas!AI185</f>
        <v>24</v>
      </c>
      <c r="AJ185" s="3">
        <f>Programas!AJ185</f>
        <v>24</v>
      </c>
      <c r="AK185" s="3">
        <f>Programas!AK185</f>
        <v>24</v>
      </c>
      <c r="AL185" s="3">
        <f>Programas!AL185</f>
        <v>24</v>
      </c>
      <c r="AM185" s="3">
        <f>Programas!AM185</f>
        <v>24</v>
      </c>
      <c r="AN185" s="3">
        <f>Programas!AN185</f>
        <v>24</v>
      </c>
      <c r="AO185" s="3">
        <f>Programas!AO185</f>
        <v>24</v>
      </c>
      <c r="AP185" s="3">
        <f>Programas!AP185</f>
        <v>24</v>
      </c>
      <c r="AQ185" s="3">
        <f>Programas!AQ185</f>
        <v>24</v>
      </c>
      <c r="AR185" s="3">
        <f>Programas!AR185</f>
        <v>24</v>
      </c>
      <c r="AS185" s="3">
        <f>Programas!AS185</f>
        <v>24</v>
      </c>
      <c r="AT185" s="3">
        <f>Programas!AT185</f>
        <v>24</v>
      </c>
      <c r="AU185" s="3">
        <f>Programas!AU185</f>
        <v>24</v>
      </c>
      <c r="AV185" s="3">
        <f>Programas!AV185</f>
        <v>24</v>
      </c>
      <c r="AW185" s="3">
        <f>Programas!AW185</f>
        <v>24</v>
      </c>
      <c r="AX185" s="4">
        <f t="shared" si="182"/>
        <v>468</v>
      </c>
      <c r="AY185" s="4" t="s">
        <v>205</v>
      </c>
      <c r="AZ185" s="2" t="s">
        <v>256</v>
      </c>
      <c r="BA185" s="2" t="s">
        <v>257</v>
      </c>
      <c r="BB185" s="2" t="s">
        <v>522</v>
      </c>
      <c r="BC185" s="2" t="s">
        <v>490</v>
      </c>
      <c r="BD185" s="6">
        <v>0</v>
      </c>
      <c r="BE185" s="6">
        <f t="shared" si="219"/>
        <v>0</v>
      </c>
      <c r="BF185" s="6">
        <v>0.25</v>
      </c>
      <c r="BG185" s="6">
        <v>0.5</v>
      </c>
      <c r="BH185" s="6">
        <v>0.75</v>
      </c>
      <c r="BI185" s="6">
        <f t="shared" si="220"/>
        <v>0.75</v>
      </c>
      <c r="BJ185" s="6">
        <f t="shared" si="221"/>
        <v>0.75</v>
      </c>
      <c r="BK185" s="6">
        <f t="shared" si="222"/>
        <v>0.75</v>
      </c>
      <c r="BL185" s="6">
        <f t="shared" si="223"/>
        <v>0.75</v>
      </c>
      <c r="BM185" s="6">
        <f t="shared" si="224"/>
        <v>0.75</v>
      </c>
      <c r="BN185" s="6">
        <f t="shared" si="225"/>
        <v>0.75</v>
      </c>
      <c r="BO185" s="6">
        <f t="shared" si="226"/>
        <v>0.75</v>
      </c>
      <c r="BP185" s="6">
        <f t="shared" si="227"/>
        <v>0.75</v>
      </c>
      <c r="BQ185" s="6">
        <f t="shared" si="228"/>
        <v>0.75</v>
      </c>
      <c r="BR185" s="6">
        <f t="shared" si="229"/>
        <v>0.75</v>
      </c>
      <c r="BS185" s="6">
        <f t="shared" si="230"/>
        <v>0.75</v>
      </c>
      <c r="BT185" s="6">
        <f t="shared" si="231"/>
        <v>0.75</v>
      </c>
      <c r="BU185" s="6">
        <f t="shared" si="232"/>
        <v>0.75</v>
      </c>
      <c r="BV185" s="6">
        <f t="shared" si="233"/>
        <v>0.75</v>
      </c>
      <c r="BW185" s="6">
        <v>1</v>
      </c>
      <c r="BX185" s="1"/>
    </row>
    <row r="186" spans="1:76" ht="68.400000000000006" hidden="1" x14ac:dyDescent="0.3">
      <c r="A186" s="2" t="str">
        <f>Programas!A186</f>
        <v>DO5</v>
      </c>
      <c r="B186" s="2">
        <f>Programas!B186</f>
        <v>1</v>
      </c>
      <c r="C186" s="2" t="str">
        <f>Programas!C186</f>
        <v>Recursos Hídricos</v>
      </c>
      <c r="D186" s="2">
        <f>Programas!D186</f>
        <v>4</v>
      </c>
      <c r="E186" s="2" t="str">
        <f>Programas!E186</f>
        <v>Sistema de Informações sobre Recursos Hídricos</v>
      </c>
      <c r="F186" s="2" t="str">
        <f>Programas!F186</f>
        <v>N/A</v>
      </c>
      <c r="G186" s="2" t="str">
        <f>Programas!G186</f>
        <v>N/A</v>
      </c>
      <c r="H186" s="2" t="str">
        <f>Programas!H186</f>
        <v>4.1.1</v>
      </c>
      <c r="I186" s="2" t="str">
        <f>Programas!I186</f>
        <v>Desenvolver, implantar e manter o SIGA Doce e implementar interoperabilidade entre as suas bases e dos Sistemas Nacional - SNIRH e Estadual de Recursos Hídricos de MG - SEIRH</v>
      </c>
      <c r="J186" s="3" t="str">
        <f>IF(Programas!J186="X","X","")</f>
        <v>X</v>
      </c>
      <c r="K186" s="3" t="str">
        <f>IF(Programas!K186="X","X","")</f>
        <v>X</v>
      </c>
      <c r="L186" s="3" t="str">
        <f>IF(Programas!L186="X","X","")</f>
        <v>X</v>
      </c>
      <c r="M186" s="3" t="str">
        <f>IF(Programas!M186="X","X","")</f>
        <v>X</v>
      </c>
      <c r="N186" s="3" t="str">
        <f>IF(Programas!N186="X","X","")</f>
        <v>X</v>
      </c>
      <c r="O186" s="3" t="str">
        <f>IF(Programas!O186="X","X","")</f>
        <v>X</v>
      </c>
      <c r="P186" s="3" t="str">
        <f>IF(Programas!P186="X","X","")</f>
        <v>X</v>
      </c>
      <c r="Q186" s="3" t="str">
        <f>IF(Programas!Q186="X","X","")</f>
        <v>X</v>
      </c>
      <c r="R186" s="3" t="str">
        <f>IF(Programas!R186="X","X","")</f>
        <v>X</v>
      </c>
      <c r="S186" s="3" t="str">
        <f>IF(Programas!S186="X","X","")</f>
        <v>X</v>
      </c>
      <c r="T186" s="3" t="str">
        <f>IF(Programas!T186="X","X","")</f>
        <v>X</v>
      </c>
      <c r="U186" s="3" t="str">
        <f>IF(Programas!U186="X","X","")</f>
        <v>X</v>
      </c>
      <c r="V186" s="3" t="str">
        <f>IF(Programas!V186="X","X","")</f>
        <v>X</v>
      </c>
      <c r="W186" s="3" t="str">
        <f>IF(Programas!W186="X","X","")</f>
        <v>X</v>
      </c>
      <c r="X186" s="3" t="str">
        <f>IF(Programas!X186="X","X","")</f>
        <v>X</v>
      </c>
      <c r="Y186" s="3" t="str">
        <f>IF(Programas!Y186="X","X","")</f>
        <v>X</v>
      </c>
      <c r="Z186" s="3" t="str">
        <f>IF(Programas!Z186="X","X","")</f>
        <v>X</v>
      </c>
      <c r="AA186" s="3" t="str">
        <f>IF(Programas!AA186="X","X","")</f>
        <v>X</v>
      </c>
      <c r="AB186" s="3" t="str">
        <f>IF(Programas!AB186="X","X","")</f>
        <v>X</v>
      </c>
      <c r="AC186" s="3" t="str">
        <f>IF(Programas!AC186="X","X","")</f>
        <v>X</v>
      </c>
      <c r="AD186" s="3">
        <f>Programas!AD186</f>
        <v>20</v>
      </c>
      <c r="AE186" s="3">
        <f>Programas!AE186</f>
        <v>20</v>
      </c>
      <c r="AF186" s="3">
        <f>Programas!AF186</f>
        <v>20</v>
      </c>
      <c r="AG186" s="3">
        <f>Programas!AG186</f>
        <v>24</v>
      </c>
      <c r="AH186" s="3">
        <f>Programas!AH186</f>
        <v>24</v>
      </c>
      <c r="AI186" s="3">
        <f>Programas!AI186</f>
        <v>24</v>
      </c>
      <c r="AJ186" s="3">
        <f>Programas!AJ186</f>
        <v>24</v>
      </c>
      <c r="AK186" s="3">
        <f>Programas!AK186</f>
        <v>24</v>
      </c>
      <c r="AL186" s="3">
        <f>Programas!AL186</f>
        <v>24</v>
      </c>
      <c r="AM186" s="3">
        <f>Programas!AM186</f>
        <v>24</v>
      </c>
      <c r="AN186" s="3">
        <f>Programas!AN186</f>
        <v>24</v>
      </c>
      <c r="AO186" s="3">
        <f>Programas!AO186</f>
        <v>24</v>
      </c>
      <c r="AP186" s="3">
        <f>Programas!AP186</f>
        <v>24</v>
      </c>
      <c r="AQ186" s="3">
        <f>Programas!AQ186</f>
        <v>24</v>
      </c>
      <c r="AR186" s="3">
        <f>Programas!AR186</f>
        <v>24</v>
      </c>
      <c r="AS186" s="3">
        <f>Programas!AS186</f>
        <v>24</v>
      </c>
      <c r="AT186" s="3">
        <f>Programas!AT186</f>
        <v>24</v>
      </c>
      <c r="AU186" s="3">
        <f>Programas!AU186</f>
        <v>24</v>
      </c>
      <c r="AV186" s="3">
        <f>Programas!AV186</f>
        <v>24</v>
      </c>
      <c r="AW186" s="3">
        <f>Programas!AW186</f>
        <v>24</v>
      </c>
      <c r="AX186" s="4">
        <f t="shared" si="182"/>
        <v>468</v>
      </c>
      <c r="AY186" s="4" t="s">
        <v>205</v>
      </c>
      <c r="AZ186" s="2" t="s">
        <v>256</v>
      </c>
      <c r="BA186" s="2" t="s">
        <v>257</v>
      </c>
      <c r="BB186" s="2" t="s">
        <v>522</v>
      </c>
      <c r="BC186" s="2" t="s">
        <v>490</v>
      </c>
      <c r="BD186" s="6">
        <v>0</v>
      </c>
      <c r="BE186" s="6">
        <f t="shared" si="219"/>
        <v>0</v>
      </c>
      <c r="BF186" s="6">
        <v>0.25</v>
      </c>
      <c r="BG186" s="6">
        <v>0.5</v>
      </c>
      <c r="BH186" s="6">
        <v>0.75</v>
      </c>
      <c r="BI186" s="6">
        <f t="shared" si="220"/>
        <v>0.75</v>
      </c>
      <c r="BJ186" s="6">
        <f t="shared" si="221"/>
        <v>0.75</v>
      </c>
      <c r="BK186" s="6">
        <f t="shared" si="222"/>
        <v>0.75</v>
      </c>
      <c r="BL186" s="6">
        <f t="shared" si="223"/>
        <v>0.75</v>
      </c>
      <c r="BM186" s="6">
        <f t="shared" si="224"/>
        <v>0.75</v>
      </c>
      <c r="BN186" s="6">
        <f t="shared" si="225"/>
        <v>0.75</v>
      </c>
      <c r="BO186" s="6">
        <f t="shared" si="226"/>
        <v>0.75</v>
      </c>
      <c r="BP186" s="6">
        <f t="shared" si="227"/>
        <v>0.75</v>
      </c>
      <c r="BQ186" s="6">
        <f t="shared" si="228"/>
        <v>0.75</v>
      </c>
      <c r="BR186" s="6">
        <f t="shared" si="229"/>
        <v>0.75</v>
      </c>
      <c r="BS186" s="6">
        <f t="shared" si="230"/>
        <v>0.75</v>
      </c>
      <c r="BT186" s="6">
        <f t="shared" si="231"/>
        <v>0.75</v>
      </c>
      <c r="BU186" s="6">
        <f t="shared" si="232"/>
        <v>0.75</v>
      </c>
      <c r="BV186" s="6">
        <f t="shared" si="233"/>
        <v>0.75</v>
      </c>
      <c r="BW186" s="6">
        <v>1</v>
      </c>
      <c r="BX186" s="1"/>
    </row>
    <row r="187" spans="1:76" ht="68.400000000000006" hidden="1" x14ac:dyDescent="0.3">
      <c r="A187" s="2" t="str">
        <f>Programas!A187</f>
        <v>DO6</v>
      </c>
      <c r="B187" s="2">
        <f>Programas!B187</f>
        <v>1</v>
      </c>
      <c r="C187" s="2" t="str">
        <f>Programas!C187</f>
        <v>Recursos Hídricos</v>
      </c>
      <c r="D187" s="2">
        <f>Programas!D187</f>
        <v>4</v>
      </c>
      <c r="E187" s="2" t="str">
        <f>Programas!E187</f>
        <v>Sistema de Informações sobre Recursos Hídricos</v>
      </c>
      <c r="F187" s="2" t="str">
        <f>Programas!F187</f>
        <v>N/A</v>
      </c>
      <c r="G187" s="2" t="str">
        <f>Programas!G187</f>
        <v>N/A</v>
      </c>
      <c r="H187" s="2" t="str">
        <f>Programas!H187</f>
        <v>4.1.1</v>
      </c>
      <c r="I187" s="2" t="str">
        <f>Programas!I187</f>
        <v>Desenvolver, implantar e manter o SIGA Doce e implementar interoperabilidade entre as suas bases e dos Sistemas Nacional - SNIRH e Estadual de Recursos Hídricos de MG - SEIRH</v>
      </c>
      <c r="J187" s="3" t="str">
        <f>IF(Programas!J187="X","X","")</f>
        <v>X</v>
      </c>
      <c r="K187" s="3" t="str">
        <f>IF(Programas!K187="X","X","")</f>
        <v>X</v>
      </c>
      <c r="L187" s="3" t="str">
        <f>IF(Programas!L187="X","X","")</f>
        <v>X</v>
      </c>
      <c r="M187" s="3" t="str">
        <f>IF(Programas!M187="X","X","")</f>
        <v>X</v>
      </c>
      <c r="N187" s="3" t="str">
        <f>IF(Programas!N187="X","X","")</f>
        <v>X</v>
      </c>
      <c r="O187" s="3" t="str">
        <f>IF(Programas!O187="X","X","")</f>
        <v>X</v>
      </c>
      <c r="P187" s="3" t="str">
        <f>IF(Programas!P187="X","X","")</f>
        <v>X</v>
      </c>
      <c r="Q187" s="3" t="str">
        <f>IF(Programas!Q187="X","X","")</f>
        <v>X</v>
      </c>
      <c r="R187" s="3" t="str">
        <f>IF(Programas!R187="X","X","")</f>
        <v>X</v>
      </c>
      <c r="S187" s="3" t="str">
        <f>IF(Programas!S187="X","X","")</f>
        <v>X</v>
      </c>
      <c r="T187" s="3" t="str">
        <f>IF(Programas!T187="X","X","")</f>
        <v>X</v>
      </c>
      <c r="U187" s="3" t="str">
        <f>IF(Programas!U187="X","X","")</f>
        <v>X</v>
      </c>
      <c r="V187" s="3" t="str">
        <f>IF(Programas!V187="X","X","")</f>
        <v>X</v>
      </c>
      <c r="W187" s="3" t="str">
        <f>IF(Programas!W187="X","X","")</f>
        <v>X</v>
      </c>
      <c r="X187" s="3" t="str">
        <f>IF(Programas!X187="X","X","")</f>
        <v>X</v>
      </c>
      <c r="Y187" s="3" t="str">
        <f>IF(Programas!Y187="X","X","")</f>
        <v>X</v>
      </c>
      <c r="Z187" s="3" t="str">
        <f>IF(Programas!Z187="X","X","")</f>
        <v>X</v>
      </c>
      <c r="AA187" s="3" t="str">
        <f>IF(Programas!AA187="X","X","")</f>
        <v>X</v>
      </c>
      <c r="AB187" s="3" t="str">
        <f>IF(Programas!AB187="X","X","")</f>
        <v>X</v>
      </c>
      <c r="AC187" s="3" t="str">
        <f>IF(Programas!AC187="X","X","")</f>
        <v>X</v>
      </c>
      <c r="AD187" s="3">
        <f>Programas!AD187</f>
        <v>20</v>
      </c>
      <c r="AE187" s="3">
        <f>Programas!AE187</f>
        <v>30</v>
      </c>
      <c r="AF187" s="3">
        <f>Programas!AF187</f>
        <v>30</v>
      </c>
      <c r="AG187" s="3">
        <f>Programas!AG187</f>
        <v>24</v>
      </c>
      <c r="AH187" s="3">
        <f>Programas!AH187</f>
        <v>24</v>
      </c>
      <c r="AI187" s="3">
        <f>Programas!AI187</f>
        <v>24</v>
      </c>
      <c r="AJ187" s="3">
        <f>Programas!AJ187</f>
        <v>24</v>
      </c>
      <c r="AK187" s="3">
        <f>Programas!AK187</f>
        <v>24</v>
      </c>
      <c r="AL187" s="3">
        <f>Programas!AL187</f>
        <v>24</v>
      </c>
      <c r="AM187" s="3">
        <f>Programas!AM187</f>
        <v>24</v>
      </c>
      <c r="AN187" s="3">
        <f>Programas!AN187</f>
        <v>24</v>
      </c>
      <c r="AO187" s="3">
        <f>Programas!AO187</f>
        <v>24</v>
      </c>
      <c r="AP187" s="3">
        <f>Programas!AP187</f>
        <v>24</v>
      </c>
      <c r="AQ187" s="3">
        <f>Programas!AQ187</f>
        <v>24</v>
      </c>
      <c r="AR187" s="3">
        <f>Programas!AR187</f>
        <v>24</v>
      </c>
      <c r="AS187" s="3">
        <f>Programas!AS187</f>
        <v>24</v>
      </c>
      <c r="AT187" s="3">
        <f>Programas!AT187</f>
        <v>24</v>
      </c>
      <c r="AU187" s="3">
        <f>Programas!AU187</f>
        <v>24</v>
      </c>
      <c r="AV187" s="3">
        <f>Programas!AV187</f>
        <v>24</v>
      </c>
      <c r="AW187" s="3">
        <f>Programas!AW187</f>
        <v>24</v>
      </c>
      <c r="AX187" s="4">
        <f t="shared" si="182"/>
        <v>488</v>
      </c>
      <c r="AY187" s="4" t="s">
        <v>205</v>
      </c>
      <c r="AZ187" s="2" t="s">
        <v>256</v>
      </c>
      <c r="BA187" s="2" t="s">
        <v>257</v>
      </c>
      <c r="BB187" s="2" t="s">
        <v>522</v>
      </c>
      <c r="BC187" s="2" t="s">
        <v>490</v>
      </c>
      <c r="BD187" s="6">
        <v>0</v>
      </c>
      <c r="BE187" s="6">
        <f t="shared" si="219"/>
        <v>0</v>
      </c>
      <c r="BF187" s="6">
        <v>0.25</v>
      </c>
      <c r="BG187" s="6">
        <v>0.5</v>
      </c>
      <c r="BH187" s="6">
        <v>0.75</v>
      </c>
      <c r="BI187" s="6">
        <f t="shared" si="220"/>
        <v>0.75</v>
      </c>
      <c r="BJ187" s="6">
        <f t="shared" si="221"/>
        <v>0.75</v>
      </c>
      <c r="BK187" s="6">
        <f t="shared" si="222"/>
        <v>0.75</v>
      </c>
      <c r="BL187" s="6">
        <f t="shared" si="223"/>
        <v>0.75</v>
      </c>
      <c r="BM187" s="6">
        <f t="shared" si="224"/>
        <v>0.75</v>
      </c>
      <c r="BN187" s="6">
        <f t="shared" si="225"/>
        <v>0.75</v>
      </c>
      <c r="BO187" s="6">
        <f t="shared" si="226"/>
        <v>0.75</v>
      </c>
      <c r="BP187" s="6">
        <f t="shared" si="227"/>
        <v>0.75</v>
      </c>
      <c r="BQ187" s="6">
        <f t="shared" si="228"/>
        <v>0.75</v>
      </c>
      <c r="BR187" s="6">
        <f t="shared" si="229"/>
        <v>0.75</v>
      </c>
      <c r="BS187" s="6">
        <f t="shared" si="230"/>
        <v>0.75</v>
      </c>
      <c r="BT187" s="6">
        <f t="shared" si="231"/>
        <v>0.75</v>
      </c>
      <c r="BU187" s="6">
        <f t="shared" si="232"/>
        <v>0.75</v>
      </c>
      <c r="BV187" s="6">
        <f t="shared" si="233"/>
        <v>0.75</v>
      </c>
      <c r="BW187" s="6">
        <v>1</v>
      </c>
      <c r="BX187" s="1"/>
    </row>
    <row r="188" spans="1:76" ht="68.400000000000006" hidden="1" x14ac:dyDescent="0.3">
      <c r="A188" s="2" t="str">
        <f>Programas!A188</f>
        <v>UA7</v>
      </c>
      <c r="B188" s="2">
        <f>Programas!B188</f>
        <v>1</v>
      </c>
      <c r="C188" s="2" t="str">
        <f>Programas!C188</f>
        <v>Recursos Hídricos</v>
      </c>
      <c r="D188" s="2">
        <f>Programas!D188</f>
        <v>4</v>
      </c>
      <c r="E188" s="2" t="str">
        <f>Programas!E188</f>
        <v>Sistema de Informações sobre Recursos Hídricos</v>
      </c>
      <c r="F188" s="2" t="str">
        <f>Programas!F188</f>
        <v>N/A</v>
      </c>
      <c r="G188" s="2" t="str">
        <f>Programas!G188</f>
        <v>N/A</v>
      </c>
      <c r="H188" s="2" t="str">
        <f>Programas!H188</f>
        <v>4.1.1</v>
      </c>
      <c r="I188" s="2" t="str">
        <f>Programas!I188</f>
        <v>Desenvolver, implantar e manter o SIGA Doce e implementar interoperabilidade entre as suas bases e dos Sistemas Nacional - SNIRH e Estadual de Recursos Hídricos do ES - SEIRH</v>
      </c>
      <c r="J188" s="3" t="str">
        <f>IF(Programas!J188="X","X","")</f>
        <v>X</v>
      </c>
      <c r="K188" s="3" t="str">
        <f>IF(Programas!K188="X","X","")</f>
        <v>X</v>
      </c>
      <c r="L188" s="3" t="str">
        <f>IF(Programas!L188="X","X","")</f>
        <v>X</v>
      </c>
      <c r="M188" s="3" t="str">
        <f>IF(Programas!M188="X","X","")</f>
        <v>X</v>
      </c>
      <c r="N188" s="3" t="str">
        <f>IF(Programas!N188="X","X","")</f>
        <v>X</v>
      </c>
      <c r="O188" s="3" t="str">
        <f>IF(Programas!O188="X","X","")</f>
        <v>X</v>
      </c>
      <c r="P188" s="3" t="str">
        <f>IF(Programas!P188="X","X","")</f>
        <v>X</v>
      </c>
      <c r="Q188" s="3" t="str">
        <f>IF(Programas!Q188="X","X","")</f>
        <v>X</v>
      </c>
      <c r="R188" s="3" t="str">
        <f>IF(Programas!R188="X","X","")</f>
        <v>X</v>
      </c>
      <c r="S188" s="3" t="str">
        <f>IF(Programas!S188="X","X","")</f>
        <v>X</v>
      </c>
      <c r="T188" s="3" t="str">
        <f>IF(Programas!T188="X","X","")</f>
        <v>X</v>
      </c>
      <c r="U188" s="3" t="str">
        <f>IF(Programas!U188="X","X","")</f>
        <v>X</v>
      </c>
      <c r="V188" s="3" t="str">
        <f>IF(Programas!V188="X","X","")</f>
        <v>X</v>
      </c>
      <c r="W188" s="3" t="str">
        <f>IF(Programas!W188="X","X","")</f>
        <v>X</v>
      </c>
      <c r="X188" s="3" t="str">
        <f>IF(Programas!X188="X","X","")</f>
        <v>X</v>
      </c>
      <c r="Y188" s="3" t="str">
        <f>IF(Programas!Y188="X","X","")</f>
        <v>X</v>
      </c>
      <c r="Z188" s="3" t="str">
        <f>IF(Programas!Z188="X","X","")</f>
        <v>X</v>
      </c>
      <c r="AA188" s="3" t="str">
        <f>IF(Programas!AA188="X","X","")</f>
        <v>X</v>
      </c>
      <c r="AB188" s="3" t="str">
        <f>IF(Programas!AB188="X","X","")</f>
        <v>X</v>
      </c>
      <c r="AC188" s="3" t="str">
        <f>IF(Programas!AC188="X","X","")</f>
        <v>X</v>
      </c>
      <c r="AD188" s="3">
        <f>Programas!AD188</f>
        <v>0</v>
      </c>
      <c r="AE188" s="3">
        <f>Programas!AE188</f>
        <v>0</v>
      </c>
      <c r="AF188" s="3">
        <f>Programas!AF188</f>
        <v>0</v>
      </c>
      <c r="AG188" s="3">
        <f>Programas!AG188</f>
        <v>0</v>
      </c>
      <c r="AH188" s="3">
        <f>Programas!AH188</f>
        <v>0</v>
      </c>
      <c r="AI188" s="3">
        <f>Programas!AI188</f>
        <v>0</v>
      </c>
      <c r="AJ188" s="3">
        <f>Programas!AJ188</f>
        <v>0</v>
      </c>
      <c r="AK188" s="3">
        <f>Programas!AK188</f>
        <v>0</v>
      </c>
      <c r="AL188" s="3">
        <f>Programas!AL188</f>
        <v>0</v>
      </c>
      <c r="AM188" s="3">
        <f>Programas!AM188</f>
        <v>0</v>
      </c>
      <c r="AN188" s="3">
        <f>Programas!AN188</f>
        <v>0</v>
      </c>
      <c r="AO188" s="3">
        <f>Programas!AO188</f>
        <v>0</v>
      </c>
      <c r="AP188" s="3">
        <f>Programas!AP188</f>
        <v>0</v>
      </c>
      <c r="AQ188" s="3">
        <f>Programas!AQ188</f>
        <v>0</v>
      </c>
      <c r="AR188" s="3">
        <f>Programas!AR188</f>
        <v>0</v>
      </c>
      <c r="AS188" s="3">
        <f>Programas!AS188</f>
        <v>0</v>
      </c>
      <c r="AT188" s="3">
        <f>Programas!AT188</f>
        <v>0</v>
      </c>
      <c r="AU188" s="3">
        <f>Programas!AU188</f>
        <v>0</v>
      </c>
      <c r="AV188" s="3">
        <f>Programas!AV188</f>
        <v>0</v>
      </c>
      <c r="AW188" s="3">
        <f>Programas!AW188</f>
        <v>0</v>
      </c>
      <c r="AX188" s="4">
        <f t="shared" si="182"/>
        <v>0</v>
      </c>
      <c r="AY188" s="4" t="s">
        <v>205</v>
      </c>
      <c r="AZ188" s="2" t="s">
        <v>256</v>
      </c>
      <c r="BA188" s="2" t="s">
        <v>257</v>
      </c>
      <c r="BB188" s="2" t="s">
        <v>523</v>
      </c>
      <c r="BC188" s="2" t="s">
        <v>490</v>
      </c>
      <c r="BD188" s="6">
        <v>0</v>
      </c>
      <c r="BE188" s="6">
        <f t="shared" si="219"/>
        <v>0</v>
      </c>
      <c r="BF188" s="6">
        <v>0.25</v>
      </c>
      <c r="BG188" s="6">
        <v>0.5</v>
      </c>
      <c r="BH188" s="6">
        <v>0.75</v>
      </c>
      <c r="BI188" s="6">
        <f t="shared" si="220"/>
        <v>0.75</v>
      </c>
      <c r="BJ188" s="6">
        <f t="shared" si="221"/>
        <v>0.75</v>
      </c>
      <c r="BK188" s="6">
        <f t="shared" si="222"/>
        <v>0.75</v>
      </c>
      <c r="BL188" s="6">
        <f t="shared" si="223"/>
        <v>0.75</v>
      </c>
      <c r="BM188" s="6">
        <f t="shared" si="224"/>
        <v>0.75</v>
      </c>
      <c r="BN188" s="6">
        <f t="shared" si="225"/>
        <v>0.75</v>
      </c>
      <c r="BO188" s="6">
        <f t="shared" si="226"/>
        <v>0.75</v>
      </c>
      <c r="BP188" s="6">
        <f t="shared" si="227"/>
        <v>0.75</v>
      </c>
      <c r="BQ188" s="6">
        <f t="shared" si="228"/>
        <v>0.75</v>
      </c>
      <c r="BR188" s="6">
        <f t="shared" si="229"/>
        <v>0.75</v>
      </c>
      <c r="BS188" s="6">
        <f t="shared" si="230"/>
        <v>0.75</v>
      </c>
      <c r="BT188" s="6">
        <f t="shared" si="231"/>
        <v>0.75</v>
      </c>
      <c r="BU188" s="6">
        <f t="shared" si="232"/>
        <v>0.75</v>
      </c>
      <c r="BV188" s="6">
        <f t="shared" si="233"/>
        <v>0.75</v>
      </c>
      <c r="BW188" s="6">
        <v>1</v>
      </c>
      <c r="BX188" s="1"/>
    </row>
    <row r="189" spans="1:76" ht="68.400000000000006" hidden="1" x14ac:dyDescent="0.3">
      <c r="A189" s="2" t="str">
        <f>Programas!A189</f>
        <v>UA8</v>
      </c>
      <c r="B189" s="2">
        <f>Programas!B189</f>
        <v>1</v>
      </c>
      <c r="C189" s="2" t="str">
        <f>Programas!C189</f>
        <v>Recursos Hídricos</v>
      </c>
      <c r="D189" s="2">
        <f>Programas!D189</f>
        <v>4</v>
      </c>
      <c r="E189" s="2" t="str">
        <f>Programas!E189</f>
        <v>Sistema de Informações sobre Recursos Hídricos</v>
      </c>
      <c r="F189" s="2" t="str">
        <f>Programas!F189</f>
        <v>N/A</v>
      </c>
      <c r="G189" s="2" t="str">
        <f>Programas!G189</f>
        <v>N/A</v>
      </c>
      <c r="H189" s="2" t="str">
        <f>Programas!H189</f>
        <v>4.1.1</v>
      </c>
      <c r="I189" s="2" t="str">
        <f>Programas!I189</f>
        <v>Desenvolver, implantar e manter o SIGA Doce e implementar interoperabilidade entre as suas bases e dos Sistemas Nacional - SNIRH e Estadual de Recursos Hídricos do ES - SEIRH</v>
      </c>
      <c r="J189" s="3" t="str">
        <f>IF(Programas!J189="X","X","")</f>
        <v>X</v>
      </c>
      <c r="K189" s="3" t="str">
        <f>IF(Programas!K189="X","X","")</f>
        <v>X</v>
      </c>
      <c r="L189" s="3" t="str">
        <f>IF(Programas!L189="X","X","")</f>
        <v>X</v>
      </c>
      <c r="M189" s="3" t="str">
        <f>IF(Programas!M189="X","X","")</f>
        <v>X</v>
      </c>
      <c r="N189" s="3" t="str">
        <f>IF(Programas!N189="X","X","")</f>
        <v>X</v>
      </c>
      <c r="O189" s="3" t="str">
        <f>IF(Programas!O189="X","X","")</f>
        <v>X</v>
      </c>
      <c r="P189" s="3" t="str">
        <f>IF(Programas!P189="X","X","")</f>
        <v>X</v>
      </c>
      <c r="Q189" s="3" t="str">
        <f>IF(Programas!Q189="X","X","")</f>
        <v>X</v>
      </c>
      <c r="R189" s="3" t="str">
        <f>IF(Programas!R189="X","X","")</f>
        <v>X</v>
      </c>
      <c r="S189" s="3" t="str">
        <f>IF(Programas!S189="X","X","")</f>
        <v>X</v>
      </c>
      <c r="T189" s="3" t="str">
        <f>IF(Programas!T189="X","X","")</f>
        <v>X</v>
      </c>
      <c r="U189" s="3" t="str">
        <f>IF(Programas!U189="X","X","")</f>
        <v>X</v>
      </c>
      <c r="V189" s="3" t="str">
        <f>IF(Programas!V189="X","X","")</f>
        <v>X</v>
      </c>
      <c r="W189" s="3" t="str">
        <f>IF(Programas!W189="X","X","")</f>
        <v>X</v>
      </c>
      <c r="X189" s="3" t="str">
        <f>IF(Programas!X189="X","X","")</f>
        <v>X</v>
      </c>
      <c r="Y189" s="3" t="str">
        <f>IF(Programas!Y189="X","X","")</f>
        <v>X</v>
      </c>
      <c r="Z189" s="3" t="str">
        <f>IF(Programas!Z189="X","X","")</f>
        <v>X</v>
      </c>
      <c r="AA189" s="3" t="str">
        <f>IF(Programas!AA189="X","X","")</f>
        <v>X</v>
      </c>
      <c r="AB189" s="3" t="str">
        <f>IF(Programas!AB189="X","X","")</f>
        <v>X</v>
      </c>
      <c r="AC189" s="3" t="str">
        <f>IF(Programas!AC189="X","X","")</f>
        <v>X</v>
      </c>
      <c r="AD189" s="3">
        <f>Programas!AD189</f>
        <v>0</v>
      </c>
      <c r="AE189" s="3">
        <f>Programas!AE189</f>
        <v>0</v>
      </c>
      <c r="AF189" s="3">
        <f>Programas!AF189</f>
        <v>0</v>
      </c>
      <c r="AG189" s="3">
        <f>Programas!AG189</f>
        <v>0</v>
      </c>
      <c r="AH189" s="3">
        <f>Programas!AH189</f>
        <v>0</v>
      </c>
      <c r="AI189" s="3">
        <f>Programas!AI189</f>
        <v>0</v>
      </c>
      <c r="AJ189" s="3">
        <f>Programas!AJ189</f>
        <v>0</v>
      </c>
      <c r="AK189" s="3">
        <f>Programas!AK189</f>
        <v>0</v>
      </c>
      <c r="AL189" s="3">
        <f>Programas!AL189</f>
        <v>0</v>
      </c>
      <c r="AM189" s="3">
        <f>Programas!AM189</f>
        <v>0</v>
      </c>
      <c r="AN189" s="3">
        <f>Programas!AN189</f>
        <v>0</v>
      </c>
      <c r="AO189" s="3">
        <f>Programas!AO189</f>
        <v>0</v>
      </c>
      <c r="AP189" s="3">
        <f>Programas!AP189</f>
        <v>0</v>
      </c>
      <c r="AQ189" s="3">
        <f>Programas!AQ189</f>
        <v>0</v>
      </c>
      <c r="AR189" s="3">
        <f>Programas!AR189</f>
        <v>0</v>
      </c>
      <c r="AS189" s="3">
        <f>Programas!AS189</f>
        <v>0</v>
      </c>
      <c r="AT189" s="3">
        <f>Programas!AT189</f>
        <v>0</v>
      </c>
      <c r="AU189" s="3">
        <f>Programas!AU189</f>
        <v>0</v>
      </c>
      <c r="AV189" s="3">
        <f>Programas!AV189</f>
        <v>0</v>
      </c>
      <c r="AW189" s="3">
        <f>Programas!AW189</f>
        <v>0</v>
      </c>
      <c r="AX189" s="4">
        <f t="shared" si="182"/>
        <v>0</v>
      </c>
      <c r="AY189" s="4" t="s">
        <v>205</v>
      </c>
      <c r="AZ189" s="2" t="s">
        <v>256</v>
      </c>
      <c r="BA189" s="2" t="s">
        <v>257</v>
      </c>
      <c r="BB189" s="2" t="s">
        <v>523</v>
      </c>
      <c r="BC189" s="2" t="s">
        <v>490</v>
      </c>
      <c r="BD189" s="6">
        <v>0</v>
      </c>
      <c r="BE189" s="6">
        <f>BD189</f>
        <v>0</v>
      </c>
      <c r="BF189" s="6">
        <v>0.25</v>
      </c>
      <c r="BG189" s="6">
        <v>0.5</v>
      </c>
      <c r="BH189" s="6">
        <v>0.75</v>
      </c>
      <c r="BI189" s="6">
        <f t="shared" ref="BI189:BV189" si="234">BH189</f>
        <v>0.75</v>
      </c>
      <c r="BJ189" s="6">
        <f t="shared" si="234"/>
        <v>0.75</v>
      </c>
      <c r="BK189" s="6">
        <f t="shared" si="234"/>
        <v>0.75</v>
      </c>
      <c r="BL189" s="6">
        <f t="shared" si="234"/>
        <v>0.75</v>
      </c>
      <c r="BM189" s="6">
        <f t="shared" si="234"/>
        <v>0.75</v>
      </c>
      <c r="BN189" s="6">
        <f t="shared" si="234"/>
        <v>0.75</v>
      </c>
      <c r="BO189" s="6">
        <f t="shared" si="234"/>
        <v>0.75</v>
      </c>
      <c r="BP189" s="6">
        <f t="shared" si="234"/>
        <v>0.75</v>
      </c>
      <c r="BQ189" s="6">
        <f t="shared" si="234"/>
        <v>0.75</v>
      </c>
      <c r="BR189" s="6">
        <f t="shared" si="234"/>
        <v>0.75</v>
      </c>
      <c r="BS189" s="6">
        <f t="shared" si="234"/>
        <v>0.75</v>
      </c>
      <c r="BT189" s="6">
        <f t="shared" si="234"/>
        <v>0.75</v>
      </c>
      <c r="BU189" s="6">
        <f t="shared" si="234"/>
        <v>0.75</v>
      </c>
      <c r="BV189" s="6">
        <f t="shared" si="234"/>
        <v>0.75</v>
      </c>
      <c r="BW189" s="6">
        <v>1</v>
      </c>
      <c r="BX189" s="1"/>
    </row>
    <row r="190" spans="1:76" ht="68.400000000000006" hidden="1" x14ac:dyDescent="0.3">
      <c r="A190" s="2" t="str">
        <f>Programas!A190</f>
        <v>UA9</v>
      </c>
      <c r="B190" s="2">
        <f>Programas!B190</f>
        <v>1</v>
      </c>
      <c r="C190" s="2" t="str">
        <f>Programas!C190</f>
        <v>Recursos Hídricos</v>
      </c>
      <c r="D190" s="2">
        <f>Programas!D190</f>
        <v>4</v>
      </c>
      <c r="E190" s="2" t="str">
        <f>Programas!E190</f>
        <v>Sistema de Informações sobre Recursos Hídricos</v>
      </c>
      <c r="F190" s="2" t="str">
        <f>Programas!F190</f>
        <v>N/A</v>
      </c>
      <c r="G190" s="2" t="str">
        <f>Programas!G190</f>
        <v>N/A</v>
      </c>
      <c r="H190" s="2" t="str">
        <f>Programas!H190</f>
        <v>4.1.1</v>
      </c>
      <c r="I190" s="2" t="str">
        <f>Programas!I190</f>
        <v>Desenvolver, implantar e manter o SIGA Doce e implementar interoperabilidade entre as suas bases e dos Sistemas Nacional - SNIRH e Estadual de Recursos Hídricos do ES - SEIRH</v>
      </c>
      <c r="J190" s="3" t="str">
        <f>IF(Programas!J190="X","X","")</f>
        <v>X</v>
      </c>
      <c r="K190" s="3" t="str">
        <f>IF(Programas!K190="X","X","")</f>
        <v>X</v>
      </c>
      <c r="L190" s="3" t="str">
        <f>IF(Programas!L190="X","X","")</f>
        <v>X</v>
      </c>
      <c r="M190" s="3" t="str">
        <f>IF(Programas!M190="X","X","")</f>
        <v>X</v>
      </c>
      <c r="N190" s="3" t="str">
        <f>IF(Programas!N190="X","X","")</f>
        <v>X</v>
      </c>
      <c r="O190" s="3" t="str">
        <f>IF(Programas!O190="X","X","")</f>
        <v>X</v>
      </c>
      <c r="P190" s="3" t="str">
        <f>IF(Programas!P190="X","X","")</f>
        <v>X</v>
      </c>
      <c r="Q190" s="3" t="str">
        <f>IF(Programas!Q190="X","X","")</f>
        <v>X</v>
      </c>
      <c r="R190" s="3" t="str">
        <f>IF(Programas!R190="X","X","")</f>
        <v>X</v>
      </c>
      <c r="S190" s="3" t="str">
        <f>IF(Programas!S190="X","X","")</f>
        <v>X</v>
      </c>
      <c r="T190" s="3" t="str">
        <f>IF(Programas!T190="X","X","")</f>
        <v>X</v>
      </c>
      <c r="U190" s="3" t="str">
        <f>IF(Programas!U190="X","X","")</f>
        <v>X</v>
      </c>
      <c r="V190" s="3" t="str">
        <f>IF(Programas!V190="X","X","")</f>
        <v>X</v>
      </c>
      <c r="W190" s="3" t="str">
        <f>IF(Programas!W190="X","X","")</f>
        <v>X</v>
      </c>
      <c r="X190" s="3" t="str">
        <f>IF(Programas!X190="X","X","")</f>
        <v>X</v>
      </c>
      <c r="Y190" s="3" t="str">
        <f>IF(Programas!Y190="X","X","")</f>
        <v>X</v>
      </c>
      <c r="Z190" s="3" t="str">
        <f>IF(Programas!Z190="X","X","")</f>
        <v>X</v>
      </c>
      <c r="AA190" s="3" t="str">
        <f>IF(Programas!AA190="X","X","")</f>
        <v>X</v>
      </c>
      <c r="AB190" s="3" t="str">
        <f>IF(Programas!AB190="X","X","")</f>
        <v>X</v>
      </c>
      <c r="AC190" s="3" t="str">
        <f>IF(Programas!AC190="X","X","")</f>
        <v>X</v>
      </c>
      <c r="AD190" s="3">
        <f>Programas!AD190</f>
        <v>0</v>
      </c>
      <c r="AE190" s="3">
        <f>Programas!AE190</f>
        <v>0</v>
      </c>
      <c r="AF190" s="3">
        <f>Programas!AF190</f>
        <v>0</v>
      </c>
      <c r="AG190" s="3">
        <f>Programas!AG190</f>
        <v>0</v>
      </c>
      <c r="AH190" s="3">
        <f>Programas!AH190</f>
        <v>0</v>
      </c>
      <c r="AI190" s="3">
        <f>Programas!AI190</f>
        <v>0</v>
      </c>
      <c r="AJ190" s="3">
        <f>Programas!AJ190</f>
        <v>0</v>
      </c>
      <c r="AK190" s="3">
        <f>Programas!AK190</f>
        <v>0</v>
      </c>
      <c r="AL190" s="3">
        <f>Programas!AL190</f>
        <v>0</v>
      </c>
      <c r="AM190" s="3">
        <f>Programas!AM190</f>
        <v>0</v>
      </c>
      <c r="AN190" s="3">
        <f>Programas!AN190</f>
        <v>0</v>
      </c>
      <c r="AO190" s="3">
        <f>Programas!AO190</f>
        <v>0</v>
      </c>
      <c r="AP190" s="3">
        <f>Programas!AP190</f>
        <v>0</v>
      </c>
      <c r="AQ190" s="3">
        <f>Programas!AQ190</f>
        <v>0</v>
      </c>
      <c r="AR190" s="3">
        <f>Programas!AR190</f>
        <v>0</v>
      </c>
      <c r="AS190" s="3">
        <f>Programas!AS190</f>
        <v>0</v>
      </c>
      <c r="AT190" s="3">
        <f>Programas!AT190</f>
        <v>0</v>
      </c>
      <c r="AU190" s="3">
        <f>Programas!AU190</f>
        <v>0</v>
      </c>
      <c r="AV190" s="3">
        <f>Programas!AV190</f>
        <v>0</v>
      </c>
      <c r="AW190" s="3">
        <f>Programas!AW190</f>
        <v>0</v>
      </c>
      <c r="AX190" s="4">
        <f t="shared" si="182"/>
        <v>0</v>
      </c>
      <c r="AY190" s="4" t="s">
        <v>205</v>
      </c>
      <c r="AZ190" s="2" t="s">
        <v>256</v>
      </c>
      <c r="BA190" s="2" t="s">
        <v>257</v>
      </c>
      <c r="BB190" s="2" t="s">
        <v>523</v>
      </c>
      <c r="BC190" s="2" t="s">
        <v>490</v>
      </c>
      <c r="BD190" s="6">
        <v>0</v>
      </c>
      <c r="BE190" s="6">
        <f>BD190</f>
        <v>0</v>
      </c>
      <c r="BF190" s="6">
        <v>0.25</v>
      </c>
      <c r="BG190" s="6">
        <v>0.5</v>
      </c>
      <c r="BH190" s="6">
        <v>0.75</v>
      </c>
      <c r="BI190" s="6">
        <f t="shared" ref="BI190:BV190" si="235">BH190</f>
        <v>0.75</v>
      </c>
      <c r="BJ190" s="6">
        <f t="shared" si="235"/>
        <v>0.75</v>
      </c>
      <c r="BK190" s="6">
        <f t="shared" si="235"/>
        <v>0.75</v>
      </c>
      <c r="BL190" s="6">
        <f t="shared" si="235"/>
        <v>0.75</v>
      </c>
      <c r="BM190" s="6">
        <f t="shared" si="235"/>
        <v>0.75</v>
      </c>
      <c r="BN190" s="6">
        <f t="shared" si="235"/>
        <v>0.75</v>
      </c>
      <c r="BO190" s="6">
        <f t="shared" si="235"/>
        <v>0.75</v>
      </c>
      <c r="BP190" s="6">
        <f t="shared" si="235"/>
        <v>0.75</v>
      </c>
      <c r="BQ190" s="6">
        <f t="shared" si="235"/>
        <v>0.75</v>
      </c>
      <c r="BR190" s="6">
        <f t="shared" si="235"/>
        <v>0.75</v>
      </c>
      <c r="BS190" s="6">
        <f t="shared" si="235"/>
        <v>0.75</v>
      </c>
      <c r="BT190" s="6">
        <f t="shared" si="235"/>
        <v>0.75</v>
      </c>
      <c r="BU190" s="6">
        <f t="shared" si="235"/>
        <v>0.75</v>
      </c>
      <c r="BV190" s="6">
        <f t="shared" si="235"/>
        <v>0.75</v>
      </c>
      <c r="BW190" s="6">
        <v>1</v>
      </c>
      <c r="BX190" s="1"/>
    </row>
    <row r="191" spans="1:76" ht="45.6" x14ac:dyDescent="0.3">
      <c r="A191" s="40" t="str">
        <f>Programas!A191</f>
        <v>PIRH</v>
      </c>
      <c r="B191" s="40">
        <f>Programas!B191</f>
        <v>1</v>
      </c>
      <c r="C191" s="40" t="str">
        <f>Programas!C191</f>
        <v>Recursos Hídricos</v>
      </c>
      <c r="D191" s="40">
        <f>Programas!D191</f>
        <v>5</v>
      </c>
      <c r="E191" s="40" t="str">
        <f>Programas!E191</f>
        <v>Cobrança pelo Uso dos Recursos Hídricos</v>
      </c>
      <c r="F191" s="40" t="str">
        <f>Programas!F191</f>
        <v>5.1</v>
      </c>
      <c r="G191" s="40" t="str">
        <f>Programas!G191</f>
        <v>Implementação da cobrança nas bacias afluentes do Espírito Santo</v>
      </c>
      <c r="H191" s="40" t="str">
        <f>Programas!H191</f>
        <v>5.1.1</v>
      </c>
      <c r="I191" s="40" t="str">
        <f>Programas!I191</f>
        <v>Implementar a cobrança pelo uso da água nas bacias afluentes do Espírito Santo</v>
      </c>
      <c r="J191" s="30" t="str">
        <f>IF(Programas!J191="X","X","")</f>
        <v/>
      </c>
      <c r="K191" s="30" t="str">
        <f>IF(Programas!K191="X","X","")</f>
        <v>X</v>
      </c>
      <c r="L191" s="30" t="str">
        <f>IF(Programas!L191="X","X","")</f>
        <v>X</v>
      </c>
      <c r="M191" s="30" t="str">
        <f>IF(Programas!M191="X","X","")</f>
        <v>X</v>
      </c>
      <c r="N191" s="30" t="str">
        <f>IF(Programas!N191="X","X","")</f>
        <v/>
      </c>
      <c r="O191" s="30" t="str">
        <f>IF(Programas!O191="X","X","")</f>
        <v/>
      </c>
      <c r="P191" s="30" t="str">
        <f>IF(Programas!P191="X","X","")</f>
        <v/>
      </c>
      <c r="Q191" s="30" t="str">
        <f>IF(Programas!Q191="X","X","")</f>
        <v/>
      </c>
      <c r="R191" s="30" t="str">
        <f>IF(Programas!R191="X","X","")</f>
        <v/>
      </c>
      <c r="S191" s="30" t="str">
        <f>IF(Programas!S191="X","X","")</f>
        <v/>
      </c>
      <c r="T191" s="30" t="str">
        <f>IF(Programas!T191="X","X","")</f>
        <v/>
      </c>
      <c r="U191" s="30" t="str">
        <f>IF(Programas!U191="X","X","")</f>
        <v/>
      </c>
      <c r="V191" s="30" t="str">
        <f>IF(Programas!V191="X","X","")</f>
        <v/>
      </c>
      <c r="W191" s="30" t="str">
        <f>IF(Programas!W191="X","X","")</f>
        <v/>
      </c>
      <c r="X191" s="30" t="str">
        <f>IF(Programas!X191="X","X","")</f>
        <v/>
      </c>
      <c r="Y191" s="30" t="str">
        <f>IF(Programas!Y191="X","X","")</f>
        <v/>
      </c>
      <c r="Z191" s="30" t="str">
        <f>IF(Programas!Z191="X","X","")</f>
        <v/>
      </c>
      <c r="AA191" s="30" t="str">
        <f>IF(Programas!AA191="X","X","")</f>
        <v/>
      </c>
      <c r="AB191" s="30" t="str">
        <f>IF(Programas!AB191="X","X","")</f>
        <v/>
      </c>
      <c r="AC191" s="30" t="str">
        <f>IF(Programas!AC191="X","X","")</f>
        <v/>
      </c>
      <c r="AD191" s="30">
        <f>Programas!AD191</f>
        <v>0</v>
      </c>
      <c r="AE191" s="30">
        <f>Programas!AE191</f>
        <v>0</v>
      </c>
      <c r="AF191" s="30">
        <f>Programas!AF191</f>
        <v>0</v>
      </c>
      <c r="AG191" s="30">
        <f>Programas!AG191</f>
        <v>0</v>
      </c>
      <c r="AH191" s="30">
        <f>Programas!AH191</f>
        <v>0</v>
      </c>
      <c r="AI191" s="30">
        <f>Programas!AI191</f>
        <v>0</v>
      </c>
      <c r="AJ191" s="30">
        <f>Programas!AJ191</f>
        <v>0</v>
      </c>
      <c r="AK191" s="30">
        <f>Programas!AK191</f>
        <v>0</v>
      </c>
      <c r="AL191" s="30">
        <f>Programas!AL191</f>
        <v>0</v>
      </c>
      <c r="AM191" s="30">
        <f>Programas!AM191</f>
        <v>0</v>
      </c>
      <c r="AN191" s="30">
        <f>Programas!AN191</f>
        <v>0</v>
      </c>
      <c r="AO191" s="30">
        <f>Programas!AO191</f>
        <v>0</v>
      </c>
      <c r="AP191" s="30">
        <f>Programas!AP191</f>
        <v>0</v>
      </c>
      <c r="AQ191" s="30">
        <f>Programas!AQ191</f>
        <v>0</v>
      </c>
      <c r="AR191" s="30">
        <f>Programas!AR191</f>
        <v>0</v>
      </c>
      <c r="AS191" s="30">
        <f>Programas!AS191</f>
        <v>0</v>
      </c>
      <c r="AT191" s="30">
        <f>Programas!AT191</f>
        <v>0</v>
      </c>
      <c r="AU191" s="30">
        <f>Programas!AU191</f>
        <v>0</v>
      </c>
      <c r="AV191" s="30">
        <f>Programas!AV191</f>
        <v>0</v>
      </c>
      <c r="AW191" s="30">
        <f>Programas!AW191</f>
        <v>0</v>
      </c>
      <c r="AX191" s="36">
        <f t="shared" si="182"/>
        <v>0</v>
      </c>
      <c r="AY191" s="36" t="s">
        <v>205</v>
      </c>
      <c r="AZ191" s="40" t="s">
        <v>259</v>
      </c>
      <c r="BA191" s="40" t="s">
        <v>260</v>
      </c>
      <c r="BB191" s="40" t="s">
        <v>261</v>
      </c>
      <c r="BC191" s="40" t="s">
        <v>262</v>
      </c>
      <c r="BD191" s="62">
        <v>0</v>
      </c>
      <c r="BE191" s="62">
        <v>0.25</v>
      </c>
      <c r="BF191" s="62">
        <v>0.5</v>
      </c>
      <c r="BG191" s="62">
        <v>0.75</v>
      </c>
      <c r="BH191" s="62">
        <v>1</v>
      </c>
      <c r="BI191" s="62">
        <f t="shared" ref="BI191:BW191" si="236">BH191</f>
        <v>1</v>
      </c>
      <c r="BJ191" s="62">
        <f t="shared" si="236"/>
        <v>1</v>
      </c>
      <c r="BK191" s="62">
        <f t="shared" si="236"/>
        <v>1</v>
      </c>
      <c r="BL191" s="62">
        <f t="shared" si="236"/>
        <v>1</v>
      </c>
      <c r="BM191" s="62">
        <f t="shared" si="236"/>
        <v>1</v>
      </c>
      <c r="BN191" s="62">
        <f t="shared" si="236"/>
        <v>1</v>
      </c>
      <c r="BO191" s="62">
        <f t="shared" si="236"/>
        <v>1</v>
      </c>
      <c r="BP191" s="62">
        <f t="shared" si="236"/>
        <v>1</v>
      </c>
      <c r="BQ191" s="62">
        <f t="shared" si="236"/>
        <v>1</v>
      </c>
      <c r="BR191" s="62">
        <f t="shared" si="236"/>
        <v>1</v>
      </c>
      <c r="BS191" s="62">
        <f t="shared" si="236"/>
        <v>1</v>
      </c>
      <c r="BT191" s="62">
        <f t="shared" si="236"/>
        <v>1</v>
      </c>
      <c r="BU191" s="62">
        <f t="shared" si="236"/>
        <v>1</v>
      </c>
      <c r="BV191" s="62">
        <f t="shared" si="236"/>
        <v>1</v>
      </c>
      <c r="BW191" s="62">
        <f t="shared" si="236"/>
        <v>1</v>
      </c>
    </row>
    <row r="192" spans="1:76" ht="45.6" hidden="1" x14ac:dyDescent="0.3">
      <c r="A192" s="2" t="str">
        <f>Programas!A192</f>
        <v>Doce</v>
      </c>
      <c r="B192" s="2">
        <f>Programas!B192</f>
        <v>1</v>
      </c>
      <c r="C192" s="2" t="str">
        <f>Programas!C192</f>
        <v>Recursos Hídricos</v>
      </c>
      <c r="D192" s="2">
        <f>Programas!D192</f>
        <v>5</v>
      </c>
      <c r="E192" s="2" t="str">
        <f>Programas!E192</f>
        <v>Cobrança pelo Uso dos Recursos Hídricos</v>
      </c>
      <c r="F192" s="2" t="str">
        <f>Programas!F192</f>
        <v>5.1</v>
      </c>
      <c r="G192" s="2" t="str">
        <f>Programas!G192</f>
        <v>Implementação da cobrança nas bacias afluentes do Espírito Santo</v>
      </c>
      <c r="H192" s="2" t="str">
        <f>Programas!H192</f>
        <v>5.1.1</v>
      </c>
      <c r="I192" s="2" t="str">
        <f>Programas!I192</f>
        <v>Implementar a cobrança pelo uso da água nas bacias afluentes do Espírito Santo</v>
      </c>
      <c r="J192" s="3" t="str">
        <f>IF(Programas!J192="X","X","")</f>
        <v/>
      </c>
      <c r="K192" s="3" t="str">
        <f>IF(Programas!K192="X","X","")</f>
        <v>X</v>
      </c>
      <c r="L192" s="3" t="str">
        <f>IF(Programas!L192="X","X","")</f>
        <v>X</v>
      </c>
      <c r="M192" s="3" t="str">
        <f>IF(Programas!M192="X","X","")</f>
        <v>X</v>
      </c>
      <c r="N192" s="3" t="str">
        <f>IF(Programas!N192="X","X","")</f>
        <v>X</v>
      </c>
      <c r="O192" s="3" t="str">
        <f>IF(Programas!O192="X","X","")</f>
        <v/>
      </c>
      <c r="P192" s="3" t="str">
        <f>IF(Programas!P192="X","X","")</f>
        <v/>
      </c>
      <c r="Q192" s="3" t="str">
        <f>IF(Programas!Q192="X","X","")</f>
        <v/>
      </c>
      <c r="R192" s="3" t="str">
        <f>IF(Programas!R192="X","X","")</f>
        <v/>
      </c>
      <c r="S192" s="3" t="str">
        <f>IF(Programas!S192="X","X","")</f>
        <v/>
      </c>
      <c r="T192" s="3" t="str">
        <f>IF(Programas!T192="X","X","")</f>
        <v/>
      </c>
      <c r="U192" s="3" t="str">
        <f>IF(Programas!U192="X","X","")</f>
        <v/>
      </c>
      <c r="V192" s="3" t="str">
        <f>IF(Programas!V192="X","X","")</f>
        <v/>
      </c>
      <c r="W192" s="3" t="str">
        <f>IF(Programas!W192="X","X","")</f>
        <v/>
      </c>
      <c r="X192" s="3" t="str">
        <f>IF(Programas!X192="X","X","")</f>
        <v/>
      </c>
      <c r="Y192" s="3" t="str">
        <f>IF(Programas!Y192="X","X","")</f>
        <v/>
      </c>
      <c r="Z192" s="3" t="str">
        <f>IF(Programas!Z192="X","X","")</f>
        <v/>
      </c>
      <c r="AA192" s="3" t="str">
        <f>IF(Programas!AA192="X","X","")</f>
        <v/>
      </c>
      <c r="AB192" s="3" t="str">
        <f>IF(Programas!AB192="X","X","")</f>
        <v/>
      </c>
      <c r="AC192" s="3" t="str">
        <f>IF(Programas!AC192="X","X","")</f>
        <v/>
      </c>
      <c r="AD192" s="3">
        <f>Programas!AD192</f>
        <v>0</v>
      </c>
      <c r="AE192" s="3">
        <f>Programas!AE192</f>
        <v>0</v>
      </c>
      <c r="AF192" s="3">
        <f>Programas!AF192</f>
        <v>0</v>
      </c>
      <c r="AG192" s="3">
        <f>Programas!AG192</f>
        <v>0</v>
      </c>
      <c r="AH192" s="3">
        <f>Programas!AH192</f>
        <v>0</v>
      </c>
      <c r="AI192" s="3">
        <f>Programas!AI192</f>
        <v>0</v>
      </c>
      <c r="AJ192" s="3">
        <f>Programas!AJ192</f>
        <v>0</v>
      </c>
      <c r="AK192" s="3">
        <f>Programas!AK192</f>
        <v>0</v>
      </c>
      <c r="AL192" s="3">
        <f>Programas!AL192</f>
        <v>0</v>
      </c>
      <c r="AM192" s="3">
        <f>Programas!AM192</f>
        <v>0</v>
      </c>
      <c r="AN192" s="3">
        <f>Programas!AN192</f>
        <v>0</v>
      </c>
      <c r="AO192" s="3">
        <f>Programas!AO192</f>
        <v>0</v>
      </c>
      <c r="AP192" s="3">
        <f>Programas!AP192</f>
        <v>0</v>
      </c>
      <c r="AQ192" s="3">
        <f>Programas!AQ192</f>
        <v>0</v>
      </c>
      <c r="AR192" s="3">
        <f>Programas!AR192</f>
        <v>0</v>
      </c>
      <c r="AS192" s="3">
        <f>Programas!AS192</f>
        <v>0</v>
      </c>
      <c r="AT192" s="3">
        <f>Programas!AT192</f>
        <v>0</v>
      </c>
      <c r="AU192" s="3">
        <f>Programas!AU192</f>
        <v>0</v>
      </c>
      <c r="AV192" s="3">
        <f>Programas!AV192</f>
        <v>0</v>
      </c>
      <c r="AW192" s="3">
        <f>Programas!AW192</f>
        <v>0</v>
      </c>
      <c r="AX192" s="4">
        <f t="shared" si="182"/>
        <v>0</v>
      </c>
      <c r="AY192" s="4" t="s">
        <v>205</v>
      </c>
      <c r="AZ192" s="2" t="s">
        <v>259</v>
      </c>
      <c r="BA192" s="2" t="s">
        <v>260</v>
      </c>
      <c r="BB192" s="2" t="s">
        <v>261</v>
      </c>
      <c r="BC192" s="2" t="s">
        <v>262</v>
      </c>
      <c r="BD192" s="6">
        <v>0</v>
      </c>
      <c r="BE192" s="6">
        <v>0.25</v>
      </c>
      <c r="BF192" s="6">
        <v>0.5</v>
      </c>
      <c r="BG192" s="6">
        <v>0.75</v>
      </c>
      <c r="BH192" s="6">
        <v>1</v>
      </c>
      <c r="BI192" s="6">
        <f t="shared" ref="BI192:BW192" si="237">BH192</f>
        <v>1</v>
      </c>
      <c r="BJ192" s="6">
        <f t="shared" si="237"/>
        <v>1</v>
      </c>
      <c r="BK192" s="6">
        <f t="shared" si="237"/>
        <v>1</v>
      </c>
      <c r="BL192" s="6">
        <f t="shared" si="237"/>
        <v>1</v>
      </c>
      <c r="BM192" s="6">
        <f t="shared" si="237"/>
        <v>1</v>
      </c>
      <c r="BN192" s="6">
        <f t="shared" si="237"/>
        <v>1</v>
      </c>
      <c r="BO192" s="6">
        <f t="shared" si="237"/>
        <v>1</v>
      </c>
      <c r="BP192" s="6">
        <f t="shared" si="237"/>
        <v>1</v>
      </c>
      <c r="BQ192" s="6">
        <f t="shared" si="237"/>
        <v>1</v>
      </c>
      <c r="BR192" s="6">
        <f t="shared" si="237"/>
        <v>1</v>
      </c>
      <c r="BS192" s="6">
        <f t="shared" si="237"/>
        <v>1</v>
      </c>
      <c r="BT192" s="6">
        <f t="shared" si="237"/>
        <v>1</v>
      </c>
      <c r="BU192" s="6">
        <f t="shared" si="237"/>
        <v>1</v>
      </c>
      <c r="BV192" s="6">
        <f t="shared" si="237"/>
        <v>1</v>
      </c>
      <c r="BW192" s="6">
        <f t="shared" si="237"/>
        <v>1</v>
      </c>
      <c r="BX192" s="1"/>
    </row>
    <row r="193" spans="1:76" hidden="1" x14ac:dyDescent="0.3">
      <c r="A193" s="2" t="str">
        <f>Programas!A193</f>
        <v>DO1</v>
      </c>
      <c r="B193" s="2">
        <f>Programas!B193</f>
        <v>1</v>
      </c>
      <c r="C193" s="2" t="str">
        <f>Programas!C193</f>
        <v>Recursos Hídricos</v>
      </c>
      <c r="D193" s="2">
        <f>Programas!D193</f>
        <v>5</v>
      </c>
      <c r="E193" s="2" t="str">
        <f>Programas!E193</f>
        <v>N/A</v>
      </c>
      <c r="F193" s="2" t="str">
        <f>Programas!F193</f>
        <v>N/A</v>
      </c>
      <c r="G193" s="2" t="str">
        <f>Programas!G193</f>
        <v>N/A</v>
      </c>
      <c r="H193" s="2" t="str">
        <f>Programas!H193</f>
        <v>N/A</v>
      </c>
      <c r="I193" s="2" t="str">
        <f>Programas!I193</f>
        <v>N/A</v>
      </c>
      <c r="J193" s="3" t="str">
        <f>IF(Programas!J193="X","X","")</f>
        <v/>
      </c>
      <c r="K193" s="3" t="str">
        <f>IF(Programas!K193="X","X","")</f>
        <v/>
      </c>
      <c r="L193" s="3" t="str">
        <f>IF(Programas!L193="X","X","")</f>
        <v/>
      </c>
      <c r="M193" s="3" t="str">
        <f>IF(Programas!M193="X","X","")</f>
        <v/>
      </c>
      <c r="N193" s="3" t="str">
        <f>IF(Programas!N193="X","X","")</f>
        <v/>
      </c>
      <c r="O193" s="3" t="str">
        <f>IF(Programas!O193="X","X","")</f>
        <v/>
      </c>
      <c r="P193" s="3" t="str">
        <f>IF(Programas!P193="X","X","")</f>
        <v/>
      </c>
      <c r="Q193" s="3" t="str">
        <f>IF(Programas!Q193="X","X","")</f>
        <v/>
      </c>
      <c r="R193" s="3" t="str">
        <f>IF(Programas!R193="X","X","")</f>
        <v/>
      </c>
      <c r="S193" s="3" t="str">
        <f>IF(Programas!S193="X","X","")</f>
        <v/>
      </c>
      <c r="T193" s="3" t="str">
        <f>IF(Programas!T193="X","X","")</f>
        <v/>
      </c>
      <c r="U193" s="3" t="str">
        <f>IF(Programas!U193="X","X","")</f>
        <v/>
      </c>
      <c r="V193" s="3" t="str">
        <f>IF(Programas!V193="X","X","")</f>
        <v/>
      </c>
      <c r="W193" s="3" t="str">
        <f>IF(Programas!W193="X","X","")</f>
        <v/>
      </c>
      <c r="X193" s="3" t="str">
        <f>IF(Programas!X193="X","X","")</f>
        <v/>
      </c>
      <c r="Y193" s="3" t="str">
        <f>IF(Programas!Y193="X","X","")</f>
        <v/>
      </c>
      <c r="Z193" s="3" t="str">
        <f>IF(Programas!Z193="X","X","")</f>
        <v/>
      </c>
      <c r="AA193" s="3" t="str">
        <f>IF(Programas!AA193="X","X","")</f>
        <v/>
      </c>
      <c r="AB193" s="3" t="str">
        <f>IF(Programas!AB193="X","X","")</f>
        <v/>
      </c>
      <c r="AC193" s="3" t="str">
        <f>IF(Programas!AC193="X","X","")</f>
        <v/>
      </c>
      <c r="AD193" s="3">
        <f>Programas!AD193</f>
        <v>0</v>
      </c>
      <c r="AE193" s="3">
        <f>Programas!AE193</f>
        <v>0</v>
      </c>
      <c r="AF193" s="3">
        <f>Programas!AF193</f>
        <v>0</v>
      </c>
      <c r="AG193" s="3">
        <f>Programas!AG193</f>
        <v>0</v>
      </c>
      <c r="AH193" s="3">
        <f>Programas!AH193</f>
        <v>0</v>
      </c>
      <c r="AI193" s="3">
        <f>Programas!AI193</f>
        <v>0</v>
      </c>
      <c r="AJ193" s="3">
        <f>Programas!AJ193</f>
        <v>0</v>
      </c>
      <c r="AK193" s="3">
        <f>Programas!AK193</f>
        <v>0</v>
      </c>
      <c r="AL193" s="3">
        <f>Programas!AL193</f>
        <v>0</v>
      </c>
      <c r="AM193" s="3">
        <f>Programas!AM193</f>
        <v>0</v>
      </c>
      <c r="AN193" s="3">
        <f>Programas!AN193</f>
        <v>0</v>
      </c>
      <c r="AO193" s="3">
        <f>Programas!AO193</f>
        <v>0</v>
      </c>
      <c r="AP193" s="3">
        <f>Programas!AP193</f>
        <v>0</v>
      </c>
      <c r="AQ193" s="3">
        <f>Programas!AQ193</f>
        <v>0</v>
      </c>
      <c r="AR193" s="3">
        <f>Programas!AR193</f>
        <v>0</v>
      </c>
      <c r="AS193" s="3">
        <f>Programas!AS193</f>
        <v>0</v>
      </c>
      <c r="AT193" s="3">
        <f>Programas!AT193</f>
        <v>0</v>
      </c>
      <c r="AU193" s="3">
        <f>Programas!AU193</f>
        <v>0</v>
      </c>
      <c r="AV193" s="3">
        <f>Programas!AV193</f>
        <v>0</v>
      </c>
      <c r="AW193" s="3">
        <f>Programas!AW193</f>
        <v>0</v>
      </c>
      <c r="AX193" s="4">
        <f t="shared" si="182"/>
        <v>0</v>
      </c>
      <c r="AY193" s="4"/>
      <c r="AZ193" s="2"/>
      <c r="BA193" s="2"/>
      <c r="BB193" s="2"/>
      <c r="BC193" s="2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1"/>
    </row>
    <row r="194" spans="1:76" hidden="1" x14ac:dyDescent="0.3">
      <c r="A194" s="2" t="str">
        <f>Programas!A194</f>
        <v>DO2</v>
      </c>
      <c r="B194" s="2">
        <f>Programas!B194</f>
        <v>1</v>
      </c>
      <c r="C194" s="2" t="str">
        <f>Programas!C194</f>
        <v>Recursos Hídricos</v>
      </c>
      <c r="D194" s="2">
        <f>Programas!D194</f>
        <v>5</v>
      </c>
      <c r="E194" s="2" t="str">
        <f>Programas!E194</f>
        <v>N/A</v>
      </c>
      <c r="F194" s="2" t="str">
        <f>Programas!F194</f>
        <v>N/A</v>
      </c>
      <c r="G194" s="2" t="str">
        <f>Programas!G194</f>
        <v>N/A</v>
      </c>
      <c r="H194" s="2" t="str">
        <f>Programas!H194</f>
        <v>N/A</v>
      </c>
      <c r="I194" s="2" t="str">
        <f>Programas!I194</f>
        <v>N/A</v>
      </c>
      <c r="J194" s="3" t="str">
        <f>IF(Programas!J194="X","X","")</f>
        <v/>
      </c>
      <c r="K194" s="3" t="str">
        <f>IF(Programas!K194="X","X","")</f>
        <v/>
      </c>
      <c r="L194" s="3" t="str">
        <f>IF(Programas!L194="X","X","")</f>
        <v/>
      </c>
      <c r="M194" s="3" t="str">
        <f>IF(Programas!M194="X","X","")</f>
        <v/>
      </c>
      <c r="N194" s="3" t="str">
        <f>IF(Programas!N194="X","X","")</f>
        <v/>
      </c>
      <c r="O194" s="3" t="str">
        <f>IF(Programas!O194="X","X","")</f>
        <v/>
      </c>
      <c r="P194" s="3" t="str">
        <f>IF(Programas!P194="X","X","")</f>
        <v/>
      </c>
      <c r="Q194" s="3" t="str">
        <f>IF(Programas!Q194="X","X","")</f>
        <v/>
      </c>
      <c r="R194" s="3" t="str">
        <f>IF(Programas!R194="X","X","")</f>
        <v/>
      </c>
      <c r="S194" s="3" t="str">
        <f>IF(Programas!S194="X","X","")</f>
        <v/>
      </c>
      <c r="T194" s="3" t="str">
        <f>IF(Programas!T194="X","X","")</f>
        <v/>
      </c>
      <c r="U194" s="3" t="str">
        <f>IF(Programas!U194="X","X","")</f>
        <v/>
      </c>
      <c r="V194" s="3" t="str">
        <f>IF(Programas!V194="X","X","")</f>
        <v/>
      </c>
      <c r="W194" s="3" t="str">
        <f>IF(Programas!W194="X","X","")</f>
        <v/>
      </c>
      <c r="X194" s="3" t="str">
        <f>IF(Programas!X194="X","X","")</f>
        <v/>
      </c>
      <c r="Y194" s="3" t="str">
        <f>IF(Programas!Y194="X","X","")</f>
        <v/>
      </c>
      <c r="Z194" s="3" t="str">
        <f>IF(Programas!Z194="X","X","")</f>
        <v/>
      </c>
      <c r="AA194" s="3" t="str">
        <f>IF(Programas!AA194="X","X","")</f>
        <v/>
      </c>
      <c r="AB194" s="3" t="str">
        <f>IF(Programas!AB194="X","X","")</f>
        <v/>
      </c>
      <c r="AC194" s="3" t="str">
        <f>IF(Programas!AC194="X","X","")</f>
        <v/>
      </c>
      <c r="AD194" s="3">
        <f>Programas!AD194</f>
        <v>0</v>
      </c>
      <c r="AE194" s="3">
        <f>Programas!AE194</f>
        <v>0</v>
      </c>
      <c r="AF194" s="3">
        <f>Programas!AF194</f>
        <v>0</v>
      </c>
      <c r="AG194" s="3">
        <f>Programas!AG194</f>
        <v>0</v>
      </c>
      <c r="AH194" s="3">
        <f>Programas!AH194</f>
        <v>0</v>
      </c>
      <c r="AI194" s="3">
        <f>Programas!AI194</f>
        <v>0</v>
      </c>
      <c r="AJ194" s="3">
        <f>Programas!AJ194</f>
        <v>0</v>
      </c>
      <c r="AK194" s="3">
        <f>Programas!AK194</f>
        <v>0</v>
      </c>
      <c r="AL194" s="3">
        <f>Programas!AL194</f>
        <v>0</v>
      </c>
      <c r="AM194" s="3">
        <f>Programas!AM194</f>
        <v>0</v>
      </c>
      <c r="AN194" s="3">
        <f>Programas!AN194</f>
        <v>0</v>
      </c>
      <c r="AO194" s="3">
        <f>Programas!AO194</f>
        <v>0</v>
      </c>
      <c r="AP194" s="3">
        <f>Programas!AP194</f>
        <v>0</v>
      </c>
      <c r="AQ194" s="3">
        <f>Programas!AQ194</f>
        <v>0</v>
      </c>
      <c r="AR194" s="3">
        <f>Programas!AR194</f>
        <v>0</v>
      </c>
      <c r="AS194" s="3">
        <f>Programas!AS194</f>
        <v>0</v>
      </c>
      <c r="AT194" s="3">
        <f>Programas!AT194</f>
        <v>0</v>
      </c>
      <c r="AU194" s="3">
        <f>Programas!AU194</f>
        <v>0</v>
      </c>
      <c r="AV194" s="3">
        <f>Programas!AV194</f>
        <v>0</v>
      </c>
      <c r="AW194" s="3">
        <f>Programas!AW194</f>
        <v>0</v>
      </c>
      <c r="AX194" s="4">
        <f t="shared" si="182"/>
        <v>0</v>
      </c>
      <c r="AY194" s="4"/>
      <c r="AZ194" s="2"/>
      <c r="BA194" s="2"/>
      <c r="BB194" s="2"/>
      <c r="BC194" s="2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1"/>
    </row>
    <row r="195" spans="1:76" hidden="1" x14ac:dyDescent="0.3">
      <c r="A195" s="2" t="str">
        <f>Programas!A195</f>
        <v>DO3</v>
      </c>
      <c r="B195" s="2">
        <f>Programas!B195</f>
        <v>1</v>
      </c>
      <c r="C195" s="2" t="str">
        <f>Programas!C195</f>
        <v>Recursos Hídricos</v>
      </c>
      <c r="D195" s="2">
        <f>Programas!D195</f>
        <v>5</v>
      </c>
      <c r="E195" s="2" t="str">
        <f>Programas!E195</f>
        <v>N/A</v>
      </c>
      <c r="F195" s="2" t="str">
        <f>Programas!F195</f>
        <v>N/A</v>
      </c>
      <c r="G195" s="2" t="str">
        <f>Programas!G195</f>
        <v>N/A</v>
      </c>
      <c r="H195" s="2" t="str">
        <f>Programas!H195</f>
        <v>N/A</v>
      </c>
      <c r="I195" s="2" t="str">
        <f>Programas!I195</f>
        <v>N/A</v>
      </c>
      <c r="J195" s="3" t="str">
        <f>IF(Programas!J195="X","X","")</f>
        <v/>
      </c>
      <c r="K195" s="3" t="str">
        <f>IF(Programas!K195="X","X","")</f>
        <v/>
      </c>
      <c r="L195" s="3" t="str">
        <f>IF(Programas!L195="X","X","")</f>
        <v/>
      </c>
      <c r="M195" s="3" t="str">
        <f>IF(Programas!M195="X","X","")</f>
        <v/>
      </c>
      <c r="N195" s="3" t="str">
        <f>IF(Programas!N195="X","X","")</f>
        <v/>
      </c>
      <c r="O195" s="3" t="str">
        <f>IF(Programas!O195="X","X","")</f>
        <v/>
      </c>
      <c r="P195" s="3" t="str">
        <f>IF(Programas!P195="X","X","")</f>
        <v/>
      </c>
      <c r="Q195" s="3" t="str">
        <f>IF(Programas!Q195="X","X","")</f>
        <v/>
      </c>
      <c r="R195" s="3" t="str">
        <f>IF(Programas!R195="X","X","")</f>
        <v/>
      </c>
      <c r="S195" s="3" t="str">
        <f>IF(Programas!S195="X","X","")</f>
        <v/>
      </c>
      <c r="T195" s="3" t="str">
        <f>IF(Programas!T195="X","X","")</f>
        <v/>
      </c>
      <c r="U195" s="3" t="str">
        <f>IF(Programas!U195="X","X","")</f>
        <v/>
      </c>
      <c r="V195" s="3" t="str">
        <f>IF(Programas!V195="X","X","")</f>
        <v/>
      </c>
      <c r="W195" s="3" t="str">
        <f>IF(Programas!W195="X","X","")</f>
        <v/>
      </c>
      <c r="X195" s="3" t="str">
        <f>IF(Programas!X195="X","X","")</f>
        <v/>
      </c>
      <c r="Y195" s="3" t="str">
        <f>IF(Programas!Y195="X","X","")</f>
        <v/>
      </c>
      <c r="Z195" s="3" t="str">
        <f>IF(Programas!Z195="X","X","")</f>
        <v/>
      </c>
      <c r="AA195" s="3" t="str">
        <f>IF(Programas!AA195="X","X","")</f>
        <v/>
      </c>
      <c r="AB195" s="3" t="str">
        <f>IF(Programas!AB195="X","X","")</f>
        <v/>
      </c>
      <c r="AC195" s="3" t="str">
        <f>IF(Programas!AC195="X","X","")</f>
        <v/>
      </c>
      <c r="AD195" s="3">
        <f>Programas!AD195</f>
        <v>0</v>
      </c>
      <c r="AE195" s="3">
        <f>Programas!AE195</f>
        <v>0</v>
      </c>
      <c r="AF195" s="3">
        <f>Programas!AF195</f>
        <v>0</v>
      </c>
      <c r="AG195" s="3">
        <f>Programas!AG195</f>
        <v>0</v>
      </c>
      <c r="AH195" s="3">
        <f>Programas!AH195</f>
        <v>0</v>
      </c>
      <c r="AI195" s="3">
        <f>Programas!AI195</f>
        <v>0</v>
      </c>
      <c r="AJ195" s="3">
        <f>Programas!AJ195</f>
        <v>0</v>
      </c>
      <c r="AK195" s="3">
        <f>Programas!AK195</f>
        <v>0</v>
      </c>
      <c r="AL195" s="3">
        <f>Programas!AL195</f>
        <v>0</v>
      </c>
      <c r="AM195" s="3">
        <f>Programas!AM195</f>
        <v>0</v>
      </c>
      <c r="AN195" s="3">
        <f>Programas!AN195</f>
        <v>0</v>
      </c>
      <c r="AO195" s="3">
        <f>Programas!AO195</f>
        <v>0</v>
      </c>
      <c r="AP195" s="3">
        <f>Programas!AP195</f>
        <v>0</v>
      </c>
      <c r="AQ195" s="3">
        <f>Programas!AQ195</f>
        <v>0</v>
      </c>
      <c r="AR195" s="3">
        <f>Programas!AR195</f>
        <v>0</v>
      </c>
      <c r="AS195" s="3">
        <f>Programas!AS195</f>
        <v>0</v>
      </c>
      <c r="AT195" s="3">
        <f>Programas!AT195</f>
        <v>0</v>
      </c>
      <c r="AU195" s="3">
        <f>Programas!AU195</f>
        <v>0</v>
      </c>
      <c r="AV195" s="3">
        <f>Programas!AV195</f>
        <v>0</v>
      </c>
      <c r="AW195" s="3">
        <f>Programas!AW195</f>
        <v>0</v>
      </c>
      <c r="AX195" s="4">
        <f t="shared" si="182"/>
        <v>0</v>
      </c>
      <c r="AY195" s="4"/>
      <c r="AZ195" s="2"/>
      <c r="BA195" s="2"/>
      <c r="BB195" s="2"/>
      <c r="BC195" s="2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1"/>
    </row>
    <row r="196" spans="1:76" hidden="1" x14ac:dyDescent="0.3">
      <c r="A196" s="2" t="str">
        <f>Programas!A196</f>
        <v>DO4</v>
      </c>
      <c r="B196" s="2">
        <f>Programas!B196</f>
        <v>1</v>
      </c>
      <c r="C196" s="2" t="str">
        <f>Programas!C196</f>
        <v>Recursos Hídricos</v>
      </c>
      <c r="D196" s="2">
        <f>Programas!D196</f>
        <v>5</v>
      </c>
      <c r="E196" s="2" t="str">
        <f>Programas!E196</f>
        <v>N/A</v>
      </c>
      <c r="F196" s="2" t="str">
        <f>Programas!F196</f>
        <v>N/A</v>
      </c>
      <c r="G196" s="2" t="str">
        <f>Programas!G196</f>
        <v>N/A</v>
      </c>
      <c r="H196" s="2" t="str">
        <f>Programas!H196</f>
        <v>N/A</v>
      </c>
      <c r="I196" s="2" t="str">
        <f>Programas!I196</f>
        <v>N/A</v>
      </c>
      <c r="J196" s="3" t="str">
        <f>IF(Programas!J196="X","X","")</f>
        <v/>
      </c>
      <c r="K196" s="3" t="str">
        <f>IF(Programas!K196="X","X","")</f>
        <v/>
      </c>
      <c r="L196" s="3" t="str">
        <f>IF(Programas!L196="X","X","")</f>
        <v/>
      </c>
      <c r="M196" s="3" t="str">
        <f>IF(Programas!M196="X","X","")</f>
        <v/>
      </c>
      <c r="N196" s="3" t="str">
        <f>IF(Programas!N196="X","X","")</f>
        <v/>
      </c>
      <c r="O196" s="3" t="str">
        <f>IF(Programas!O196="X","X","")</f>
        <v/>
      </c>
      <c r="P196" s="3" t="str">
        <f>IF(Programas!P196="X","X","")</f>
        <v/>
      </c>
      <c r="Q196" s="3" t="str">
        <f>IF(Programas!Q196="X","X","")</f>
        <v/>
      </c>
      <c r="R196" s="3" t="str">
        <f>IF(Programas!R196="X","X","")</f>
        <v/>
      </c>
      <c r="S196" s="3" t="str">
        <f>IF(Programas!S196="X","X","")</f>
        <v/>
      </c>
      <c r="T196" s="3" t="str">
        <f>IF(Programas!T196="X","X","")</f>
        <v/>
      </c>
      <c r="U196" s="3" t="str">
        <f>IF(Programas!U196="X","X","")</f>
        <v/>
      </c>
      <c r="V196" s="3" t="str">
        <f>IF(Programas!V196="X","X","")</f>
        <v/>
      </c>
      <c r="W196" s="3" t="str">
        <f>IF(Programas!W196="X","X","")</f>
        <v/>
      </c>
      <c r="X196" s="3" t="str">
        <f>IF(Programas!X196="X","X","")</f>
        <v/>
      </c>
      <c r="Y196" s="3" t="str">
        <f>IF(Programas!Y196="X","X","")</f>
        <v/>
      </c>
      <c r="Z196" s="3" t="str">
        <f>IF(Programas!Z196="X","X","")</f>
        <v/>
      </c>
      <c r="AA196" s="3" t="str">
        <f>IF(Programas!AA196="X","X","")</f>
        <v/>
      </c>
      <c r="AB196" s="3" t="str">
        <f>IF(Programas!AB196="X","X","")</f>
        <v/>
      </c>
      <c r="AC196" s="3" t="str">
        <f>IF(Programas!AC196="X","X","")</f>
        <v/>
      </c>
      <c r="AD196" s="3">
        <f>Programas!AD196</f>
        <v>0</v>
      </c>
      <c r="AE196" s="3">
        <f>Programas!AE196</f>
        <v>0</v>
      </c>
      <c r="AF196" s="3">
        <f>Programas!AF196</f>
        <v>0</v>
      </c>
      <c r="AG196" s="3">
        <f>Programas!AG196</f>
        <v>0</v>
      </c>
      <c r="AH196" s="3">
        <f>Programas!AH196</f>
        <v>0</v>
      </c>
      <c r="AI196" s="3">
        <f>Programas!AI196</f>
        <v>0</v>
      </c>
      <c r="AJ196" s="3">
        <f>Programas!AJ196</f>
        <v>0</v>
      </c>
      <c r="AK196" s="3">
        <f>Programas!AK196</f>
        <v>0</v>
      </c>
      <c r="AL196" s="3">
        <f>Programas!AL196</f>
        <v>0</v>
      </c>
      <c r="AM196" s="3">
        <f>Programas!AM196</f>
        <v>0</v>
      </c>
      <c r="AN196" s="3">
        <f>Programas!AN196</f>
        <v>0</v>
      </c>
      <c r="AO196" s="3">
        <f>Programas!AO196</f>
        <v>0</v>
      </c>
      <c r="AP196" s="3">
        <f>Programas!AP196</f>
        <v>0</v>
      </c>
      <c r="AQ196" s="3">
        <f>Programas!AQ196</f>
        <v>0</v>
      </c>
      <c r="AR196" s="3">
        <f>Programas!AR196</f>
        <v>0</v>
      </c>
      <c r="AS196" s="3">
        <f>Programas!AS196</f>
        <v>0</v>
      </c>
      <c r="AT196" s="3">
        <f>Programas!AT196</f>
        <v>0</v>
      </c>
      <c r="AU196" s="3">
        <f>Programas!AU196</f>
        <v>0</v>
      </c>
      <c r="AV196" s="3">
        <f>Programas!AV196</f>
        <v>0</v>
      </c>
      <c r="AW196" s="3">
        <f>Programas!AW196</f>
        <v>0</v>
      </c>
      <c r="AX196" s="4">
        <f t="shared" si="182"/>
        <v>0</v>
      </c>
      <c r="AY196" s="4"/>
      <c r="AZ196" s="2"/>
      <c r="BA196" s="2"/>
      <c r="BB196" s="2"/>
      <c r="BC196" s="2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1"/>
    </row>
    <row r="197" spans="1:76" hidden="1" x14ac:dyDescent="0.3">
      <c r="A197" s="2" t="str">
        <f>Programas!A197</f>
        <v>DO5</v>
      </c>
      <c r="B197" s="2">
        <f>Programas!B197</f>
        <v>1</v>
      </c>
      <c r="C197" s="2" t="str">
        <f>Programas!C197</f>
        <v>Recursos Hídricos</v>
      </c>
      <c r="D197" s="2">
        <f>Programas!D197</f>
        <v>5</v>
      </c>
      <c r="E197" s="2" t="str">
        <f>Programas!E197</f>
        <v>N/A</v>
      </c>
      <c r="F197" s="2" t="str">
        <f>Programas!F197</f>
        <v>N/A</v>
      </c>
      <c r="G197" s="2" t="str">
        <f>Programas!G197</f>
        <v>N/A</v>
      </c>
      <c r="H197" s="2" t="str">
        <f>Programas!H197</f>
        <v>N/A</v>
      </c>
      <c r="I197" s="2" t="str">
        <f>Programas!I197</f>
        <v>N/A</v>
      </c>
      <c r="J197" s="3" t="str">
        <f>IF(Programas!J197="X","X","")</f>
        <v/>
      </c>
      <c r="K197" s="3" t="str">
        <f>IF(Programas!K197="X","X","")</f>
        <v/>
      </c>
      <c r="L197" s="3" t="str">
        <f>IF(Programas!L197="X","X","")</f>
        <v/>
      </c>
      <c r="M197" s="3" t="str">
        <f>IF(Programas!M197="X","X","")</f>
        <v/>
      </c>
      <c r="N197" s="3" t="str">
        <f>IF(Programas!N197="X","X","")</f>
        <v/>
      </c>
      <c r="O197" s="3" t="str">
        <f>IF(Programas!O197="X","X","")</f>
        <v/>
      </c>
      <c r="P197" s="3" t="str">
        <f>IF(Programas!P197="X","X","")</f>
        <v/>
      </c>
      <c r="Q197" s="3" t="str">
        <f>IF(Programas!Q197="X","X","")</f>
        <v/>
      </c>
      <c r="R197" s="3" t="str">
        <f>IF(Programas!R197="X","X","")</f>
        <v/>
      </c>
      <c r="S197" s="3" t="str">
        <f>IF(Programas!S197="X","X","")</f>
        <v/>
      </c>
      <c r="T197" s="3" t="str">
        <f>IF(Programas!T197="X","X","")</f>
        <v/>
      </c>
      <c r="U197" s="3" t="str">
        <f>IF(Programas!U197="X","X","")</f>
        <v/>
      </c>
      <c r="V197" s="3" t="str">
        <f>IF(Programas!V197="X","X","")</f>
        <v/>
      </c>
      <c r="W197" s="3" t="str">
        <f>IF(Programas!W197="X","X","")</f>
        <v/>
      </c>
      <c r="X197" s="3" t="str">
        <f>IF(Programas!X197="X","X","")</f>
        <v/>
      </c>
      <c r="Y197" s="3" t="str">
        <f>IF(Programas!Y197="X","X","")</f>
        <v/>
      </c>
      <c r="Z197" s="3" t="str">
        <f>IF(Programas!Z197="X","X","")</f>
        <v/>
      </c>
      <c r="AA197" s="3" t="str">
        <f>IF(Programas!AA197="X","X","")</f>
        <v/>
      </c>
      <c r="AB197" s="3" t="str">
        <f>IF(Programas!AB197="X","X","")</f>
        <v/>
      </c>
      <c r="AC197" s="3" t="str">
        <f>IF(Programas!AC197="X","X","")</f>
        <v/>
      </c>
      <c r="AD197" s="3">
        <f>Programas!AD197</f>
        <v>0</v>
      </c>
      <c r="AE197" s="3">
        <f>Programas!AE197</f>
        <v>0</v>
      </c>
      <c r="AF197" s="3">
        <f>Programas!AF197</f>
        <v>0</v>
      </c>
      <c r="AG197" s="3">
        <f>Programas!AG197</f>
        <v>0</v>
      </c>
      <c r="AH197" s="3">
        <f>Programas!AH197</f>
        <v>0</v>
      </c>
      <c r="AI197" s="3">
        <f>Programas!AI197</f>
        <v>0</v>
      </c>
      <c r="AJ197" s="3">
        <f>Programas!AJ197</f>
        <v>0</v>
      </c>
      <c r="AK197" s="3">
        <f>Programas!AK197</f>
        <v>0</v>
      </c>
      <c r="AL197" s="3">
        <f>Programas!AL197</f>
        <v>0</v>
      </c>
      <c r="AM197" s="3">
        <f>Programas!AM197</f>
        <v>0</v>
      </c>
      <c r="AN197" s="3">
        <f>Programas!AN197</f>
        <v>0</v>
      </c>
      <c r="AO197" s="3">
        <f>Programas!AO197</f>
        <v>0</v>
      </c>
      <c r="AP197" s="3">
        <f>Programas!AP197</f>
        <v>0</v>
      </c>
      <c r="AQ197" s="3">
        <f>Programas!AQ197</f>
        <v>0</v>
      </c>
      <c r="AR197" s="3">
        <f>Programas!AR197</f>
        <v>0</v>
      </c>
      <c r="AS197" s="3">
        <f>Programas!AS197</f>
        <v>0</v>
      </c>
      <c r="AT197" s="3">
        <f>Programas!AT197</f>
        <v>0</v>
      </c>
      <c r="AU197" s="3">
        <f>Programas!AU197</f>
        <v>0</v>
      </c>
      <c r="AV197" s="3">
        <f>Programas!AV197</f>
        <v>0</v>
      </c>
      <c r="AW197" s="3">
        <f>Programas!AW197</f>
        <v>0</v>
      </c>
      <c r="AX197" s="4">
        <f t="shared" si="182"/>
        <v>0</v>
      </c>
      <c r="AY197" s="4"/>
      <c r="AZ197" s="2"/>
      <c r="BA197" s="2"/>
      <c r="BB197" s="2"/>
      <c r="BC197" s="2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1"/>
    </row>
    <row r="198" spans="1:76" hidden="1" x14ac:dyDescent="0.3">
      <c r="A198" s="2" t="str">
        <f>Programas!A198</f>
        <v>DO6</v>
      </c>
      <c r="B198" s="2">
        <f>Programas!B198</f>
        <v>1</v>
      </c>
      <c r="C198" s="2" t="str">
        <f>Programas!C198</f>
        <v>Recursos Hídricos</v>
      </c>
      <c r="D198" s="2">
        <f>Programas!D198</f>
        <v>5</v>
      </c>
      <c r="E198" s="2" t="str">
        <f>Programas!E198</f>
        <v>N/A</v>
      </c>
      <c r="F198" s="2" t="str">
        <f>Programas!F198</f>
        <v>N/A</v>
      </c>
      <c r="G198" s="2" t="str">
        <f>Programas!G198</f>
        <v>N/A</v>
      </c>
      <c r="H198" s="2" t="str">
        <f>Programas!H198</f>
        <v>N/A</v>
      </c>
      <c r="I198" s="2" t="str">
        <f>Programas!I198</f>
        <v>N/A</v>
      </c>
      <c r="J198" s="3" t="str">
        <f>IF(Programas!J198="X","X","")</f>
        <v/>
      </c>
      <c r="K198" s="3" t="str">
        <f>IF(Programas!K198="X","X","")</f>
        <v/>
      </c>
      <c r="L198" s="3" t="str">
        <f>IF(Programas!L198="X","X","")</f>
        <v/>
      </c>
      <c r="M198" s="3" t="str">
        <f>IF(Programas!M198="X","X","")</f>
        <v/>
      </c>
      <c r="N198" s="3" t="str">
        <f>IF(Programas!N198="X","X","")</f>
        <v/>
      </c>
      <c r="O198" s="3" t="str">
        <f>IF(Programas!O198="X","X","")</f>
        <v/>
      </c>
      <c r="P198" s="3" t="str">
        <f>IF(Programas!P198="X","X","")</f>
        <v/>
      </c>
      <c r="Q198" s="3" t="str">
        <f>IF(Programas!Q198="X","X","")</f>
        <v/>
      </c>
      <c r="R198" s="3" t="str">
        <f>IF(Programas!R198="X","X","")</f>
        <v/>
      </c>
      <c r="S198" s="3" t="str">
        <f>IF(Programas!S198="X","X","")</f>
        <v/>
      </c>
      <c r="T198" s="3" t="str">
        <f>IF(Programas!T198="X","X","")</f>
        <v/>
      </c>
      <c r="U198" s="3" t="str">
        <f>IF(Programas!U198="X","X","")</f>
        <v/>
      </c>
      <c r="V198" s="3" t="str">
        <f>IF(Programas!V198="X","X","")</f>
        <v/>
      </c>
      <c r="W198" s="3" t="str">
        <f>IF(Programas!W198="X","X","")</f>
        <v/>
      </c>
      <c r="X198" s="3" t="str">
        <f>IF(Programas!X198="X","X","")</f>
        <v/>
      </c>
      <c r="Y198" s="3" t="str">
        <f>IF(Programas!Y198="X","X","")</f>
        <v/>
      </c>
      <c r="Z198" s="3" t="str">
        <f>IF(Programas!Z198="X","X","")</f>
        <v/>
      </c>
      <c r="AA198" s="3" t="str">
        <f>IF(Programas!AA198="X","X","")</f>
        <v/>
      </c>
      <c r="AB198" s="3" t="str">
        <f>IF(Programas!AB198="X","X","")</f>
        <v/>
      </c>
      <c r="AC198" s="3" t="str">
        <f>IF(Programas!AC198="X","X","")</f>
        <v/>
      </c>
      <c r="AD198" s="3">
        <f>Programas!AD198</f>
        <v>0</v>
      </c>
      <c r="AE198" s="3">
        <f>Programas!AE198</f>
        <v>0</v>
      </c>
      <c r="AF198" s="3">
        <f>Programas!AF198</f>
        <v>0</v>
      </c>
      <c r="AG198" s="3">
        <f>Programas!AG198</f>
        <v>0</v>
      </c>
      <c r="AH198" s="3">
        <f>Programas!AH198</f>
        <v>0</v>
      </c>
      <c r="AI198" s="3">
        <f>Programas!AI198</f>
        <v>0</v>
      </c>
      <c r="AJ198" s="3">
        <f>Programas!AJ198</f>
        <v>0</v>
      </c>
      <c r="AK198" s="3">
        <f>Programas!AK198</f>
        <v>0</v>
      </c>
      <c r="AL198" s="3">
        <f>Programas!AL198</f>
        <v>0</v>
      </c>
      <c r="AM198" s="3">
        <f>Programas!AM198</f>
        <v>0</v>
      </c>
      <c r="AN198" s="3">
        <f>Programas!AN198</f>
        <v>0</v>
      </c>
      <c r="AO198" s="3">
        <f>Programas!AO198</f>
        <v>0</v>
      </c>
      <c r="AP198" s="3">
        <f>Programas!AP198</f>
        <v>0</v>
      </c>
      <c r="AQ198" s="3">
        <f>Programas!AQ198</f>
        <v>0</v>
      </c>
      <c r="AR198" s="3">
        <f>Programas!AR198</f>
        <v>0</v>
      </c>
      <c r="AS198" s="3">
        <f>Programas!AS198</f>
        <v>0</v>
      </c>
      <c r="AT198" s="3">
        <f>Programas!AT198</f>
        <v>0</v>
      </c>
      <c r="AU198" s="3">
        <f>Programas!AU198</f>
        <v>0</v>
      </c>
      <c r="AV198" s="3">
        <f>Programas!AV198</f>
        <v>0</v>
      </c>
      <c r="AW198" s="3">
        <f>Programas!AW198</f>
        <v>0</v>
      </c>
      <c r="AX198" s="4">
        <f t="shared" si="182"/>
        <v>0</v>
      </c>
      <c r="AY198" s="4"/>
      <c r="AZ198" s="2"/>
      <c r="BA198" s="2"/>
      <c r="BB198" s="2"/>
      <c r="BC198" s="2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1"/>
    </row>
    <row r="199" spans="1:76" ht="45.6" hidden="1" x14ac:dyDescent="0.3">
      <c r="A199" s="2" t="str">
        <f>Programas!A199</f>
        <v>UA7</v>
      </c>
      <c r="B199" s="2">
        <f>Programas!B199</f>
        <v>1</v>
      </c>
      <c r="C199" s="2" t="str">
        <f>Programas!C199</f>
        <v>Recursos Hídricos</v>
      </c>
      <c r="D199" s="2">
        <f>Programas!D199</f>
        <v>5</v>
      </c>
      <c r="E199" s="2" t="str">
        <f>Programas!E199</f>
        <v>Cobrança pelo Uso dos Recursos Hídricos</v>
      </c>
      <c r="F199" s="2" t="str">
        <f>Programas!F199</f>
        <v>5.1</v>
      </c>
      <c r="G199" s="2" t="str">
        <f>Programas!G199</f>
        <v>Implementação da cobrança nas bacias afluentes do Espírito Santo</v>
      </c>
      <c r="H199" s="2" t="str">
        <f>Programas!H199</f>
        <v>5.1.1</v>
      </c>
      <c r="I199" s="2" t="str">
        <f>Programas!I199</f>
        <v>Implementar a cobrança pelo uso da água nas bacias afluentes do Espírito Santo</v>
      </c>
      <c r="J199" s="3" t="str">
        <f>IF(Programas!J199="X","X","")</f>
        <v/>
      </c>
      <c r="K199" s="3" t="str">
        <f>IF(Programas!K199="X","X","")</f>
        <v>X</v>
      </c>
      <c r="L199" s="3" t="str">
        <f>IF(Programas!L199="X","X","")</f>
        <v>X</v>
      </c>
      <c r="M199" s="3" t="str">
        <f>IF(Programas!M199="X","X","")</f>
        <v>X</v>
      </c>
      <c r="N199" s="3" t="str">
        <f>IF(Programas!N199="X","X","")</f>
        <v>X</v>
      </c>
      <c r="O199" s="3" t="str">
        <f>IF(Programas!O199="X","X","")</f>
        <v/>
      </c>
      <c r="P199" s="3" t="str">
        <f>IF(Programas!P199="X","X","")</f>
        <v/>
      </c>
      <c r="Q199" s="3" t="str">
        <f>IF(Programas!Q199="X","X","")</f>
        <v/>
      </c>
      <c r="R199" s="3" t="str">
        <f>IF(Programas!R199="X","X","")</f>
        <v/>
      </c>
      <c r="S199" s="3" t="str">
        <f>IF(Programas!S199="X","X","")</f>
        <v/>
      </c>
      <c r="T199" s="3" t="str">
        <f>IF(Programas!T199="X","X","")</f>
        <v/>
      </c>
      <c r="U199" s="3" t="str">
        <f>IF(Programas!U199="X","X","")</f>
        <v/>
      </c>
      <c r="V199" s="3" t="str">
        <f>IF(Programas!V199="X","X","")</f>
        <v/>
      </c>
      <c r="W199" s="3" t="str">
        <f>IF(Programas!W199="X","X","")</f>
        <v/>
      </c>
      <c r="X199" s="3" t="str">
        <f>IF(Programas!X199="X","X","")</f>
        <v/>
      </c>
      <c r="Y199" s="3" t="str">
        <f>IF(Programas!Y199="X","X","")</f>
        <v/>
      </c>
      <c r="Z199" s="3" t="str">
        <f>IF(Programas!Z199="X","X","")</f>
        <v/>
      </c>
      <c r="AA199" s="3" t="str">
        <f>IF(Programas!AA199="X","X","")</f>
        <v/>
      </c>
      <c r="AB199" s="3" t="str">
        <f>IF(Programas!AB199="X","X","")</f>
        <v/>
      </c>
      <c r="AC199" s="3" t="str">
        <f>IF(Programas!AC199="X","X","")</f>
        <v/>
      </c>
      <c r="AD199" s="3">
        <f>Programas!AD199</f>
        <v>0</v>
      </c>
      <c r="AE199" s="3">
        <f>Programas!AE199</f>
        <v>0</v>
      </c>
      <c r="AF199" s="3">
        <f>Programas!AF199</f>
        <v>0</v>
      </c>
      <c r="AG199" s="3">
        <f>Programas!AG199</f>
        <v>0</v>
      </c>
      <c r="AH199" s="3">
        <f>Programas!AH199</f>
        <v>0</v>
      </c>
      <c r="AI199" s="3">
        <f>Programas!AI199</f>
        <v>0</v>
      </c>
      <c r="AJ199" s="3">
        <f>Programas!AJ199</f>
        <v>0</v>
      </c>
      <c r="AK199" s="3">
        <f>Programas!AK199</f>
        <v>0</v>
      </c>
      <c r="AL199" s="3">
        <f>Programas!AL199</f>
        <v>0</v>
      </c>
      <c r="AM199" s="3">
        <f>Programas!AM199</f>
        <v>0</v>
      </c>
      <c r="AN199" s="3">
        <f>Programas!AN199</f>
        <v>0</v>
      </c>
      <c r="AO199" s="3">
        <f>Programas!AO199</f>
        <v>0</v>
      </c>
      <c r="AP199" s="3">
        <f>Programas!AP199</f>
        <v>0</v>
      </c>
      <c r="AQ199" s="3">
        <f>Programas!AQ199</f>
        <v>0</v>
      </c>
      <c r="AR199" s="3">
        <f>Programas!AR199</f>
        <v>0</v>
      </c>
      <c r="AS199" s="3">
        <f>Programas!AS199</f>
        <v>0</v>
      </c>
      <c r="AT199" s="3">
        <f>Programas!AT199</f>
        <v>0</v>
      </c>
      <c r="AU199" s="3">
        <f>Programas!AU199</f>
        <v>0</v>
      </c>
      <c r="AV199" s="3">
        <f>Programas!AV199</f>
        <v>0</v>
      </c>
      <c r="AW199" s="3">
        <f>Programas!AW199</f>
        <v>0</v>
      </c>
      <c r="AX199" s="4">
        <f t="shared" si="182"/>
        <v>0</v>
      </c>
      <c r="AY199" s="4" t="s">
        <v>205</v>
      </c>
      <c r="AZ199" s="2" t="s">
        <v>259</v>
      </c>
      <c r="BA199" s="2" t="s">
        <v>260</v>
      </c>
      <c r="BB199" s="2" t="s">
        <v>261</v>
      </c>
      <c r="BC199" s="2" t="s">
        <v>262</v>
      </c>
      <c r="BD199" s="6">
        <v>0</v>
      </c>
      <c r="BE199" s="6">
        <v>0.25</v>
      </c>
      <c r="BF199" s="6">
        <v>0.5</v>
      </c>
      <c r="BG199" s="6">
        <v>0.75</v>
      </c>
      <c r="BH199" s="6">
        <v>1</v>
      </c>
      <c r="BI199" s="6">
        <f t="shared" ref="BI199:BW199" si="238">BH199</f>
        <v>1</v>
      </c>
      <c r="BJ199" s="6">
        <f t="shared" si="238"/>
        <v>1</v>
      </c>
      <c r="BK199" s="6">
        <f t="shared" si="238"/>
        <v>1</v>
      </c>
      <c r="BL199" s="6">
        <f t="shared" si="238"/>
        <v>1</v>
      </c>
      <c r="BM199" s="6">
        <f t="shared" si="238"/>
        <v>1</v>
      </c>
      <c r="BN199" s="6">
        <f t="shared" si="238"/>
        <v>1</v>
      </c>
      <c r="BO199" s="6">
        <f t="shared" si="238"/>
        <v>1</v>
      </c>
      <c r="BP199" s="6">
        <f t="shared" si="238"/>
        <v>1</v>
      </c>
      <c r="BQ199" s="6">
        <f t="shared" si="238"/>
        <v>1</v>
      </c>
      <c r="BR199" s="6">
        <f t="shared" si="238"/>
        <v>1</v>
      </c>
      <c r="BS199" s="6">
        <f t="shared" si="238"/>
        <v>1</v>
      </c>
      <c r="BT199" s="6">
        <f t="shared" si="238"/>
        <v>1</v>
      </c>
      <c r="BU199" s="6">
        <f t="shared" si="238"/>
        <v>1</v>
      </c>
      <c r="BV199" s="6">
        <f t="shared" si="238"/>
        <v>1</v>
      </c>
      <c r="BW199" s="6">
        <f t="shared" si="238"/>
        <v>1</v>
      </c>
      <c r="BX199" s="1"/>
    </row>
    <row r="200" spans="1:76" ht="57" hidden="1" x14ac:dyDescent="0.3">
      <c r="A200" s="2" t="str">
        <f>Programas!A200</f>
        <v>UA8</v>
      </c>
      <c r="B200" s="2">
        <f>Programas!B200</f>
        <v>1</v>
      </c>
      <c r="C200" s="2" t="str">
        <f>Programas!C200</f>
        <v>Recursos Hídricos</v>
      </c>
      <c r="D200" s="2">
        <f>Programas!D200</f>
        <v>5</v>
      </c>
      <c r="E200" s="2" t="str">
        <f>Programas!E200</f>
        <v>Cobrança pelo Uso dos Recursos Hídricos</v>
      </c>
      <c r="F200" s="2" t="str">
        <f>Programas!F200</f>
        <v>5.1</v>
      </c>
      <c r="G200" s="2" t="str">
        <f>Programas!G200</f>
        <v>Implementação da cobrança nas bacias afluentes do Espírito Santo</v>
      </c>
      <c r="H200" s="2" t="str">
        <f>Programas!H200</f>
        <v>5.1.1</v>
      </c>
      <c r="I200" s="2" t="str">
        <f>Programas!I200</f>
        <v>Implementar a cobrança pelo uso da água nas bacias afluentes do Espírito Santo</v>
      </c>
      <c r="J200" s="3" t="str">
        <f>IF(Programas!J200="X","X","")</f>
        <v/>
      </c>
      <c r="K200" s="3" t="str">
        <f>IF(Programas!K200="X","X","")</f>
        <v>X</v>
      </c>
      <c r="L200" s="3" t="str">
        <f>IF(Programas!L200="X","X","")</f>
        <v>X</v>
      </c>
      <c r="M200" s="3" t="str">
        <f>IF(Programas!M200="X","X","")</f>
        <v>X</v>
      </c>
      <c r="N200" s="3" t="str">
        <f>IF(Programas!N200="X","X","")</f>
        <v>X</v>
      </c>
      <c r="O200" s="3" t="str">
        <f>IF(Programas!O200="X","X","")</f>
        <v/>
      </c>
      <c r="P200" s="3" t="str">
        <f>IF(Programas!P200="X","X","")</f>
        <v/>
      </c>
      <c r="Q200" s="3" t="str">
        <f>IF(Programas!Q200="X","X","")</f>
        <v/>
      </c>
      <c r="R200" s="3" t="str">
        <f>IF(Programas!R200="X","X","")</f>
        <v/>
      </c>
      <c r="S200" s="3" t="str">
        <f>IF(Programas!S200="X","X","")</f>
        <v/>
      </c>
      <c r="T200" s="3" t="str">
        <f>IF(Programas!T200="X","X","")</f>
        <v/>
      </c>
      <c r="U200" s="3" t="str">
        <f>IF(Programas!U200="X","X","")</f>
        <v/>
      </c>
      <c r="V200" s="3" t="str">
        <f>IF(Programas!V200="X","X","")</f>
        <v/>
      </c>
      <c r="W200" s="3" t="str">
        <f>IF(Programas!W200="X","X","")</f>
        <v/>
      </c>
      <c r="X200" s="3" t="str">
        <f>IF(Programas!X200="X","X","")</f>
        <v/>
      </c>
      <c r="Y200" s="3" t="str">
        <f>IF(Programas!Y200="X","X","")</f>
        <v/>
      </c>
      <c r="Z200" s="3" t="str">
        <f>IF(Programas!Z200="X","X","")</f>
        <v/>
      </c>
      <c r="AA200" s="3" t="str">
        <f>IF(Programas!AA200="X","X","")</f>
        <v/>
      </c>
      <c r="AB200" s="3" t="str">
        <f>IF(Programas!AB200="X","X","")</f>
        <v/>
      </c>
      <c r="AC200" s="3" t="str">
        <f>IF(Programas!AC200="X","X","")</f>
        <v/>
      </c>
      <c r="AD200" s="3">
        <f>Programas!AD200</f>
        <v>0</v>
      </c>
      <c r="AE200" s="3">
        <f>Programas!AE200</f>
        <v>0</v>
      </c>
      <c r="AF200" s="3">
        <f>Programas!AF200</f>
        <v>0</v>
      </c>
      <c r="AG200" s="3">
        <f>Programas!AG200</f>
        <v>0</v>
      </c>
      <c r="AH200" s="3">
        <f>Programas!AH200</f>
        <v>0</v>
      </c>
      <c r="AI200" s="3">
        <f>Programas!AI200</f>
        <v>0</v>
      </c>
      <c r="AJ200" s="3">
        <f>Programas!AJ200</f>
        <v>0</v>
      </c>
      <c r="AK200" s="3">
        <f>Programas!AK200</f>
        <v>0</v>
      </c>
      <c r="AL200" s="3">
        <f>Programas!AL200</f>
        <v>0</v>
      </c>
      <c r="AM200" s="3">
        <f>Programas!AM200</f>
        <v>0</v>
      </c>
      <c r="AN200" s="3">
        <f>Programas!AN200</f>
        <v>0</v>
      </c>
      <c r="AO200" s="3">
        <f>Programas!AO200</f>
        <v>0</v>
      </c>
      <c r="AP200" s="3">
        <f>Programas!AP200</f>
        <v>0</v>
      </c>
      <c r="AQ200" s="3">
        <f>Programas!AQ200</f>
        <v>0</v>
      </c>
      <c r="AR200" s="3">
        <f>Programas!AR200</f>
        <v>0</v>
      </c>
      <c r="AS200" s="3">
        <f>Programas!AS200</f>
        <v>0</v>
      </c>
      <c r="AT200" s="3">
        <f>Programas!AT200</f>
        <v>0</v>
      </c>
      <c r="AU200" s="3">
        <f>Programas!AU200</f>
        <v>0</v>
      </c>
      <c r="AV200" s="3">
        <f>Programas!AV200</f>
        <v>0</v>
      </c>
      <c r="AW200" s="3">
        <f>Programas!AW200</f>
        <v>0</v>
      </c>
      <c r="AX200" s="4">
        <f t="shared" si="182"/>
        <v>0</v>
      </c>
      <c r="AY200" s="4" t="s">
        <v>205</v>
      </c>
      <c r="AZ200" s="2" t="s">
        <v>492</v>
      </c>
      <c r="BA200" s="2" t="s">
        <v>260</v>
      </c>
      <c r="BB200" s="2" t="s">
        <v>261</v>
      </c>
      <c r="BC200" s="2" t="s">
        <v>262</v>
      </c>
      <c r="BD200" s="6">
        <v>0</v>
      </c>
      <c r="BE200" s="6">
        <v>0.25</v>
      </c>
      <c r="BF200" s="6">
        <v>0.5</v>
      </c>
      <c r="BG200" s="6">
        <v>0.75</v>
      </c>
      <c r="BH200" s="6">
        <v>1</v>
      </c>
      <c r="BI200" s="6">
        <f t="shared" ref="BI200:BW200" si="239">BH200</f>
        <v>1</v>
      </c>
      <c r="BJ200" s="6">
        <f t="shared" si="239"/>
        <v>1</v>
      </c>
      <c r="BK200" s="6">
        <f t="shared" si="239"/>
        <v>1</v>
      </c>
      <c r="BL200" s="6">
        <f t="shared" si="239"/>
        <v>1</v>
      </c>
      <c r="BM200" s="6">
        <f t="shared" si="239"/>
        <v>1</v>
      </c>
      <c r="BN200" s="6">
        <f t="shared" si="239"/>
        <v>1</v>
      </c>
      <c r="BO200" s="6">
        <f t="shared" si="239"/>
        <v>1</v>
      </c>
      <c r="BP200" s="6">
        <f t="shared" si="239"/>
        <v>1</v>
      </c>
      <c r="BQ200" s="6">
        <f t="shared" si="239"/>
        <v>1</v>
      </c>
      <c r="BR200" s="6">
        <f t="shared" si="239"/>
        <v>1</v>
      </c>
      <c r="BS200" s="6">
        <f t="shared" si="239"/>
        <v>1</v>
      </c>
      <c r="BT200" s="6">
        <f t="shared" si="239"/>
        <v>1</v>
      </c>
      <c r="BU200" s="6">
        <f t="shared" si="239"/>
        <v>1</v>
      </c>
      <c r="BV200" s="6">
        <f t="shared" si="239"/>
        <v>1</v>
      </c>
      <c r="BW200" s="6">
        <f t="shared" si="239"/>
        <v>1</v>
      </c>
      <c r="BX200" s="1"/>
    </row>
    <row r="201" spans="1:76" ht="57" hidden="1" x14ac:dyDescent="0.3">
      <c r="A201" s="2" t="str">
        <f>Programas!A201</f>
        <v>UA9</v>
      </c>
      <c r="B201" s="2">
        <f>Programas!B201</f>
        <v>1</v>
      </c>
      <c r="C201" s="2" t="str">
        <f>Programas!C201</f>
        <v>Recursos Hídricos</v>
      </c>
      <c r="D201" s="2">
        <f>Programas!D201</f>
        <v>5</v>
      </c>
      <c r="E201" s="2" t="str">
        <f>Programas!E201</f>
        <v>Cobrança pelo Uso dos Recursos Hídricos</v>
      </c>
      <c r="F201" s="2" t="str">
        <f>Programas!F201</f>
        <v>5.1</v>
      </c>
      <c r="G201" s="2" t="str">
        <f>Programas!G201</f>
        <v>Implementação da cobrança nas bacias afluentes do Espírito Santo</v>
      </c>
      <c r="H201" s="2" t="str">
        <f>Programas!H201</f>
        <v>5.1.1</v>
      </c>
      <c r="I201" s="2" t="str">
        <f>Programas!I201</f>
        <v>Implementar a cobrança pelo uso da água nas bacias afluentes do Espírito Santo</v>
      </c>
      <c r="J201" s="3" t="str">
        <f>IF(Programas!J201="X","X","")</f>
        <v/>
      </c>
      <c r="K201" s="3" t="str">
        <f>IF(Programas!K201="X","X","")</f>
        <v>X</v>
      </c>
      <c r="L201" s="3" t="str">
        <f>IF(Programas!L201="X","X","")</f>
        <v>X</v>
      </c>
      <c r="M201" s="3" t="str">
        <f>IF(Programas!M201="X","X","")</f>
        <v>X</v>
      </c>
      <c r="N201" s="3" t="str">
        <f>IF(Programas!N201="X","X","")</f>
        <v>X</v>
      </c>
      <c r="O201" s="3" t="str">
        <f>IF(Programas!O201="X","X","")</f>
        <v/>
      </c>
      <c r="P201" s="3" t="str">
        <f>IF(Programas!P201="X","X","")</f>
        <v/>
      </c>
      <c r="Q201" s="3" t="str">
        <f>IF(Programas!Q201="X","X","")</f>
        <v/>
      </c>
      <c r="R201" s="3" t="str">
        <f>IF(Programas!R201="X","X","")</f>
        <v/>
      </c>
      <c r="S201" s="3" t="str">
        <f>IF(Programas!S201="X","X","")</f>
        <v/>
      </c>
      <c r="T201" s="3" t="str">
        <f>IF(Programas!T201="X","X","")</f>
        <v/>
      </c>
      <c r="U201" s="3" t="str">
        <f>IF(Programas!U201="X","X","")</f>
        <v/>
      </c>
      <c r="V201" s="3" t="str">
        <f>IF(Programas!V201="X","X","")</f>
        <v/>
      </c>
      <c r="W201" s="3" t="str">
        <f>IF(Programas!W201="X","X","")</f>
        <v/>
      </c>
      <c r="X201" s="3" t="str">
        <f>IF(Programas!X201="X","X","")</f>
        <v/>
      </c>
      <c r="Y201" s="3" t="str">
        <f>IF(Programas!Y201="X","X","")</f>
        <v/>
      </c>
      <c r="Z201" s="3" t="str">
        <f>IF(Programas!Z201="X","X","")</f>
        <v/>
      </c>
      <c r="AA201" s="3" t="str">
        <f>IF(Programas!AA201="X","X","")</f>
        <v/>
      </c>
      <c r="AB201" s="3" t="str">
        <f>IF(Programas!AB201="X","X","")</f>
        <v/>
      </c>
      <c r="AC201" s="3" t="str">
        <f>IF(Programas!AC201="X","X","")</f>
        <v/>
      </c>
      <c r="AD201" s="3">
        <f>Programas!AD201</f>
        <v>0</v>
      </c>
      <c r="AE201" s="3">
        <f>Programas!AE201</f>
        <v>0</v>
      </c>
      <c r="AF201" s="3">
        <f>Programas!AF201</f>
        <v>0</v>
      </c>
      <c r="AG201" s="3">
        <f>Programas!AG201</f>
        <v>0</v>
      </c>
      <c r="AH201" s="3">
        <f>Programas!AH201</f>
        <v>0</v>
      </c>
      <c r="AI201" s="3">
        <f>Programas!AI201</f>
        <v>0</v>
      </c>
      <c r="AJ201" s="3">
        <f>Programas!AJ201</f>
        <v>0</v>
      </c>
      <c r="AK201" s="3">
        <f>Programas!AK201</f>
        <v>0</v>
      </c>
      <c r="AL201" s="3">
        <f>Programas!AL201</f>
        <v>0</v>
      </c>
      <c r="AM201" s="3">
        <f>Programas!AM201</f>
        <v>0</v>
      </c>
      <c r="AN201" s="3">
        <f>Programas!AN201</f>
        <v>0</v>
      </c>
      <c r="AO201" s="3">
        <f>Programas!AO201</f>
        <v>0</v>
      </c>
      <c r="AP201" s="3">
        <f>Programas!AP201</f>
        <v>0</v>
      </c>
      <c r="AQ201" s="3">
        <f>Programas!AQ201</f>
        <v>0</v>
      </c>
      <c r="AR201" s="3">
        <f>Programas!AR201</f>
        <v>0</v>
      </c>
      <c r="AS201" s="3">
        <f>Programas!AS201</f>
        <v>0</v>
      </c>
      <c r="AT201" s="3">
        <f>Programas!AT201</f>
        <v>0</v>
      </c>
      <c r="AU201" s="3">
        <f>Programas!AU201</f>
        <v>0</v>
      </c>
      <c r="AV201" s="3">
        <f>Programas!AV201</f>
        <v>0</v>
      </c>
      <c r="AW201" s="3">
        <f>Programas!AW201</f>
        <v>0</v>
      </c>
      <c r="AX201" s="4">
        <f t="shared" si="182"/>
        <v>0</v>
      </c>
      <c r="AY201" s="4" t="s">
        <v>205</v>
      </c>
      <c r="AZ201" s="2" t="s">
        <v>492</v>
      </c>
      <c r="BA201" s="2" t="s">
        <v>260</v>
      </c>
      <c r="BB201" s="2" t="s">
        <v>261</v>
      </c>
      <c r="BC201" s="2" t="s">
        <v>262</v>
      </c>
      <c r="BD201" s="6">
        <v>0</v>
      </c>
      <c r="BE201" s="6">
        <v>0.25</v>
      </c>
      <c r="BF201" s="6">
        <v>0.5</v>
      </c>
      <c r="BG201" s="6">
        <v>0.75</v>
      </c>
      <c r="BH201" s="6">
        <v>1</v>
      </c>
      <c r="BI201" s="6">
        <f t="shared" ref="BI201:BW201" si="240">BH201</f>
        <v>1</v>
      </c>
      <c r="BJ201" s="6">
        <f t="shared" si="240"/>
        <v>1</v>
      </c>
      <c r="BK201" s="6">
        <f t="shared" si="240"/>
        <v>1</v>
      </c>
      <c r="BL201" s="6">
        <f t="shared" si="240"/>
        <v>1</v>
      </c>
      <c r="BM201" s="6">
        <f t="shared" si="240"/>
        <v>1</v>
      </c>
      <c r="BN201" s="6">
        <f t="shared" si="240"/>
        <v>1</v>
      </c>
      <c r="BO201" s="6">
        <f t="shared" si="240"/>
        <v>1</v>
      </c>
      <c r="BP201" s="6">
        <f t="shared" si="240"/>
        <v>1</v>
      </c>
      <c r="BQ201" s="6">
        <f t="shared" si="240"/>
        <v>1</v>
      </c>
      <c r="BR201" s="6">
        <f t="shared" si="240"/>
        <v>1</v>
      </c>
      <c r="BS201" s="6">
        <f t="shared" si="240"/>
        <v>1</v>
      </c>
      <c r="BT201" s="6">
        <f t="shared" si="240"/>
        <v>1</v>
      </c>
      <c r="BU201" s="6">
        <f t="shared" si="240"/>
        <v>1</v>
      </c>
      <c r="BV201" s="6">
        <f t="shared" si="240"/>
        <v>1</v>
      </c>
      <c r="BW201" s="6">
        <f t="shared" si="240"/>
        <v>1</v>
      </c>
      <c r="BX201" s="1"/>
    </row>
    <row r="202" spans="1:76" ht="57" x14ac:dyDescent="0.3">
      <c r="A202" s="40" t="str">
        <f>Programas!A202</f>
        <v>PIRH</v>
      </c>
      <c r="B202" s="40">
        <f>Programas!B202</f>
        <v>1</v>
      </c>
      <c r="C202" s="40" t="str">
        <f>Programas!C202</f>
        <v>Recursos Hídricos</v>
      </c>
      <c r="D202" s="40">
        <f>Programas!D202</f>
        <v>5</v>
      </c>
      <c r="E202" s="40" t="str">
        <f>Programas!E202</f>
        <v>Cobrança pelo Uso dos Recursos Hídricos</v>
      </c>
      <c r="F202" s="40" t="str">
        <f>Programas!F202</f>
        <v>5.2</v>
      </c>
      <c r="G202" s="40" t="str">
        <f>Programas!G202</f>
        <v>Ampliação da arrecadação da cobrança em MG e de águas de domínio da União</v>
      </c>
      <c r="H202" s="40" t="str">
        <f>Programas!H202</f>
        <v>5.2.1</v>
      </c>
      <c r="I202" s="40" t="str">
        <f>Programas!I202</f>
        <v>Avaliar os benefícios obtidos para a bacia com a cobrança implementada e apresentar propostas de aperfeiçoamento</v>
      </c>
      <c r="J202" s="30" t="str">
        <f>IF(Programas!J202="X","X","")</f>
        <v/>
      </c>
      <c r="K202" s="30" t="str">
        <f>IF(Programas!K202="X","X","")</f>
        <v/>
      </c>
      <c r="L202" s="30" t="str">
        <f>IF(Programas!L202="X","X","")</f>
        <v>X</v>
      </c>
      <c r="M202" s="30" t="str">
        <f>IF(Programas!M202="X","X","")</f>
        <v>X</v>
      </c>
      <c r="N202" s="30" t="str">
        <f>IF(Programas!N202="X","X","")</f>
        <v/>
      </c>
      <c r="O202" s="30" t="str">
        <f>IF(Programas!O202="X","X","")</f>
        <v/>
      </c>
      <c r="P202" s="30" t="str">
        <f>IF(Programas!P202="X","X","")</f>
        <v/>
      </c>
      <c r="Q202" s="30" t="str">
        <f>IF(Programas!Q202="X","X","")</f>
        <v/>
      </c>
      <c r="R202" s="30" t="str">
        <f>IF(Programas!R202="X","X","")</f>
        <v/>
      </c>
      <c r="S202" s="30" t="str">
        <f>IF(Programas!S202="X","X","")</f>
        <v/>
      </c>
      <c r="T202" s="30" t="str">
        <f>IF(Programas!T202="X","X","")</f>
        <v/>
      </c>
      <c r="U202" s="30" t="str">
        <f>IF(Programas!U202="X","X","")</f>
        <v/>
      </c>
      <c r="V202" s="30" t="str">
        <f>IF(Programas!V202="X","X","")</f>
        <v/>
      </c>
      <c r="W202" s="30" t="str">
        <f>IF(Programas!W202="X","X","")</f>
        <v/>
      </c>
      <c r="X202" s="30" t="str">
        <f>IF(Programas!X202="X","X","")</f>
        <v/>
      </c>
      <c r="Y202" s="30" t="str">
        <f>IF(Programas!Y202="X","X","")</f>
        <v/>
      </c>
      <c r="Z202" s="30" t="str">
        <f>IF(Programas!Z202="X","X","")</f>
        <v/>
      </c>
      <c r="AA202" s="30" t="str">
        <f>IF(Programas!AA202="X","X","")</f>
        <v/>
      </c>
      <c r="AB202" s="30" t="str">
        <f>IF(Programas!AB202="X","X","")</f>
        <v/>
      </c>
      <c r="AC202" s="30" t="str">
        <f>IF(Programas!AC202="X","X","")</f>
        <v/>
      </c>
      <c r="AD202" s="30">
        <f>Programas!AD202</f>
        <v>0</v>
      </c>
      <c r="AE202" s="30">
        <f>Programas!AE202</f>
        <v>0</v>
      </c>
      <c r="AF202" s="30">
        <f>Programas!AF202</f>
        <v>150</v>
      </c>
      <c r="AG202" s="30">
        <f>Programas!AG202</f>
        <v>387.6</v>
      </c>
      <c r="AH202" s="30">
        <f>Programas!AH202</f>
        <v>0</v>
      </c>
      <c r="AI202" s="30">
        <f>Programas!AI202</f>
        <v>0</v>
      </c>
      <c r="AJ202" s="30">
        <f>Programas!AJ202</f>
        <v>0</v>
      </c>
      <c r="AK202" s="30">
        <f>Programas!AK202</f>
        <v>0</v>
      </c>
      <c r="AL202" s="30">
        <f>Programas!AL202</f>
        <v>0</v>
      </c>
      <c r="AM202" s="30">
        <f>Programas!AM202</f>
        <v>0</v>
      </c>
      <c r="AN202" s="30">
        <f>Programas!AN202</f>
        <v>0</v>
      </c>
      <c r="AO202" s="30">
        <f>Programas!AO202</f>
        <v>0</v>
      </c>
      <c r="AP202" s="30">
        <f>Programas!AP202</f>
        <v>0</v>
      </c>
      <c r="AQ202" s="30">
        <f>Programas!AQ202</f>
        <v>0</v>
      </c>
      <c r="AR202" s="30">
        <f>Programas!AR202</f>
        <v>0</v>
      </c>
      <c r="AS202" s="30">
        <f>Programas!AS202</f>
        <v>0</v>
      </c>
      <c r="AT202" s="30">
        <f>Programas!AT202</f>
        <v>0</v>
      </c>
      <c r="AU202" s="30">
        <f>Programas!AU202</f>
        <v>0</v>
      </c>
      <c r="AV202" s="30">
        <f>Programas!AV202</f>
        <v>0</v>
      </c>
      <c r="AW202" s="30">
        <f>Programas!AW202</f>
        <v>0</v>
      </c>
      <c r="AX202" s="36">
        <f t="shared" si="182"/>
        <v>537.6</v>
      </c>
      <c r="AY202" s="36" t="s">
        <v>205</v>
      </c>
      <c r="AZ202" s="40" t="s">
        <v>263</v>
      </c>
      <c r="BA202" s="40" t="s">
        <v>264</v>
      </c>
      <c r="BB202" s="40" t="s">
        <v>265</v>
      </c>
      <c r="BC202" s="40" t="s">
        <v>266</v>
      </c>
      <c r="BD202" s="62">
        <v>0</v>
      </c>
      <c r="BE202" s="62">
        <f t="shared" ref="BE202:BW202" si="241">BD202</f>
        <v>0</v>
      </c>
      <c r="BF202" s="62">
        <v>0.25</v>
      </c>
      <c r="BG202" s="62">
        <v>1</v>
      </c>
      <c r="BH202" s="62">
        <f t="shared" si="241"/>
        <v>1</v>
      </c>
      <c r="BI202" s="62">
        <f t="shared" si="241"/>
        <v>1</v>
      </c>
      <c r="BJ202" s="62">
        <f t="shared" si="241"/>
        <v>1</v>
      </c>
      <c r="BK202" s="62">
        <f t="shared" si="241"/>
        <v>1</v>
      </c>
      <c r="BL202" s="62">
        <f t="shared" si="241"/>
        <v>1</v>
      </c>
      <c r="BM202" s="62">
        <f t="shared" si="241"/>
        <v>1</v>
      </c>
      <c r="BN202" s="62">
        <f t="shared" si="241"/>
        <v>1</v>
      </c>
      <c r="BO202" s="62">
        <f t="shared" si="241"/>
        <v>1</v>
      </c>
      <c r="BP202" s="62">
        <f t="shared" si="241"/>
        <v>1</v>
      </c>
      <c r="BQ202" s="62">
        <f t="shared" si="241"/>
        <v>1</v>
      </c>
      <c r="BR202" s="62">
        <f t="shared" si="241"/>
        <v>1</v>
      </c>
      <c r="BS202" s="62">
        <f t="shared" si="241"/>
        <v>1</v>
      </c>
      <c r="BT202" s="62">
        <f t="shared" si="241"/>
        <v>1</v>
      </c>
      <c r="BU202" s="62">
        <f t="shared" si="241"/>
        <v>1</v>
      </c>
      <c r="BV202" s="62">
        <f t="shared" si="241"/>
        <v>1</v>
      </c>
      <c r="BW202" s="62">
        <f t="shared" si="241"/>
        <v>1</v>
      </c>
    </row>
    <row r="203" spans="1:76" ht="57" hidden="1" x14ac:dyDescent="0.3">
      <c r="A203" s="2" t="str">
        <f>Programas!A203</f>
        <v>Doce</v>
      </c>
      <c r="B203" s="2">
        <f>Programas!B203</f>
        <v>1</v>
      </c>
      <c r="C203" s="2" t="str">
        <f>Programas!C203</f>
        <v>Recursos Hídricos</v>
      </c>
      <c r="D203" s="2">
        <f>Programas!D203</f>
        <v>5</v>
      </c>
      <c r="E203" s="2" t="str">
        <f>Programas!E203</f>
        <v>Cobrança pelo Uso dos Recursos Hídricos</v>
      </c>
      <c r="F203" s="2" t="str">
        <f>Programas!F203</f>
        <v>5.2</v>
      </c>
      <c r="G203" s="2" t="str">
        <f>Programas!G203</f>
        <v>Ampliação da arrecadação da cobrança em MG e de águas de domínio da União</v>
      </c>
      <c r="H203" s="2" t="str">
        <f>Programas!H203</f>
        <v>5.2.1</v>
      </c>
      <c r="I203" s="2" t="str">
        <f>Programas!I203</f>
        <v>Avaliar os benefícios obtidos para a bacia com a cobrança implementada e apresentar propostas de aperfeiçoamento</v>
      </c>
      <c r="J203" s="3" t="str">
        <f>IF(Programas!J203="X","X","")</f>
        <v/>
      </c>
      <c r="K203" s="3" t="str">
        <f>IF(Programas!K203="X","X","")</f>
        <v/>
      </c>
      <c r="L203" s="3" t="str">
        <f>IF(Programas!L203="X","X","")</f>
        <v>X</v>
      </c>
      <c r="M203" s="3" t="str">
        <f>IF(Programas!M203="X","X","")</f>
        <v>X</v>
      </c>
      <c r="N203" s="3" t="str">
        <f>IF(Programas!N203="X","X","")</f>
        <v/>
      </c>
      <c r="O203" s="3" t="str">
        <f>IF(Programas!O203="X","X","")</f>
        <v/>
      </c>
      <c r="P203" s="3" t="str">
        <f>IF(Programas!P203="X","X","")</f>
        <v/>
      </c>
      <c r="Q203" s="3" t="str">
        <f>IF(Programas!Q203="X","X","")</f>
        <v/>
      </c>
      <c r="R203" s="3" t="str">
        <f>IF(Programas!R203="X","X","")</f>
        <v/>
      </c>
      <c r="S203" s="3" t="str">
        <f>IF(Programas!S203="X","X","")</f>
        <v/>
      </c>
      <c r="T203" s="3" t="str">
        <f>IF(Programas!T203="X","X","")</f>
        <v/>
      </c>
      <c r="U203" s="3" t="str">
        <f>IF(Programas!U203="X","X","")</f>
        <v/>
      </c>
      <c r="V203" s="3" t="str">
        <f>IF(Programas!V203="X","X","")</f>
        <v/>
      </c>
      <c r="W203" s="3" t="str">
        <f>IF(Programas!W203="X","X","")</f>
        <v/>
      </c>
      <c r="X203" s="3" t="str">
        <f>IF(Programas!X203="X","X","")</f>
        <v/>
      </c>
      <c r="Y203" s="3" t="str">
        <f>IF(Programas!Y203="X","X","")</f>
        <v/>
      </c>
      <c r="Z203" s="3" t="str">
        <f>IF(Programas!Z203="X","X","")</f>
        <v/>
      </c>
      <c r="AA203" s="3" t="str">
        <f>IF(Programas!AA203="X","X","")</f>
        <v/>
      </c>
      <c r="AB203" s="3" t="str">
        <f>IF(Programas!AB203="X","X","")</f>
        <v/>
      </c>
      <c r="AC203" s="3" t="str">
        <f>IF(Programas!AC203="X","X","")</f>
        <v/>
      </c>
      <c r="AD203" s="3">
        <f>Programas!AD203</f>
        <v>0</v>
      </c>
      <c r="AE203" s="3">
        <f>Programas!AE203</f>
        <v>0</v>
      </c>
      <c r="AF203" s="3">
        <f>Programas!AF203</f>
        <v>150</v>
      </c>
      <c r="AG203" s="3">
        <f>Programas!AG203</f>
        <v>387.6</v>
      </c>
      <c r="AH203" s="3">
        <f>Programas!AH203</f>
        <v>0</v>
      </c>
      <c r="AI203" s="3">
        <f>Programas!AI203</f>
        <v>0</v>
      </c>
      <c r="AJ203" s="3">
        <f>Programas!AJ203</f>
        <v>0</v>
      </c>
      <c r="AK203" s="3">
        <f>Programas!AK203</f>
        <v>0</v>
      </c>
      <c r="AL203" s="3">
        <f>Programas!AL203</f>
        <v>0</v>
      </c>
      <c r="AM203" s="3">
        <f>Programas!AM203</f>
        <v>0</v>
      </c>
      <c r="AN203" s="3">
        <f>Programas!AN203</f>
        <v>0</v>
      </c>
      <c r="AO203" s="3">
        <f>Programas!AO203</f>
        <v>0</v>
      </c>
      <c r="AP203" s="3">
        <f>Programas!AP203</f>
        <v>0</v>
      </c>
      <c r="AQ203" s="3">
        <f>Programas!AQ203</f>
        <v>0</v>
      </c>
      <c r="AR203" s="3">
        <f>Programas!AR203</f>
        <v>0</v>
      </c>
      <c r="AS203" s="3">
        <f>Programas!AS203</f>
        <v>0</v>
      </c>
      <c r="AT203" s="3">
        <f>Programas!AT203</f>
        <v>0</v>
      </c>
      <c r="AU203" s="3">
        <f>Programas!AU203</f>
        <v>0</v>
      </c>
      <c r="AV203" s="3">
        <f>Programas!AV203</f>
        <v>0</v>
      </c>
      <c r="AW203" s="3">
        <f>Programas!AW203</f>
        <v>0</v>
      </c>
      <c r="AX203" s="4">
        <f t="shared" si="182"/>
        <v>537.6</v>
      </c>
      <c r="AY203" s="4" t="s">
        <v>205</v>
      </c>
      <c r="AZ203" s="2" t="s">
        <v>263</v>
      </c>
      <c r="BA203" s="2" t="s">
        <v>264</v>
      </c>
      <c r="BB203" s="2" t="s">
        <v>265</v>
      </c>
      <c r="BC203" s="2" t="s">
        <v>266</v>
      </c>
      <c r="BD203" s="6">
        <v>0</v>
      </c>
      <c r="BE203" s="6">
        <f>BD203</f>
        <v>0</v>
      </c>
      <c r="BF203" s="6">
        <v>0.25</v>
      </c>
      <c r="BG203" s="6">
        <v>1</v>
      </c>
      <c r="BH203" s="6">
        <f t="shared" ref="BH203:BW203" si="242">BG203</f>
        <v>1</v>
      </c>
      <c r="BI203" s="6">
        <f t="shared" si="242"/>
        <v>1</v>
      </c>
      <c r="BJ203" s="6">
        <f t="shared" si="242"/>
        <v>1</v>
      </c>
      <c r="BK203" s="6">
        <f t="shared" si="242"/>
        <v>1</v>
      </c>
      <c r="BL203" s="6">
        <f t="shared" si="242"/>
        <v>1</v>
      </c>
      <c r="BM203" s="6">
        <f t="shared" si="242"/>
        <v>1</v>
      </c>
      <c r="BN203" s="6">
        <f t="shared" si="242"/>
        <v>1</v>
      </c>
      <c r="BO203" s="6">
        <f t="shared" si="242"/>
        <v>1</v>
      </c>
      <c r="BP203" s="6">
        <f t="shared" si="242"/>
        <v>1</v>
      </c>
      <c r="BQ203" s="6">
        <f t="shared" si="242"/>
        <v>1</v>
      </c>
      <c r="BR203" s="6">
        <f t="shared" si="242"/>
        <v>1</v>
      </c>
      <c r="BS203" s="6">
        <f t="shared" si="242"/>
        <v>1</v>
      </c>
      <c r="BT203" s="6">
        <f t="shared" si="242"/>
        <v>1</v>
      </c>
      <c r="BU203" s="6">
        <f t="shared" si="242"/>
        <v>1</v>
      </c>
      <c r="BV203" s="6">
        <f t="shared" si="242"/>
        <v>1</v>
      </c>
      <c r="BW203" s="6">
        <f t="shared" si="242"/>
        <v>1</v>
      </c>
      <c r="BX203" s="1"/>
    </row>
    <row r="204" spans="1:76" hidden="1" x14ac:dyDescent="0.3">
      <c r="A204" s="2" t="str">
        <f>Programas!A204</f>
        <v>DO1</v>
      </c>
      <c r="B204" s="2">
        <f>Programas!B204</f>
        <v>1</v>
      </c>
      <c r="C204" s="2" t="str">
        <f>Programas!C204</f>
        <v>Recursos Hídricos</v>
      </c>
      <c r="D204" s="2">
        <f>Programas!D204</f>
        <v>5</v>
      </c>
      <c r="E204" s="2" t="str">
        <f>Programas!E204</f>
        <v>N/A</v>
      </c>
      <c r="F204" s="2" t="str">
        <f>Programas!F204</f>
        <v>N/A</v>
      </c>
      <c r="G204" s="2" t="str">
        <f>Programas!G204</f>
        <v>N/A</v>
      </c>
      <c r="H204" s="2" t="str">
        <f>Programas!H204</f>
        <v>N/A</v>
      </c>
      <c r="I204" s="2" t="str">
        <f>Programas!I204</f>
        <v>N/A</v>
      </c>
      <c r="J204" s="3" t="str">
        <f>IF(Programas!J204="X","X","")</f>
        <v/>
      </c>
      <c r="K204" s="3" t="str">
        <f>IF(Programas!K204="X","X","")</f>
        <v/>
      </c>
      <c r="L204" s="3" t="str">
        <f>IF(Programas!L204="X","X","")</f>
        <v/>
      </c>
      <c r="M204" s="3" t="str">
        <f>IF(Programas!M204="X","X","")</f>
        <v/>
      </c>
      <c r="N204" s="3" t="str">
        <f>IF(Programas!N204="X","X","")</f>
        <v/>
      </c>
      <c r="O204" s="3" t="str">
        <f>IF(Programas!O204="X","X","")</f>
        <v/>
      </c>
      <c r="P204" s="3" t="str">
        <f>IF(Programas!P204="X","X","")</f>
        <v/>
      </c>
      <c r="Q204" s="3" t="str">
        <f>IF(Programas!Q204="X","X","")</f>
        <v/>
      </c>
      <c r="R204" s="3" t="str">
        <f>IF(Programas!R204="X","X","")</f>
        <v/>
      </c>
      <c r="S204" s="3" t="str">
        <f>IF(Programas!S204="X","X","")</f>
        <v/>
      </c>
      <c r="T204" s="3" t="str">
        <f>IF(Programas!T204="X","X","")</f>
        <v/>
      </c>
      <c r="U204" s="3" t="str">
        <f>IF(Programas!U204="X","X","")</f>
        <v/>
      </c>
      <c r="V204" s="3" t="str">
        <f>IF(Programas!V204="X","X","")</f>
        <v/>
      </c>
      <c r="W204" s="3" t="str">
        <f>IF(Programas!W204="X","X","")</f>
        <v/>
      </c>
      <c r="X204" s="3" t="str">
        <f>IF(Programas!X204="X","X","")</f>
        <v/>
      </c>
      <c r="Y204" s="3" t="str">
        <f>IF(Programas!Y204="X","X","")</f>
        <v/>
      </c>
      <c r="Z204" s="3" t="str">
        <f>IF(Programas!Z204="X","X","")</f>
        <v/>
      </c>
      <c r="AA204" s="3" t="str">
        <f>IF(Programas!AA204="X","X","")</f>
        <v/>
      </c>
      <c r="AB204" s="3" t="str">
        <f>IF(Programas!AB204="X","X","")</f>
        <v/>
      </c>
      <c r="AC204" s="3" t="str">
        <f>IF(Programas!AC204="X","X","")</f>
        <v/>
      </c>
      <c r="AD204" s="3">
        <f>Programas!AD204</f>
        <v>0</v>
      </c>
      <c r="AE204" s="3">
        <f>Programas!AE204</f>
        <v>0</v>
      </c>
      <c r="AF204" s="3">
        <f>Programas!AF204</f>
        <v>0</v>
      </c>
      <c r="AG204" s="3">
        <f>Programas!AG204</f>
        <v>0</v>
      </c>
      <c r="AH204" s="3">
        <f>Programas!AH204</f>
        <v>0</v>
      </c>
      <c r="AI204" s="3">
        <f>Programas!AI204</f>
        <v>0</v>
      </c>
      <c r="AJ204" s="3">
        <f>Programas!AJ204</f>
        <v>0</v>
      </c>
      <c r="AK204" s="3">
        <f>Programas!AK204</f>
        <v>0</v>
      </c>
      <c r="AL204" s="3">
        <f>Programas!AL204</f>
        <v>0</v>
      </c>
      <c r="AM204" s="3">
        <f>Programas!AM204</f>
        <v>0</v>
      </c>
      <c r="AN204" s="3">
        <f>Programas!AN204</f>
        <v>0</v>
      </c>
      <c r="AO204" s="3">
        <f>Programas!AO204</f>
        <v>0</v>
      </c>
      <c r="AP204" s="3">
        <f>Programas!AP204</f>
        <v>0</v>
      </c>
      <c r="AQ204" s="3">
        <f>Programas!AQ204</f>
        <v>0</v>
      </c>
      <c r="AR204" s="3">
        <f>Programas!AR204</f>
        <v>0</v>
      </c>
      <c r="AS204" s="3">
        <f>Programas!AS204</f>
        <v>0</v>
      </c>
      <c r="AT204" s="3">
        <f>Programas!AT204</f>
        <v>0</v>
      </c>
      <c r="AU204" s="3">
        <f>Programas!AU204</f>
        <v>0</v>
      </c>
      <c r="AV204" s="3">
        <f>Programas!AV204</f>
        <v>0</v>
      </c>
      <c r="AW204" s="3">
        <f>Programas!AW204</f>
        <v>0</v>
      </c>
      <c r="AX204" s="4">
        <f t="shared" si="182"/>
        <v>0</v>
      </c>
      <c r="AY204" s="4"/>
      <c r="AZ204" s="2"/>
      <c r="BA204" s="2"/>
      <c r="BB204" s="2"/>
      <c r="BC204" s="2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1"/>
    </row>
    <row r="205" spans="1:76" hidden="1" x14ac:dyDescent="0.3">
      <c r="A205" s="2" t="str">
        <f>Programas!A205</f>
        <v>DO2</v>
      </c>
      <c r="B205" s="2">
        <f>Programas!B205</f>
        <v>1</v>
      </c>
      <c r="C205" s="2" t="str">
        <f>Programas!C205</f>
        <v>Recursos Hídricos</v>
      </c>
      <c r="D205" s="2">
        <f>Programas!D205</f>
        <v>5</v>
      </c>
      <c r="E205" s="2" t="str">
        <f>Programas!E205</f>
        <v>N/A</v>
      </c>
      <c r="F205" s="2" t="str">
        <f>Programas!F205</f>
        <v>N/A</v>
      </c>
      <c r="G205" s="2" t="str">
        <f>Programas!G205</f>
        <v>N/A</v>
      </c>
      <c r="H205" s="2" t="str">
        <f>Programas!H205</f>
        <v>N/A</v>
      </c>
      <c r="I205" s="2" t="str">
        <f>Programas!I205</f>
        <v>N/A</v>
      </c>
      <c r="J205" s="3" t="str">
        <f>IF(Programas!J205="X","X","")</f>
        <v/>
      </c>
      <c r="K205" s="3" t="str">
        <f>IF(Programas!K205="X","X","")</f>
        <v/>
      </c>
      <c r="L205" s="3" t="str">
        <f>IF(Programas!L205="X","X","")</f>
        <v/>
      </c>
      <c r="M205" s="3" t="str">
        <f>IF(Programas!M205="X","X","")</f>
        <v/>
      </c>
      <c r="N205" s="3" t="str">
        <f>IF(Programas!N205="X","X","")</f>
        <v/>
      </c>
      <c r="O205" s="3" t="str">
        <f>IF(Programas!O205="X","X","")</f>
        <v/>
      </c>
      <c r="P205" s="3" t="str">
        <f>IF(Programas!P205="X","X","")</f>
        <v/>
      </c>
      <c r="Q205" s="3" t="str">
        <f>IF(Programas!Q205="X","X","")</f>
        <v/>
      </c>
      <c r="R205" s="3" t="str">
        <f>IF(Programas!R205="X","X","")</f>
        <v/>
      </c>
      <c r="S205" s="3" t="str">
        <f>IF(Programas!S205="X","X","")</f>
        <v/>
      </c>
      <c r="T205" s="3" t="str">
        <f>IF(Programas!T205="X","X","")</f>
        <v/>
      </c>
      <c r="U205" s="3" t="str">
        <f>IF(Programas!U205="X","X","")</f>
        <v/>
      </c>
      <c r="V205" s="3" t="str">
        <f>IF(Programas!V205="X","X","")</f>
        <v/>
      </c>
      <c r="W205" s="3" t="str">
        <f>IF(Programas!W205="X","X","")</f>
        <v/>
      </c>
      <c r="X205" s="3" t="str">
        <f>IF(Programas!X205="X","X","")</f>
        <v/>
      </c>
      <c r="Y205" s="3" t="str">
        <f>IF(Programas!Y205="X","X","")</f>
        <v/>
      </c>
      <c r="Z205" s="3" t="str">
        <f>IF(Programas!Z205="X","X","")</f>
        <v/>
      </c>
      <c r="AA205" s="3" t="str">
        <f>IF(Programas!AA205="X","X","")</f>
        <v/>
      </c>
      <c r="AB205" s="3" t="str">
        <f>IF(Programas!AB205="X","X","")</f>
        <v/>
      </c>
      <c r="AC205" s="3" t="str">
        <f>IF(Programas!AC205="X","X","")</f>
        <v/>
      </c>
      <c r="AD205" s="3">
        <f>Programas!AD205</f>
        <v>0</v>
      </c>
      <c r="AE205" s="3">
        <f>Programas!AE205</f>
        <v>0</v>
      </c>
      <c r="AF205" s="3">
        <f>Programas!AF205</f>
        <v>0</v>
      </c>
      <c r="AG205" s="3">
        <f>Programas!AG205</f>
        <v>0</v>
      </c>
      <c r="AH205" s="3">
        <f>Programas!AH205</f>
        <v>0</v>
      </c>
      <c r="AI205" s="3">
        <f>Programas!AI205</f>
        <v>0</v>
      </c>
      <c r="AJ205" s="3">
        <f>Programas!AJ205</f>
        <v>0</v>
      </c>
      <c r="AK205" s="3">
        <f>Programas!AK205</f>
        <v>0</v>
      </c>
      <c r="AL205" s="3">
        <f>Programas!AL205</f>
        <v>0</v>
      </c>
      <c r="AM205" s="3">
        <f>Programas!AM205</f>
        <v>0</v>
      </c>
      <c r="AN205" s="3">
        <f>Programas!AN205</f>
        <v>0</v>
      </c>
      <c r="AO205" s="3">
        <f>Programas!AO205</f>
        <v>0</v>
      </c>
      <c r="AP205" s="3">
        <f>Programas!AP205</f>
        <v>0</v>
      </c>
      <c r="AQ205" s="3">
        <f>Programas!AQ205</f>
        <v>0</v>
      </c>
      <c r="AR205" s="3">
        <f>Programas!AR205</f>
        <v>0</v>
      </c>
      <c r="AS205" s="3">
        <f>Programas!AS205</f>
        <v>0</v>
      </c>
      <c r="AT205" s="3">
        <f>Programas!AT205</f>
        <v>0</v>
      </c>
      <c r="AU205" s="3">
        <f>Programas!AU205</f>
        <v>0</v>
      </c>
      <c r="AV205" s="3">
        <f>Programas!AV205</f>
        <v>0</v>
      </c>
      <c r="AW205" s="3">
        <f>Programas!AW205</f>
        <v>0</v>
      </c>
      <c r="AX205" s="4">
        <f t="shared" si="182"/>
        <v>0</v>
      </c>
      <c r="AY205" s="4"/>
      <c r="AZ205" s="2"/>
      <c r="BA205" s="2"/>
      <c r="BB205" s="2"/>
      <c r="BC205" s="2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1"/>
    </row>
    <row r="206" spans="1:76" hidden="1" x14ac:dyDescent="0.3">
      <c r="A206" s="2" t="str">
        <f>Programas!A206</f>
        <v>DO3</v>
      </c>
      <c r="B206" s="2">
        <f>Programas!B206</f>
        <v>1</v>
      </c>
      <c r="C206" s="2" t="str">
        <f>Programas!C206</f>
        <v>Recursos Hídricos</v>
      </c>
      <c r="D206" s="2">
        <f>Programas!D206</f>
        <v>5</v>
      </c>
      <c r="E206" s="2" t="str">
        <f>Programas!E206</f>
        <v>N/A</v>
      </c>
      <c r="F206" s="2" t="str">
        <f>Programas!F206</f>
        <v>N/A</v>
      </c>
      <c r="G206" s="2" t="str">
        <f>Programas!G206</f>
        <v>N/A</v>
      </c>
      <c r="H206" s="2" t="str">
        <f>Programas!H206</f>
        <v>N/A</v>
      </c>
      <c r="I206" s="2" t="str">
        <f>Programas!I206</f>
        <v>N/A</v>
      </c>
      <c r="J206" s="3" t="str">
        <f>IF(Programas!J206="X","X","")</f>
        <v/>
      </c>
      <c r="K206" s="3" t="str">
        <f>IF(Programas!K206="X","X","")</f>
        <v/>
      </c>
      <c r="L206" s="3" t="str">
        <f>IF(Programas!L206="X","X","")</f>
        <v/>
      </c>
      <c r="M206" s="3" t="str">
        <f>IF(Programas!M206="X","X","")</f>
        <v/>
      </c>
      <c r="N206" s="3" t="str">
        <f>IF(Programas!N206="X","X","")</f>
        <v/>
      </c>
      <c r="O206" s="3" t="str">
        <f>IF(Programas!O206="X","X","")</f>
        <v/>
      </c>
      <c r="P206" s="3" t="str">
        <f>IF(Programas!P206="X","X","")</f>
        <v/>
      </c>
      <c r="Q206" s="3" t="str">
        <f>IF(Programas!Q206="X","X","")</f>
        <v/>
      </c>
      <c r="R206" s="3" t="str">
        <f>IF(Programas!R206="X","X","")</f>
        <v/>
      </c>
      <c r="S206" s="3" t="str">
        <f>IF(Programas!S206="X","X","")</f>
        <v/>
      </c>
      <c r="T206" s="3" t="str">
        <f>IF(Programas!T206="X","X","")</f>
        <v/>
      </c>
      <c r="U206" s="3" t="str">
        <f>IF(Programas!U206="X","X","")</f>
        <v/>
      </c>
      <c r="V206" s="3" t="str">
        <f>IF(Programas!V206="X","X","")</f>
        <v/>
      </c>
      <c r="W206" s="3" t="str">
        <f>IF(Programas!W206="X","X","")</f>
        <v/>
      </c>
      <c r="X206" s="3" t="str">
        <f>IF(Programas!X206="X","X","")</f>
        <v/>
      </c>
      <c r="Y206" s="3" t="str">
        <f>IF(Programas!Y206="X","X","")</f>
        <v/>
      </c>
      <c r="Z206" s="3" t="str">
        <f>IF(Programas!Z206="X","X","")</f>
        <v/>
      </c>
      <c r="AA206" s="3" t="str">
        <f>IF(Programas!AA206="X","X","")</f>
        <v/>
      </c>
      <c r="AB206" s="3" t="str">
        <f>IF(Programas!AB206="X","X","")</f>
        <v/>
      </c>
      <c r="AC206" s="3" t="str">
        <f>IF(Programas!AC206="X","X","")</f>
        <v/>
      </c>
      <c r="AD206" s="3">
        <f>Programas!AD206</f>
        <v>0</v>
      </c>
      <c r="AE206" s="3">
        <f>Programas!AE206</f>
        <v>0</v>
      </c>
      <c r="AF206" s="3">
        <f>Programas!AF206</f>
        <v>0</v>
      </c>
      <c r="AG206" s="3">
        <f>Programas!AG206</f>
        <v>0</v>
      </c>
      <c r="AH206" s="3">
        <f>Programas!AH206</f>
        <v>0</v>
      </c>
      <c r="AI206" s="3">
        <f>Programas!AI206</f>
        <v>0</v>
      </c>
      <c r="AJ206" s="3">
        <f>Programas!AJ206</f>
        <v>0</v>
      </c>
      <c r="AK206" s="3">
        <f>Programas!AK206</f>
        <v>0</v>
      </c>
      <c r="AL206" s="3">
        <f>Programas!AL206</f>
        <v>0</v>
      </c>
      <c r="AM206" s="3">
        <f>Programas!AM206</f>
        <v>0</v>
      </c>
      <c r="AN206" s="3">
        <f>Programas!AN206</f>
        <v>0</v>
      </c>
      <c r="AO206" s="3">
        <f>Programas!AO206</f>
        <v>0</v>
      </c>
      <c r="AP206" s="3">
        <f>Programas!AP206</f>
        <v>0</v>
      </c>
      <c r="AQ206" s="3">
        <f>Programas!AQ206</f>
        <v>0</v>
      </c>
      <c r="AR206" s="3">
        <f>Programas!AR206</f>
        <v>0</v>
      </c>
      <c r="AS206" s="3">
        <f>Programas!AS206</f>
        <v>0</v>
      </c>
      <c r="AT206" s="3">
        <f>Programas!AT206</f>
        <v>0</v>
      </c>
      <c r="AU206" s="3">
        <f>Programas!AU206</f>
        <v>0</v>
      </c>
      <c r="AV206" s="3">
        <f>Programas!AV206</f>
        <v>0</v>
      </c>
      <c r="AW206" s="3">
        <f>Programas!AW206</f>
        <v>0</v>
      </c>
      <c r="AX206" s="4">
        <f t="shared" si="182"/>
        <v>0</v>
      </c>
      <c r="AY206" s="4"/>
      <c r="AZ206" s="2"/>
      <c r="BA206" s="2"/>
      <c r="BB206" s="2"/>
      <c r="BC206" s="2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1"/>
    </row>
    <row r="207" spans="1:76" hidden="1" x14ac:dyDescent="0.3">
      <c r="A207" s="2" t="str">
        <f>Programas!A207</f>
        <v>DO4</v>
      </c>
      <c r="B207" s="2">
        <f>Programas!B207</f>
        <v>1</v>
      </c>
      <c r="C207" s="2" t="str">
        <f>Programas!C207</f>
        <v>Recursos Hídricos</v>
      </c>
      <c r="D207" s="2">
        <f>Programas!D207</f>
        <v>5</v>
      </c>
      <c r="E207" s="2" t="str">
        <f>Programas!E207</f>
        <v>N/A</v>
      </c>
      <c r="F207" s="2" t="str">
        <f>Programas!F207</f>
        <v>N/A</v>
      </c>
      <c r="G207" s="2" t="str">
        <f>Programas!G207</f>
        <v>N/A</v>
      </c>
      <c r="H207" s="2" t="str">
        <f>Programas!H207</f>
        <v>N/A</v>
      </c>
      <c r="I207" s="2" t="str">
        <f>Programas!I207</f>
        <v>N/A</v>
      </c>
      <c r="J207" s="3" t="str">
        <f>IF(Programas!J207="X","X","")</f>
        <v/>
      </c>
      <c r="K207" s="3" t="str">
        <f>IF(Programas!K207="X","X","")</f>
        <v/>
      </c>
      <c r="L207" s="3" t="str">
        <f>IF(Programas!L207="X","X","")</f>
        <v/>
      </c>
      <c r="M207" s="3" t="str">
        <f>IF(Programas!M207="X","X","")</f>
        <v/>
      </c>
      <c r="N207" s="3" t="str">
        <f>IF(Programas!N207="X","X","")</f>
        <v/>
      </c>
      <c r="O207" s="3" t="str">
        <f>IF(Programas!O207="X","X","")</f>
        <v/>
      </c>
      <c r="P207" s="3" t="str">
        <f>IF(Programas!P207="X","X","")</f>
        <v/>
      </c>
      <c r="Q207" s="3" t="str">
        <f>IF(Programas!Q207="X","X","")</f>
        <v/>
      </c>
      <c r="R207" s="3" t="str">
        <f>IF(Programas!R207="X","X","")</f>
        <v/>
      </c>
      <c r="S207" s="3" t="str">
        <f>IF(Programas!S207="X","X","")</f>
        <v/>
      </c>
      <c r="T207" s="3" t="str">
        <f>IF(Programas!T207="X","X","")</f>
        <v/>
      </c>
      <c r="U207" s="3" t="str">
        <f>IF(Programas!U207="X","X","")</f>
        <v/>
      </c>
      <c r="V207" s="3" t="str">
        <f>IF(Programas!V207="X","X","")</f>
        <v/>
      </c>
      <c r="W207" s="3" t="str">
        <f>IF(Programas!W207="X","X","")</f>
        <v/>
      </c>
      <c r="X207" s="3" t="str">
        <f>IF(Programas!X207="X","X","")</f>
        <v/>
      </c>
      <c r="Y207" s="3" t="str">
        <f>IF(Programas!Y207="X","X","")</f>
        <v/>
      </c>
      <c r="Z207" s="3" t="str">
        <f>IF(Programas!Z207="X","X","")</f>
        <v/>
      </c>
      <c r="AA207" s="3" t="str">
        <f>IF(Programas!AA207="X","X","")</f>
        <v/>
      </c>
      <c r="AB207" s="3" t="str">
        <f>IF(Programas!AB207="X","X","")</f>
        <v/>
      </c>
      <c r="AC207" s="3" t="str">
        <f>IF(Programas!AC207="X","X","")</f>
        <v/>
      </c>
      <c r="AD207" s="3">
        <f>Programas!AD207</f>
        <v>0</v>
      </c>
      <c r="AE207" s="3">
        <f>Programas!AE207</f>
        <v>0</v>
      </c>
      <c r="AF207" s="3">
        <f>Programas!AF207</f>
        <v>0</v>
      </c>
      <c r="AG207" s="3">
        <f>Programas!AG207</f>
        <v>0</v>
      </c>
      <c r="AH207" s="3">
        <f>Programas!AH207</f>
        <v>0</v>
      </c>
      <c r="AI207" s="3">
        <f>Programas!AI207</f>
        <v>0</v>
      </c>
      <c r="AJ207" s="3">
        <f>Programas!AJ207</f>
        <v>0</v>
      </c>
      <c r="AK207" s="3">
        <f>Programas!AK207</f>
        <v>0</v>
      </c>
      <c r="AL207" s="3">
        <f>Programas!AL207</f>
        <v>0</v>
      </c>
      <c r="AM207" s="3">
        <f>Programas!AM207</f>
        <v>0</v>
      </c>
      <c r="AN207" s="3">
        <f>Programas!AN207</f>
        <v>0</v>
      </c>
      <c r="AO207" s="3">
        <f>Programas!AO207</f>
        <v>0</v>
      </c>
      <c r="AP207" s="3">
        <f>Programas!AP207</f>
        <v>0</v>
      </c>
      <c r="AQ207" s="3">
        <f>Programas!AQ207</f>
        <v>0</v>
      </c>
      <c r="AR207" s="3">
        <f>Programas!AR207</f>
        <v>0</v>
      </c>
      <c r="AS207" s="3">
        <f>Programas!AS207</f>
        <v>0</v>
      </c>
      <c r="AT207" s="3">
        <f>Programas!AT207</f>
        <v>0</v>
      </c>
      <c r="AU207" s="3">
        <f>Programas!AU207</f>
        <v>0</v>
      </c>
      <c r="AV207" s="3">
        <f>Programas!AV207</f>
        <v>0</v>
      </c>
      <c r="AW207" s="3">
        <f>Programas!AW207</f>
        <v>0</v>
      </c>
      <c r="AX207" s="4">
        <f t="shared" si="182"/>
        <v>0</v>
      </c>
      <c r="AY207" s="4"/>
      <c r="AZ207" s="2"/>
      <c r="BA207" s="2"/>
      <c r="BB207" s="2"/>
      <c r="BC207" s="2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1"/>
    </row>
    <row r="208" spans="1:76" hidden="1" x14ac:dyDescent="0.3">
      <c r="A208" s="2" t="str">
        <f>Programas!A208</f>
        <v>DO5</v>
      </c>
      <c r="B208" s="2">
        <f>Programas!B208</f>
        <v>1</v>
      </c>
      <c r="C208" s="2" t="str">
        <f>Programas!C208</f>
        <v>Recursos Hídricos</v>
      </c>
      <c r="D208" s="2">
        <f>Programas!D208</f>
        <v>5</v>
      </c>
      <c r="E208" s="2" t="str">
        <f>Programas!E208</f>
        <v>N/A</v>
      </c>
      <c r="F208" s="2" t="str">
        <f>Programas!F208</f>
        <v>N/A</v>
      </c>
      <c r="G208" s="2" t="str">
        <f>Programas!G208</f>
        <v>N/A</v>
      </c>
      <c r="H208" s="2" t="str">
        <f>Programas!H208</f>
        <v>N/A</v>
      </c>
      <c r="I208" s="2" t="str">
        <f>Programas!I208</f>
        <v>N/A</v>
      </c>
      <c r="J208" s="3" t="str">
        <f>IF(Programas!J208="X","X","")</f>
        <v/>
      </c>
      <c r="K208" s="3" t="str">
        <f>IF(Programas!K208="X","X","")</f>
        <v/>
      </c>
      <c r="L208" s="3" t="str">
        <f>IF(Programas!L208="X","X","")</f>
        <v/>
      </c>
      <c r="M208" s="3" t="str">
        <f>IF(Programas!M208="X","X","")</f>
        <v/>
      </c>
      <c r="N208" s="3" t="str">
        <f>IF(Programas!N208="X","X","")</f>
        <v/>
      </c>
      <c r="O208" s="3" t="str">
        <f>IF(Programas!O208="X","X","")</f>
        <v/>
      </c>
      <c r="P208" s="3" t="str">
        <f>IF(Programas!P208="X","X","")</f>
        <v/>
      </c>
      <c r="Q208" s="3" t="str">
        <f>IF(Programas!Q208="X","X","")</f>
        <v/>
      </c>
      <c r="R208" s="3" t="str">
        <f>IF(Programas!R208="X","X","")</f>
        <v/>
      </c>
      <c r="S208" s="3" t="str">
        <f>IF(Programas!S208="X","X","")</f>
        <v/>
      </c>
      <c r="T208" s="3" t="str">
        <f>IF(Programas!T208="X","X","")</f>
        <v/>
      </c>
      <c r="U208" s="3" t="str">
        <f>IF(Programas!U208="X","X","")</f>
        <v/>
      </c>
      <c r="V208" s="3" t="str">
        <f>IF(Programas!V208="X","X","")</f>
        <v/>
      </c>
      <c r="W208" s="3" t="str">
        <f>IF(Programas!W208="X","X","")</f>
        <v/>
      </c>
      <c r="X208" s="3" t="str">
        <f>IF(Programas!X208="X","X","")</f>
        <v/>
      </c>
      <c r="Y208" s="3" t="str">
        <f>IF(Programas!Y208="X","X","")</f>
        <v/>
      </c>
      <c r="Z208" s="3" t="str">
        <f>IF(Programas!Z208="X","X","")</f>
        <v/>
      </c>
      <c r="AA208" s="3" t="str">
        <f>IF(Programas!AA208="X","X","")</f>
        <v/>
      </c>
      <c r="AB208" s="3" t="str">
        <f>IF(Programas!AB208="X","X","")</f>
        <v/>
      </c>
      <c r="AC208" s="3" t="str">
        <f>IF(Programas!AC208="X","X","")</f>
        <v/>
      </c>
      <c r="AD208" s="3">
        <f>Programas!AD208</f>
        <v>0</v>
      </c>
      <c r="AE208" s="3">
        <f>Programas!AE208</f>
        <v>0</v>
      </c>
      <c r="AF208" s="3">
        <f>Programas!AF208</f>
        <v>0</v>
      </c>
      <c r="AG208" s="3">
        <f>Programas!AG208</f>
        <v>0</v>
      </c>
      <c r="AH208" s="3">
        <f>Programas!AH208</f>
        <v>0</v>
      </c>
      <c r="AI208" s="3">
        <f>Programas!AI208</f>
        <v>0</v>
      </c>
      <c r="AJ208" s="3">
        <f>Programas!AJ208</f>
        <v>0</v>
      </c>
      <c r="AK208" s="3">
        <f>Programas!AK208</f>
        <v>0</v>
      </c>
      <c r="AL208" s="3">
        <f>Programas!AL208</f>
        <v>0</v>
      </c>
      <c r="AM208" s="3">
        <f>Programas!AM208</f>
        <v>0</v>
      </c>
      <c r="AN208" s="3">
        <f>Programas!AN208</f>
        <v>0</v>
      </c>
      <c r="AO208" s="3">
        <f>Programas!AO208</f>
        <v>0</v>
      </c>
      <c r="AP208" s="3">
        <f>Programas!AP208</f>
        <v>0</v>
      </c>
      <c r="AQ208" s="3">
        <f>Programas!AQ208</f>
        <v>0</v>
      </c>
      <c r="AR208" s="3">
        <f>Programas!AR208</f>
        <v>0</v>
      </c>
      <c r="AS208" s="3">
        <f>Programas!AS208</f>
        <v>0</v>
      </c>
      <c r="AT208" s="3">
        <f>Programas!AT208</f>
        <v>0</v>
      </c>
      <c r="AU208" s="3">
        <f>Programas!AU208</f>
        <v>0</v>
      </c>
      <c r="AV208" s="3">
        <f>Programas!AV208</f>
        <v>0</v>
      </c>
      <c r="AW208" s="3">
        <f>Programas!AW208</f>
        <v>0</v>
      </c>
      <c r="AX208" s="4">
        <f t="shared" si="182"/>
        <v>0</v>
      </c>
      <c r="AY208" s="4"/>
      <c r="AZ208" s="2"/>
      <c r="BA208" s="2"/>
      <c r="BB208" s="2"/>
      <c r="BC208" s="2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1"/>
    </row>
    <row r="209" spans="1:76" hidden="1" x14ac:dyDescent="0.3">
      <c r="A209" s="2" t="str">
        <f>Programas!A209</f>
        <v>DO6</v>
      </c>
      <c r="B209" s="2">
        <f>Programas!B209</f>
        <v>1</v>
      </c>
      <c r="C209" s="2" t="str">
        <f>Programas!C209</f>
        <v>Recursos Hídricos</v>
      </c>
      <c r="D209" s="2">
        <f>Programas!D209</f>
        <v>5</v>
      </c>
      <c r="E209" s="2" t="str">
        <f>Programas!E209</f>
        <v>N/A</v>
      </c>
      <c r="F209" s="2" t="str">
        <f>Programas!F209</f>
        <v>N/A</v>
      </c>
      <c r="G209" s="2" t="str">
        <f>Programas!G209</f>
        <v>N/A</v>
      </c>
      <c r="H209" s="2" t="str">
        <f>Programas!H209</f>
        <v>N/A</v>
      </c>
      <c r="I209" s="2" t="str">
        <f>Programas!I209</f>
        <v>N/A</v>
      </c>
      <c r="J209" s="3" t="str">
        <f>IF(Programas!J209="X","X","")</f>
        <v/>
      </c>
      <c r="K209" s="3" t="str">
        <f>IF(Programas!K209="X","X","")</f>
        <v/>
      </c>
      <c r="L209" s="3" t="str">
        <f>IF(Programas!L209="X","X","")</f>
        <v/>
      </c>
      <c r="M209" s="3" t="str">
        <f>IF(Programas!M209="X","X","")</f>
        <v/>
      </c>
      <c r="N209" s="3" t="str">
        <f>IF(Programas!N209="X","X","")</f>
        <v/>
      </c>
      <c r="O209" s="3" t="str">
        <f>IF(Programas!O209="X","X","")</f>
        <v/>
      </c>
      <c r="P209" s="3" t="str">
        <f>IF(Programas!P209="X","X","")</f>
        <v/>
      </c>
      <c r="Q209" s="3" t="str">
        <f>IF(Programas!Q209="X","X","")</f>
        <v/>
      </c>
      <c r="R209" s="3" t="str">
        <f>IF(Programas!R209="X","X","")</f>
        <v/>
      </c>
      <c r="S209" s="3" t="str">
        <f>IF(Programas!S209="X","X","")</f>
        <v/>
      </c>
      <c r="T209" s="3" t="str">
        <f>IF(Programas!T209="X","X","")</f>
        <v/>
      </c>
      <c r="U209" s="3" t="str">
        <f>IF(Programas!U209="X","X","")</f>
        <v/>
      </c>
      <c r="V209" s="3" t="str">
        <f>IF(Programas!V209="X","X","")</f>
        <v/>
      </c>
      <c r="W209" s="3" t="str">
        <f>IF(Programas!W209="X","X","")</f>
        <v/>
      </c>
      <c r="X209" s="3" t="str">
        <f>IF(Programas!X209="X","X","")</f>
        <v/>
      </c>
      <c r="Y209" s="3" t="str">
        <f>IF(Programas!Y209="X","X","")</f>
        <v/>
      </c>
      <c r="Z209" s="3" t="str">
        <f>IF(Programas!Z209="X","X","")</f>
        <v/>
      </c>
      <c r="AA209" s="3" t="str">
        <f>IF(Programas!AA209="X","X","")</f>
        <v/>
      </c>
      <c r="AB209" s="3" t="str">
        <f>IF(Programas!AB209="X","X","")</f>
        <v/>
      </c>
      <c r="AC209" s="3" t="str">
        <f>IF(Programas!AC209="X","X","")</f>
        <v/>
      </c>
      <c r="AD209" s="3">
        <f>Programas!AD209</f>
        <v>0</v>
      </c>
      <c r="AE209" s="3">
        <f>Programas!AE209</f>
        <v>0</v>
      </c>
      <c r="AF209" s="3">
        <f>Programas!AF209</f>
        <v>0</v>
      </c>
      <c r="AG209" s="3">
        <f>Programas!AG209</f>
        <v>0</v>
      </c>
      <c r="AH209" s="3">
        <f>Programas!AH209</f>
        <v>0</v>
      </c>
      <c r="AI209" s="3">
        <f>Programas!AI209</f>
        <v>0</v>
      </c>
      <c r="AJ209" s="3">
        <f>Programas!AJ209</f>
        <v>0</v>
      </c>
      <c r="AK209" s="3">
        <f>Programas!AK209</f>
        <v>0</v>
      </c>
      <c r="AL209" s="3">
        <f>Programas!AL209</f>
        <v>0</v>
      </c>
      <c r="AM209" s="3">
        <f>Programas!AM209</f>
        <v>0</v>
      </c>
      <c r="AN209" s="3">
        <f>Programas!AN209</f>
        <v>0</v>
      </c>
      <c r="AO209" s="3">
        <f>Programas!AO209</f>
        <v>0</v>
      </c>
      <c r="AP209" s="3">
        <f>Programas!AP209</f>
        <v>0</v>
      </c>
      <c r="AQ209" s="3">
        <f>Programas!AQ209</f>
        <v>0</v>
      </c>
      <c r="AR209" s="3">
        <f>Programas!AR209</f>
        <v>0</v>
      </c>
      <c r="AS209" s="3">
        <f>Programas!AS209</f>
        <v>0</v>
      </c>
      <c r="AT209" s="3">
        <f>Programas!AT209</f>
        <v>0</v>
      </c>
      <c r="AU209" s="3">
        <f>Programas!AU209</f>
        <v>0</v>
      </c>
      <c r="AV209" s="3">
        <f>Programas!AV209</f>
        <v>0</v>
      </c>
      <c r="AW209" s="3">
        <f>Programas!AW209</f>
        <v>0</v>
      </c>
      <c r="AX209" s="4">
        <f t="shared" si="182"/>
        <v>0</v>
      </c>
      <c r="AY209" s="4"/>
      <c r="AZ209" s="2"/>
      <c r="BA209" s="2"/>
      <c r="BB209" s="2"/>
      <c r="BC209" s="2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1"/>
    </row>
    <row r="210" spans="1:76" hidden="1" x14ac:dyDescent="0.3">
      <c r="A210" s="2" t="str">
        <f>Programas!A210</f>
        <v>UA7</v>
      </c>
      <c r="B210" s="2">
        <f>Programas!B210</f>
        <v>1</v>
      </c>
      <c r="C210" s="2" t="str">
        <f>Programas!C210</f>
        <v>Recursos Hídricos</v>
      </c>
      <c r="D210" s="2">
        <f>Programas!D210</f>
        <v>5</v>
      </c>
      <c r="E210" s="2" t="str">
        <f>Programas!E210</f>
        <v>N/A</v>
      </c>
      <c r="F210" s="2" t="str">
        <f>Programas!F210</f>
        <v>N/A</v>
      </c>
      <c r="G210" s="2" t="str">
        <f>Programas!G210</f>
        <v>N/A</v>
      </c>
      <c r="H210" s="2" t="str">
        <f>Programas!H210</f>
        <v>N/A</v>
      </c>
      <c r="I210" s="2" t="str">
        <f>Programas!I210</f>
        <v>N/A</v>
      </c>
      <c r="J210" s="3" t="str">
        <f>IF(Programas!J210="X","X","")</f>
        <v/>
      </c>
      <c r="K210" s="3" t="str">
        <f>IF(Programas!K210="X","X","")</f>
        <v/>
      </c>
      <c r="L210" s="3" t="str">
        <f>IF(Programas!L210="X","X","")</f>
        <v/>
      </c>
      <c r="M210" s="3" t="str">
        <f>IF(Programas!M210="X","X","")</f>
        <v/>
      </c>
      <c r="N210" s="3" t="str">
        <f>IF(Programas!N210="X","X","")</f>
        <v/>
      </c>
      <c r="O210" s="3" t="str">
        <f>IF(Programas!O210="X","X","")</f>
        <v/>
      </c>
      <c r="P210" s="3" t="str">
        <f>IF(Programas!P210="X","X","")</f>
        <v/>
      </c>
      <c r="Q210" s="3" t="str">
        <f>IF(Programas!Q210="X","X","")</f>
        <v/>
      </c>
      <c r="R210" s="3" t="str">
        <f>IF(Programas!R210="X","X","")</f>
        <v/>
      </c>
      <c r="S210" s="3" t="str">
        <f>IF(Programas!S210="X","X","")</f>
        <v/>
      </c>
      <c r="T210" s="3" t="str">
        <f>IF(Programas!T210="X","X","")</f>
        <v/>
      </c>
      <c r="U210" s="3" t="str">
        <f>IF(Programas!U210="X","X","")</f>
        <v/>
      </c>
      <c r="V210" s="3" t="str">
        <f>IF(Programas!V210="X","X","")</f>
        <v/>
      </c>
      <c r="W210" s="3" t="str">
        <f>IF(Programas!W210="X","X","")</f>
        <v/>
      </c>
      <c r="X210" s="3" t="str">
        <f>IF(Programas!X210="X","X","")</f>
        <v/>
      </c>
      <c r="Y210" s="3" t="str">
        <f>IF(Programas!Y210="X","X","")</f>
        <v/>
      </c>
      <c r="Z210" s="3" t="str">
        <f>IF(Programas!Z210="X","X","")</f>
        <v/>
      </c>
      <c r="AA210" s="3" t="str">
        <f>IF(Programas!AA210="X","X","")</f>
        <v/>
      </c>
      <c r="AB210" s="3" t="str">
        <f>IF(Programas!AB210="X","X","")</f>
        <v/>
      </c>
      <c r="AC210" s="3" t="str">
        <f>IF(Programas!AC210="X","X","")</f>
        <v/>
      </c>
      <c r="AD210" s="3">
        <f>Programas!AD210</f>
        <v>0</v>
      </c>
      <c r="AE210" s="3">
        <f>Programas!AE210</f>
        <v>0</v>
      </c>
      <c r="AF210" s="3">
        <f>Programas!AF210</f>
        <v>0</v>
      </c>
      <c r="AG210" s="3">
        <f>Programas!AG210</f>
        <v>0</v>
      </c>
      <c r="AH210" s="3">
        <f>Programas!AH210</f>
        <v>0</v>
      </c>
      <c r="AI210" s="3">
        <f>Programas!AI210</f>
        <v>0</v>
      </c>
      <c r="AJ210" s="3">
        <f>Programas!AJ210</f>
        <v>0</v>
      </c>
      <c r="AK210" s="3">
        <f>Programas!AK210</f>
        <v>0</v>
      </c>
      <c r="AL210" s="3">
        <f>Programas!AL210</f>
        <v>0</v>
      </c>
      <c r="AM210" s="3">
        <f>Programas!AM210</f>
        <v>0</v>
      </c>
      <c r="AN210" s="3">
        <f>Programas!AN210</f>
        <v>0</v>
      </c>
      <c r="AO210" s="3">
        <f>Programas!AO210</f>
        <v>0</v>
      </c>
      <c r="AP210" s="3">
        <f>Programas!AP210</f>
        <v>0</v>
      </c>
      <c r="AQ210" s="3">
        <f>Programas!AQ210</f>
        <v>0</v>
      </c>
      <c r="AR210" s="3">
        <f>Programas!AR210</f>
        <v>0</v>
      </c>
      <c r="AS210" s="3">
        <f>Programas!AS210</f>
        <v>0</v>
      </c>
      <c r="AT210" s="3">
        <f>Programas!AT210</f>
        <v>0</v>
      </c>
      <c r="AU210" s="3">
        <f>Programas!AU210</f>
        <v>0</v>
      </c>
      <c r="AV210" s="3">
        <f>Programas!AV210</f>
        <v>0</v>
      </c>
      <c r="AW210" s="3">
        <f>Programas!AW210</f>
        <v>0</v>
      </c>
      <c r="AX210" s="4">
        <f t="shared" si="182"/>
        <v>0</v>
      </c>
      <c r="AY210" s="4"/>
      <c r="AZ210" s="2"/>
      <c r="BA210" s="2"/>
      <c r="BB210" s="2"/>
      <c r="BC210" s="2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1"/>
    </row>
    <row r="211" spans="1:76" hidden="1" x14ac:dyDescent="0.3">
      <c r="A211" s="2" t="str">
        <f>Programas!A211</f>
        <v>UA8</v>
      </c>
      <c r="B211" s="2">
        <f>Programas!B211</f>
        <v>1</v>
      </c>
      <c r="C211" s="2" t="str">
        <f>Programas!C211</f>
        <v>Recursos Hídricos</v>
      </c>
      <c r="D211" s="2">
        <f>Programas!D211</f>
        <v>5</v>
      </c>
      <c r="E211" s="2" t="str">
        <f>Programas!E211</f>
        <v>N/A</v>
      </c>
      <c r="F211" s="2" t="str">
        <f>Programas!F211</f>
        <v>N/A</v>
      </c>
      <c r="G211" s="2" t="str">
        <f>Programas!G211</f>
        <v>N/A</v>
      </c>
      <c r="H211" s="2" t="str">
        <f>Programas!H211</f>
        <v>N/A</v>
      </c>
      <c r="I211" s="2" t="str">
        <f>Programas!I211</f>
        <v>N/A</v>
      </c>
      <c r="J211" s="3" t="str">
        <f>IF(Programas!J211="X","X","")</f>
        <v/>
      </c>
      <c r="K211" s="3" t="str">
        <f>IF(Programas!K211="X","X","")</f>
        <v/>
      </c>
      <c r="L211" s="3" t="str">
        <f>IF(Programas!L211="X","X","")</f>
        <v/>
      </c>
      <c r="M211" s="3" t="str">
        <f>IF(Programas!M211="X","X","")</f>
        <v/>
      </c>
      <c r="N211" s="3" t="str">
        <f>IF(Programas!N211="X","X","")</f>
        <v/>
      </c>
      <c r="O211" s="3" t="str">
        <f>IF(Programas!O211="X","X","")</f>
        <v/>
      </c>
      <c r="P211" s="3" t="str">
        <f>IF(Programas!P211="X","X","")</f>
        <v/>
      </c>
      <c r="Q211" s="3" t="str">
        <f>IF(Programas!Q211="X","X","")</f>
        <v/>
      </c>
      <c r="R211" s="3" t="str">
        <f>IF(Programas!R211="X","X","")</f>
        <v/>
      </c>
      <c r="S211" s="3" t="str">
        <f>IF(Programas!S211="X","X","")</f>
        <v/>
      </c>
      <c r="T211" s="3" t="str">
        <f>IF(Programas!T211="X","X","")</f>
        <v/>
      </c>
      <c r="U211" s="3" t="str">
        <f>IF(Programas!U211="X","X","")</f>
        <v/>
      </c>
      <c r="V211" s="3" t="str">
        <f>IF(Programas!V211="X","X","")</f>
        <v/>
      </c>
      <c r="W211" s="3" t="str">
        <f>IF(Programas!W211="X","X","")</f>
        <v/>
      </c>
      <c r="X211" s="3" t="str">
        <f>IF(Programas!X211="X","X","")</f>
        <v/>
      </c>
      <c r="Y211" s="3" t="str">
        <f>IF(Programas!Y211="X","X","")</f>
        <v/>
      </c>
      <c r="Z211" s="3" t="str">
        <f>IF(Programas!Z211="X","X","")</f>
        <v/>
      </c>
      <c r="AA211" s="3" t="str">
        <f>IF(Programas!AA211="X","X","")</f>
        <v/>
      </c>
      <c r="AB211" s="3" t="str">
        <f>IF(Programas!AB211="X","X","")</f>
        <v/>
      </c>
      <c r="AC211" s="3" t="str">
        <f>IF(Programas!AC211="X","X","")</f>
        <v/>
      </c>
      <c r="AD211" s="3">
        <f>Programas!AD211</f>
        <v>0</v>
      </c>
      <c r="AE211" s="3">
        <f>Programas!AE211</f>
        <v>0</v>
      </c>
      <c r="AF211" s="3">
        <f>Programas!AF211</f>
        <v>0</v>
      </c>
      <c r="AG211" s="3">
        <f>Programas!AG211</f>
        <v>0</v>
      </c>
      <c r="AH211" s="3">
        <f>Programas!AH211</f>
        <v>0</v>
      </c>
      <c r="AI211" s="3">
        <f>Programas!AI211</f>
        <v>0</v>
      </c>
      <c r="AJ211" s="3">
        <f>Programas!AJ211</f>
        <v>0</v>
      </c>
      <c r="AK211" s="3">
        <f>Programas!AK211</f>
        <v>0</v>
      </c>
      <c r="AL211" s="3">
        <f>Programas!AL211</f>
        <v>0</v>
      </c>
      <c r="AM211" s="3">
        <f>Programas!AM211</f>
        <v>0</v>
      </c>
      <c r="AN211" s="3">
        <f>Programas!AN211</f>
        <v>0</v>
      </c>
      <c r="AO211" s="3">
        <f>Programas!AO211</f>
        <v>0</v>
      </c>
      <c r="AP211" s="3">
        <f>Programas!AP211</f>
        <v>0</v>
      </c>
      <c r="AQ211" s="3">
        <f>Programas!AQ211</f>
        <v>0</v>
      </c>
      <c r="AR211" s="3">
        <f>Programas!AR211</f>
        <v>0</v>
      </c>
      <c r="AS211" s="3">
        <f>Programas!AS211</f>
        <v>0</v>
      </c>
      <c r="AT211" s="3">
        <f>Programas!AT211</f>
        <v>0</v>
      </c>
      <c r="AU211" s="3">
        <f>Programas!AU211</f>
        <v>0</v>
      </c>
      <c r="AV211" s="3">
        <f>Programas!AV211</f>
        <v>0</v>
      </c>
      <c r="AW211" s="3">
        <f>Programas!AW211</f>
        <v>0</v>
      </c>
      <c r="AX211" s="4">
        <f t="shared" si="182"/>
        <v>0</v>
      </c>
      <c r="AY211" s="4"/>
      <c r="AZ211" s="2"/>
      <c r="BA211" s="2"/>
      <c r="BB211" s="2"/>
      <c r="BC211" s="2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1"/>
    </row>
    <row r="212" spans="1:76" hidden="1" x14ac:dyDescent="0.3">
      <c r="A212" s="2" t="str">
        <f>Programas!A212</f>
        <v>UA9</v>
      </c>
      <c r="B212" s="2">
        <f>Programas!B212</f>
        <v>1</v>
      </c>
      <c r="C212" s="2" t="str">
        <f>Programas!C212</f>
        <v>Recursos Hídricos</v>
      </c>
      <c r="D212" s="2">
        <f>Programas!D212</f>
        <v>5</v>
      </c>
      <c r="E212" s="2" t="str">
        <f>Programas!E212</f>
        <v>N/A</v>
      </c>
      <c r="F212" s="2" t="str">
        <f>Programas!F212</f>
        <v>N/A</v>
      </c>
      <c r="G212" s="2" t="str">
        <f>Programas!G212</f>
        <v>N/A</v>
      </c>
      <c r="H212" s="2" t="str">
        <f>Programas!H212</f>
        <v>N/A</v>
      </c>
      <c r="I212" s="2" t="str">
        <f>Programas!I212</f>
        <v>N/A</v>
      </c>
      <c r="J212" s="3" t="str">
        <f>IF(Programas!J212="X","X","")</f>
        <v/>
      </c>
      <c r="K212" s="3" t="str">
        <f>IF(Programas!K212="X","X","")</f>
        <v/>
      </c>
      <c r="L212" s="3" t="str">
        <f>IF(Programas!L212="X","X","")</f>
        <v/>
      </c>
      <c r="M212" s="3" t="str">
        <f>IF(Programas!M212="X","X","")</f>
        <v/>
      </c>
      <c r="N212" s="3" t="str">
        <f>IF(Programas!N212="X","X","")</f>
        <v/>
      </c>
      <c r="O212" s="3" t="str">
        <f>IF(Programas!O212="X","X","")</f>
        <v/>
      </c>
      <c r="P212" s="3" t="str">
        <f>IF(Programas!P212="X","X","")</f>
        <v/>
      </c>
      <c r="Q212" s="3" t="str">
        <f>IF(Programas!Q212="X","X","")</f>
        <v/>
      </c>
      <c r="R212" s="3" t="str">
        <f>IF(Programas!R212="X","X","")</f>
        <v/>
      </c>
      <c r="S212" s="3" t="str">
        <f>IF(Programas!S212="X","X","")</f>
        <v/>
      </c>
      <c r="T212" s="3" t="str">
        <f>IF(Programas!T212="X","X","")</f>
        <v/>
      </c>
      <c r="U212" s="3" t="str">
        <f>IF(Programas!U212="X","X","")</f>
        <v/>
      </c>
      <c r="V212" s="3" t="str">
        <f>IF(Programas!V212="X","X","")</f>
        <v/>
      </c>
      <c r="W212" s="3" t="str">
        <f>IF(Programas!W212="X","X","")</f>
        <v/>
      </c>
      <c r="X212" s="3" t="str">
        <f>IF(Programas!X212="X","X","")</f>
        <v/>
      </c>
      <c r="Y212" s="3" t="str">
        <f>IF(Programas!Y212="X","X","")</f>
        <v/>
      </c>
      <c r="Z212" s="3" t="str">
        <f>IF(Programas!Z212="X","X","")</f>
        <v/>
      </c>
      <c r="AA212" s="3" t="str">
        <f>IF(Programas!AA212="X","X","")</f>
        <v/>
      </c>
      <c r="AB212" s="3" t="str">
        <f>IF(Programas!AB212="X","X","")</f>
        <v/>
      </c>
      <c r="AC212" s="3" t="str">
        <f>IF(Programas!AC212="X","X","")</f>
        <v/>
      </c>
      <c r="AD212" s="3">
        <f>Programas!AD212</f>
        <v>0</v>
      </c>
      <c r="AE212" s="3">
        <f>Programas!AE212</f>
        <v>0</v>
      </c>
      <c r="AF212" s="3">
        <f>Programas!AF212</f>
        <v>0</v>
      </c>
      <c r="AG212" s="3">
        <f>Programas!AG212</f>
        <v>0</v>
      </c>
      <c r="AH212" s="3">
        <f>Programas!AH212</f>
        <v>0</v>
      </c>
      <c r="AI212" s="3">
        <f>Programas!AI212</f>
        <v>0</v>
      </c>
      <c r="AJ212" s="3">
        <f>Programas!AJ212</f>
        <v>0</v>
      </c>
      <c r="AK212" s="3">
        <f>Programas!AK212</f>
        <v>0</v>
      </c>
      <c r="AL212" s="3">
        <f>Programas!AL212</f>
        <v>0</v>
      </c>
      <c r="AM212" s="3">
        <f>Programas!AM212</f>
        <v>0</v>
      </c>
      <c r="AN212" s="3">
        <f>Programas!AN212</f>
        <v>0</v>
      </c>
      <c r="AO212" s="3">
        <f>Programas!AO212</f>
        <v>0</v>
      </c>
      <c r="AP212" s="3">
        <f>Programas!AP212</f>
        <v>0</v>
      </c>
      <c r="AQ212" s="3">
        <f>Programas!AQ212</f>
        <v>0</v>
      </c>
      <c r="AR212" s="3">
        <f>Programas!AR212</f>
        <v>0</v>
      </c>
      <c r="AS212" s="3">
        <f>Programas!AS212</f>
        <v>0</v>
      </c>
      <c r="AT212" s="3">
        <f>Programas!AT212</f>
        <v>0</v>
      </c>
      <c r="AU212" s="3">
        <f>Programas!AU212</f>
        <v>0</v>
      </c>
      <c r="AV212" s="3">
        <f>Programas!AV212</f>
        <v>0</v>
      </c>
      <c r="AW212" s="3">
        <f>Programas!AW212</f>
        <v>0</v>
      </c>
      <c r="AX212" s="4">
        <f t="shared" si="182"/>
        <v>0</v>
      </c>
      <c r="AY212" s="4"/>
      <c r="AZ212" s="2"/>
      <c r="BA212" s="2"/>
      <c r="BB212" s="2"/>
      <c r="BC212" s="2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1"/>
    </row>
    <row r="213" spans="1:76" ht="60" x14ac:dyDescent="0.3">
      <c r="A213" s="32" t="str">
        <f>Programas!A213</f>
        <v>PIRH</v>
      </c>
      <c r="B213" s="32">
        <f>Programas!B213</f>
        <v>1</v>
      </c>
      <c r="C213" s="32" t="str">
        <f>Programas!C213</f>
        <v>Recursos Hídricos</v>
      </c>
      <c r="D213" s="32">
        <f>Programas!D213</f>
        <v>6</v>
      </c>
      <c r="E213" s="32" t="str">
        <f>Programas!E213</f>
        <v xml:space="preserve">Fiscalização dos usos de recursos hídricos </v>
      </c>
      <c r="F213" s="32" t="str">
        <f>Programas!F213</f>
        <v>N/A</v>
      </c>
      <c r="G213" s="32" t="str">
        <f>Programas!G213</f>
        <v>N/A</v>
      </c>
      <c r="H213" s="32" t="str">
        <f>Programas!H213</f>
        <v>6.1.1</v>
      </c>
      <c r="I213" s="32" t="str">
        <f>Programas!I213</f>
        <v>Identificar os usos de recursos hídricos não regularizados, por meio de cadastro georreferenciado e apoio a regularização dos usos</v>
      </c>
      <c r="J213" s="30" t="str">
        <f>IF(Programas!J213="X","X","")</f>
        <v/>
      </c>
      <c r="K213" s="30" t="str">
        <f>IF(Programas!K213="X","X","")</f>
        <v/>
      </c>
      <c r="L213" s="30" t="str">
        <f>IF(Programas!L213="X","X","")</f>
        <v>X</v>
      </c>
      <c r="M213" s="30" t="str">
        <f>IF(Programas!M213="X","X","")</f>
        <v>X</v>
      </c>
      <c r="N213" s="30" t="str">
        <f>IF(Programas!N213="X","X","")</f>
        <v>X</v>
      </c>
      <c r="O213" s="30" t="str">
        <f>IF(Programas!O213="X","X","")</f>
        <v>X</v>
      </c>
      <c r="P213" s="30" t="str">
        <f>IF(Programas!P213="X","X","")</f>
        <v>X</v>
      </c>
      <c r="Q213" s="30" t="str">
        <f>IF(Programas!Q213="X","X","")</f>
        <v>X</v>
      </c>
      <c r="R213" s="30" t="str">
        <f>IF(Programas!R213="X","X","")</f>
        <v>X</v>
      </c>
      <c r="S213" s="30" t="str">
        <f>IF(Programas!S213="X","X","")</f>
        <v>X</v>
      </c>
      <c r="T213" s="30" t="str">
        <f>IF(Programas!T213="X","X","")</f>
        <v>X</v>
      </c>
      <c r="U213" s="30" t="str">
        <f>IF(Programas!U213="X","X","")</f>
        <v>X</v>
      </c>
      <c r="V213" s="30" t="str">
        <f>IF(Programas!V213="X","X","")</f>
        <v>X</v>
      </c>
      <c r="W213" s="30" t="str">
        <f>IF(Programas!W213="X","X","")</f>
        <v>X</v>
      </c>
      <c r="X213" s="30" t="str">
        <f>IF(Programas!X213="X","X","")</f>
        <v>X</v>
      </c>
      <c r="Y213" s="30" t="str">
        <f>IF(Programas!Y213="X","X","")</f>
        <v>X</v>
      </c>
      <c r="Z213" s="30" t="str">
        <f>IF(Programas!Z213="X","X","")</f>
        <v>X</v>
      </c>
      <c r="AA213" s="30" t="str">
        <f>IF(Programas!AA213="X","X","")</f>
        <v>X</v>
      </c>
      <c r="AB213" s="30" t="str">
        <f>IF(Programas!AB213="X","X","")</f>
        <v>X</v>
      </c>
      <c r="AC213" s="30" t="str">
        <f>IF(Programas!AC213="X","X","")</f>
        <v>X</v>
      </c>
      <c r="AD213" s="30">
        <f>Programas!AD213</f>
        <v>0</v>
      </c>
      <c r="AE213" s="30">
        <f>Programas!AE213</f>
        <v>0</v>
      </c>
      <c r="AF213" s="30">
        <f>Programas!AF213</f>
        <v>0</v>
      </c>
      <c r="AG213" s="30">
        <f>Programas!AG213</f>
        <v>0</v>
      </c>
      <c r="AH213" s="30">
        <f>Programas!AH213</f>
        <v>0</v>
      </c>
      <c r="AI213" s="30">
        <f>Programas!AI213</f>
        <v>0</v>
      </c>
      <c r="AJ213" s="30">
        <f>Programas!AJ213</f>
        <v>0</v>
      </c>
      <c r="AK213" s="30">
        <f>Programas!AK213</f>
        <v>0</v>
      </c>
      <c r="AL213" s="30">
        <f>Programas!AL213</f>
        <v>0</v>
      </c>
      <c r="AM213" s="30">
        <f>Programas!AM213</f>
        <v>0</v>
      </c>
      <c r="AN213" s="30">
        <f>Programas!AN213</f>
        <v>0</v>
      </c>
      <c r="AO213" s="30">
        <f>Programas!AO213</f>
        <v>0</v>
      </c>
      <c r="AP213" s="30">
        <f>Programas!AP213</f>
        <v>0</v>
      </c>
      <c r="AQ213" s="30">
        <f>Programas!AQ213</f>
        <v>0</v>
      </c>
      <c r="AR213" s="30">
        <f>Programas!AR213</f>
        <v>0</v>
      </c>
      <c r="AS213" s="30">
        <f>Programas!AS213</f>
        <v>0</v>
      </c>
      <c r="AT213" s="30">
        <f>Programas!AT213</f>
        <v>0</v>
      </c>
      <c r="AU213" s="30">
        <f>Programas!AU213</f>
        <v>0</v>
      </c>
      <c r="AV213" s="30">
        <f>Programas!AV213</f>
        <v>0</v>
      </c>
      <c r="AW213" s="30">
        <f>Programas!AW213</f>
        <v>0</v>
      </c>
      <c r="AX213" s="36">
        <f t="shared" si="182"/>
        <v>0</v>
      </c>
      <c r="AY213" s="36" t="s">
        <v>205</v>
      </c>
      <c r="AZ213" s="40" t="s">
        <v>267</v>
      </c>
      <c r="BA213" s="40" t="s">
        <v>268</v>
      </c>
      <c r="BB213" s="40" t="s">
        <v>269</v>
      </c>
      <c r="BC213" s="40" t="s">
        <v>270</v>
      </c>
      <c r="BD213" s="62">
        <v>0</v>
      </c>
      <c r="BE213" s="62">
        <f t="shared" ref="BE213:BV213" si="243">BD213</f>
        <v>0</v>
      </c>
      <c r="BF213" s="62">
        <v>0.25</v>
      </c>
      <c r="BG213" s="62">
        <v>0.5</v>
      </c>
      <c r="BH213" s="62">
        <v>0.75</v>
      </c>
      <c r="BI213" s="62">
        <f t="shared" si="243"/>
        <v>0.75</v>
      </c>
      <c r="BJ213" s="62">
        <f t="shared" si="243"/>
        <v>0.75</v>
      </c>
      <c r="BK213" s="62">
        <f t="shared" si="243"/>
        <v>0.75</v>
      </c>
      <c r="BL213" s="62">
        <f t="shared" si="243"/>
        <v>0.75</v>
      </c>
      <c r="BM213" s="62">
        <f t="shared" si="243"/>
        <v>0.75</v>
      </c>
      <c r="BN213" s="62">
        <f t="shared" si="243"/>
        <v>0.75</v>
      </c>
      <c r="BO213" s="62">
        <f t="shared" si="243"/>
        <v>0.75</v>
      </c>
      <c r="BP213" s="62">
        <f t="shared" si="243"/>
        <v>0.75</v>
      </c>
      <c r="BQ213" s="62">
        <f t="shared" si="243"/>
        <v>0.75</v>
      </c>
      <c r="BR213" s="62">
        <f t="shared" si="243"/>
        <v>0.75</v>
      </c>
      <c r="BS213" s="62">
        <f t="shared" si="243"/>
        <v>0.75</v>
      </c>
      <c r="BT213" s="62">
        <f t="shared" si="243"/>
        <v>0.75</v>
      </c>
      <c r="BU213" s="62">
        <f t="shared" si="243"/>
        <v>0.75</v>
      </c>
      <c r="BV213" s="62">
        <f t="shared" si="243"/>
        <v>0.75</v>
      </c>
      <c r="BW213" s="62">
        <v>1</v>
      </c>
    </row>
    <row r="214" spans="1:76" ht="45.6" hidden="1" x14ac:dyDescent="0.3">
      <c r="A214" s="2" t="str">
        <f>Programas!A214</f>
        <v>Doce</v>
      </c>
      <c r="B214" s="2">
        <f>Programas!B214</f>
        <v>1</v>
      </c>
      <c r="C214" s="2" t="str">
        <f>Programas!C214</f>
        <v>Recursos Hídricos</v>
      </c>
      <c r="D214" s="2">
        <f>Programas!D214</f>
        <v>6</v>
      </c>
      <c r="E214" s="2" t="str">
        <f>Programas!E214</f>
        <v xml:space="preserve">Fiscalização dos usos de recursos hídricos </v>
      </c>
      <c r="F214" s="2" t="str">
        <f>Programas!F214</f>
        <v>N/A</v>
      </c>
      <c r="G214" s="2" t="str">
        <f>Programas!G214</f>
        <v>N/A</v>
      </c>
      <c r="H214" s="2" t="str">
        <f>Programas!H214</f>
        <v>6.1.1</v>
      </c>
      <c r="I214" s="2" t="str">
        <f>Programas!I214</f>
        <v>Identificar os usos de recursos hídricos não regularizados, por meio de cadastro georreferenciado e apoio a regularização dos usos</v>
      </c>
      <c r="J214" s="3" t="str">
        <f>IF(Programas!J214="X","X","")</f>
        <v/>
      </c>
      <c r="K214" s="3" t="str">
        <f>IF(Programas!K214="X","X","")</f>
        <v/>
      </c>
      <c r="L214" s="3" t="str">
        <f>IF(Programas!L214="X","X","")</f>
        <v>X</v>
      </c>
      <c r="M214" s="3" t="str">
        <f>IF(Programas!M214="X","X","")</f>
        <v>X</v>
      </c>
      <c r="N214" s="3" t="str">
        <f>IF(Programas!N214="X","X","")</f>
        <v>X</v>
      </c>
      <c r="O214" s="3" t="str">
        <f>IF(Programas!O214="X","X","")</f>
        <v>X</v>
      </c>
      <c r="P214" s="3" t="str">
        <f>IF(Programas!P214="X","X","")</f>
        <v>X</v>
      </c>
      <c r="Q214" s="3" t="str">
        <f>IF(Programas!Q214="X","X","")</f>
        <v>X</v>
      </c>
      <c r="R214" s="3" t="str">
        <f>IF(Programas!R214="X","X","")</f>
        <v>X</v>
      </c>
      <c r="S214" s="3" t="str">
        <f>IF(Programas!S214="X","X","")</f>
        <v>X</v>
      </c>
      <c r="T214" s="3" t="str">
        <f>IF(Programas!T214="X","X","")</f>
        <v>X</v>
      </c>
      <c r="U214" s="3" t="str">
        <f>IF(Programas!U214="X","X","")</f>
        <v>X</v>
      </c>
      <c r="V214" s="3" t="str">
        <f>IF(Programas!V214="X","X","")</f>
        <v>X</v>
      </c>
      <c r="W214" s="3" t="str">
        <f>IF(Programas!W214="X","X","")</f>
        <v>X</v>
      </c>
      <c r="X214" s="3" t="str">
        <f>IF(Programas!X214="X","X","")</f>
        <v>X</v>
      </c>
      <c r="Y214" s="3" t="str">
        <f>IF(Programas!Y214="X","X","")</f>
        <v>X</v>
      </c>
      <c r="Z214" s="3" t="str">
        <f>IF(Programas!Z214="X","X","")</f>
        <v>X</v>
      </c>
      <c r="AA214" s="3" t="str">
        <f>IF(Programas!AA214="X","X","")</f>
        <v>X</v>
      </c>
      <c r="AB214" s="3" t="str">
        <f>IF(Programas!AB214="X","X","")</f>
        <v>X</v>
      </c>
      <c r="AC214" s="3" t="str">
        <f>IF(Programas!AC214="X","X","")</f>
        <v>X</v>
      </c>
      <c r="AD214" s="3">
        <f>Programas!AD214</f>
        <v>0</v>
      </c>
      <c r="AE214" s="3">
        <f>Programas!AE214</f>
        <v>0</v>
      </c>
      <c r="AF214" s="3">
        <f>Programas!AF214</f>
        <v>0</v>
      </c>
      <c r="AG214" s="3">
        <f>Programas!AG214</f>
        <v>0</v>
      </c>
      <c r="AH214" s="3">
        <f>Programas!AH214</f>
        <v>0</v>
      </c>
      <c r="AI214" s="3">
        <f>Programas!AI214</f>
        <v>0</v>
      </c>
      <c r="AJ214" s="3">
        <f>Programas!AJ214</f>
        <v>0</v>
      </c>
      <c r="AK214" s="3">
        <f>Programas!AK214</f>
        <v>0</v>
      </c>
      <c r="AL214" s="3">
        <f>Programas!AL214</f>
        <v>0</v>
      </c>
      <c r="AM214" s="3">
        <f>Programas!AM214</f>
        <v>0</v>
      </c>
      <c r="AN214" s="3">
        <f>Programas!AN214</f>
        <v>0</v>
      </c>
      <c r="AO214" s="3">
        <f>Programas!AO214</f>
        <v>0</v>
      </c>
      <c r="AP214" s="3">
        <f>Programas!AP214</f>
        <v>0</v>
      </c>
      <c r="AQ214" s="3">
        <f>Programas!AQ214</f>
        <v>0</v>
      </c>
      <c r="AR214" s="3">
        <f>Programas!AR214</f>
        <v>0</v>
      </c>
      <c r="AS214" s="3">
        <f>Programas!AS214</f>
        <v>0</v>
      </c>
      <c r="AT214" s="3">
        <f>Programas!AT214</f>
        <v>0</v>
      </c>
      <c r="AU214" s="3">
        <f>Programas!AU214</f>
        <v>0</v>
      </c>
      <c r="AV214" s="3">
        <f>Programas!AV214</f>
        <v>0</v>
      </c>
      <c r="AW214" s="3">
        <f>Programas!AW214</f>
        <v>0</v>
      </c>
      <c r="AX214" s="4">
        <f t="shared" si="182"/>
        <v>0</v>
      </c>
      <c r="AY214" s="4" t="s">
        <v>205</v>
      </c>
      <c r="AZ214" s="2" t="s">
        <v>267</v>
      </c>
      <c r="BA214" s="2" t="s">
        <v>268</v>
      </c>
      <c r="BB214" s="2" t="s">
        <v>269</v>
      </c>
      <c r="BC214" s="2" t="s">
        <v>270</v>
      </c>
      <c r="BD214" s="6">
        <v>0</v>
      </c>
      <c r="BE214" s="6">
        <f>BD214</f>
        <v>0</v>
      </c>
      <c r="BF214" s="6">
        <v>0.25</v>
      </c>
      <c r="BG214" s="6">
        <v>0.5</v>
      </c>
      <c r="BH214" s="6">
        <v>0.75</v>
      </c>
      <c r="BI214" s="6">
        <f t="shared" ref="BI214:BV214" si="244">BH214</f>
        <v>0.75</v>
      </c>
      <c r="BJ214" s="6">
        <f t="shared" si="244"/>
        <v>0.75</v>
      </c>
      <c r="BK214" s="6">
        <f t="shared" si="244"/>
        <v>0.75</v>
      </c>
      <c r="BL214" s="6">
        <f t="shared" si="244"/>
        <v>0.75</v>
      </c>
      <c r="BM214" s="6">
        <f t="shared" si="244"/>
        <v>0.75</v>
      </c>
      <c r="BN214" s="6">
        <f t="shared" si="244"/>
        <v>0.75</v>
      </c>
      <c r="BO214" s="6">
        <f t="shared" si="244"/>
        <v>0.75</v>
      </c>
      <c r="BP214" s="6">
        <f t="shared" si="244"/>
        <v>0.75</v>
      </c>
      <c r="BQ214" s="6">
        <f t="shared" si="244"/>
        <v>0.75</v>
      </c>
      <c r="BR214" s="6">
        <f t="shared" si="244"/>
        <v>0.75</v>
      </c>
      <c r="BS214" s="6">
        <f t="shared" si="244"/>
        <v>0.75</v>
      </c>
      <c r="BT214" s="6">
        <f t="shared" si="244"/>
        <v>0.75</v>
      </c>
      <c r="BU214" s="6">
        <f t="shared" si="244"/>
        <v>0.75</v>
      </c>
      <c r="BV214" s="6">
        <f t="shared" si="244"/>
        <v>0.75</v>
      </c>
      <c r="BW214" s="6">
        <v>1</v>
      </c>
      <c r="BX214" s="1"/>
    </row>
    <row r="215" spans="1:76" hidden="1" x14ac:dyDescent="0.3">
      <c r="A215" s="2" t="str">
        <f>Programas!A215</f>
        <v>DO1</v>
      </c>
      <c r="B215" s="2">
        <f>Programas!B215</f>
        <v>1</v>
      </c>
      <c r="C215" s="2" t="str">
        <f>Programas!C215</f>
        <v>Recursos Hídricos</v>
      </c>
      <c r="D215" s="2">
        <f>Programas!D215</f>
        <v>6</v>
      </c>
      <c r="E215" s="2" t="str">
        <f>Programas!E215</f>
        <v>N/A</v>
      </c>
      <c r="F215" s="2" t="str">
        <f>Programas!F215</f>
        <v>N/A</v>
      </c>
      <c r="G215" s="2" t="str">
        <f>Programas!G215</f>
        <v>N/A</v>
      </c>
      <c r="H215" s="2" t="str">
        <f>Programas!H215</f>
        <v>N/A</v>
      </c>
      <c r="I215" s="2" t="str">
        <f>Programas!I215</f>
        <v>N/A</v>
      </c>
      <c r="J215" s="3" t="str">
        <f>IF(Programas!J215="X","X","")</f>
        <v/>
      </c>
      <c r="K215" s="3" t="str">
        <f>IF(Programas!K215="X","X","")</f>
        <v/>
      </c>
      <c r="L215" s="3" t="str">
        <f>IF(Programas!L215="X","X","")</f>
        <v/>
      </c>
      <c r="M215" s="3" t="str">
        <f>IF(Programas!M215="X","X","")</f>
        <v/>
      </c>
      <c r="N215" s="3" t="str">
        <f>IF(Programas!N215="X","X","")</f>
        <v/>
      </c>
      <c r="O215" s="3" t="str">
        <f>IF(Programas!O215="X","X","")</f>
        <v/>
      </c>
      <c r="P215" s="3" t="str">
        <f>IF(Programas!P215="X","X","")</f>
        <v/>
      </c>
      <c r="Q215" s="3" t="str">
        <f>IF(Programas!Q215="X","X","")</f>
        <v/>
      </c>
      <c r="R215" s="3" t="str">
        <f>IF(Programas!R215="X","X","")</f>
        <v/>
      </c>
      <c r="S215" s="3" t="str">
        <f>IF(Programas!S215="X","X","")</f>
        <v/>
      </c>
      <c r="T215" s="3" t="str">
        <f>IF(Programas!T215="X","X","")</f>
        <v/>
      </c>
      <c r="U215" s="3" t="str">
        <f>IF(Programas!U215="X","X","")</f>
        <v/>
      </c>
      <c r="V215" s="3" t="str">
        <f>IF(Programas!V215="X","X","")</f>
        <v/>
      </c>
      <c r="W215" s="3" t="str">
        <f>IF(Programas!W215="X","X","")</f>
        <v/>
      </c>
      <c r="X215" s="3" t="str">
        <f>IF(Programas!X215="X","X","")</f>
        <v/>
      </c>
      <c r="Y215" s="3" t="str">
        <f>IF(Programas!Y215="X","X","")</f>
        <v/>
      </c>
      <c r="Z215" s="3" t="str">
        <f>IF(Programas!Z215="X","X","")</f>
        <v/>
      </c>
      <c r="AA215" s="3" t="str">
        <f>IF(Programas!AA215="X","X","")</f>
        <v/>
      </c>
      <c r="AB215" s="3" t="str">
        <f>IF(Programas!AB215="X","X","")</f>
        <v/>
      </c>
      <c r="AC215" s="3" t="str">
        <f>IF(Programas!AC215="X","X","")</f>
        <v/>
      </c>
      <c r="AD215" s="3">
        <f>Programas!AD215</f>
        <v>0</v>
      </c>
      <c r="AE215" s="3">
        <f>Programas!AE215</f>
        <v>0</v>
      </c>
      <c r="AF215" s="3">
        <f>Programas!AF215</f>
        <v>0</v>
      </c>
      <c r="AG215" s="3">
        <f>Programas!AG215</f>
        <v>0</v>
      </c>
      <c r="AH215" s="3">
        <f>Programas!AH215</f>
        <v>0</v>
      </c>
      <c r="AI215" s="3">
        <f>Programas!AI215</f>
        <v>0</v>
      </c>
      <c r="AJ215" s="3">
        <f>Programas!AJ215</f>
        <v>0</v>
      </c>
      <c r="AK215" s="3">
        <f>Programas!AK215</f>
        <v>0</v>
      </c>
      <c r="AL215" s="3">
        <f>Programas!AL215</f>
        <v>0</v>
      </c>
      <c r="AM215" s="3">
        <f>Programas!AM215</f>
        <v>0</v>
      </c>
      <c r="AN215" s="3">
        <f>Programas!AN215</f>
        <v>0</v>
      </c>
      <c r="AO215" s="3">
        <f>Programas!AO215</f>
        <v>0</v>
      </c>
      <c r="AP215" s="3">
        <f>Programas!AP215</f>
        <v>0</v>
      </c>
      <c r="AQ215" s="3">
        <f>Programas!AQ215</f>
        <v>0</v>
      </c>
      <c r="AR215" s="3">
        <f>Programas!AR215</f>
        <v>0</v>
      </c>
      <c r="AS215" s="3">
        <f>Programas!AS215</f>
        <v>0</v>
      </c>
      <c r="AT215" s="3">
        <f>Programas!AT215</f>
        <v>0</v>
      </c>
      <c r="AU215" s="3">
        <f>Programas!AU215</f>
        <v>0</v>
      </c>
      <c r="AV215" s="3">
        <f>Programas!AV215</f>
        <v>0</v>
      </c>
      <c r="AW215" s="3">
        <f>Programas!AW215</f>
        <v>0</v>
      </c>
      <c r="AX215" s="4">
        <f t="shared" si="182"/>
        <v>0</v>
      </c>
      <c r="AY215" s="4"/>
      <c r="AZ215" s="2"/>
      <c r="BA215" s="2"/>
      <c r="BB215" s="2"/>
      <c r="BC215" s="2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1"/>
    </row>
    <row r="216" spans="1:76" hidden="1" x14ac:dyDescent="0.3">
      <c r="A216" s="2" t="str">
        <f>Programas!A216</f>
        <v>DO2</v>
      </c>
      <c r="B216" s="2">
        <f>Programas!B216</f>
        <v>1</v>
      </c>
      <c r="C216" s="2" t="str">
        <f>Programas!C216</f>
        <v>Recursos Hídricos</v>
      </c>
      <c r="D216" s="2">
        <f>Programas!D216</f>
        <v>6</v>
      </c>
      <c r="E216" s="2" t="str">
        <f>Programas!E216</f>
        <v>N/A</v>
      </c>
      <c r="F216" s="2" t="str">
        <f>Programas!F216</f>
        <v>N/A</v>
      </c>
      <c r="G216" s="2" t="str">
        <f>Programas!G216</f>
        <v>N/A</v>
      </c>
      <c r="H216" s="2" t="str">
        <f>Programas!H216</f>
        <v>N/A</v>
      </c>
      <c r="I216" s="2" t="str">
        <f>Programas!I216</f>
        <v>N/A</v>
      </c>
      <c r="J216" s="3" t="str">
        <f>IF(Programas!J216="X","X","")</f>
        <v/>
      </c>
      <c r="K216" s="3" t="str">
        <f>IF(Programas!K216="X","X","")</f>
        <v/>
      </c>
      <c r="L216" s="3" t="str">
        <f>IF(Programas!L216="X","X","")</f>
        <v/>
      </c>
      <c r="M216" s="3" t="str">
        <f>IF(Programas!M216="X","X","")</f>
        <v/>
      </c>
      <c r="N216" s="3" t="str">
        <f>IF(Programas!N216="X","X","")</f>
        <v/>
      </c>
      <c r="O216" s="3" t="str">
        <f>IF(Programas!O216="X","X","")</f>
        <v/>
      </c>
      <c r="P216" s="3" t="str">
        <f>IF(Programas!P216="X","X","")</f>
        <v/>
      </c>
      <c r="Q216" s="3" t="str">
        <f>IF(Programas!Q216="X","X","")</f>
        <v/>
      </c>
      <c r="R216" s="3" t="str">
        <f>IF(Programas!R216="X","X","")</f>
        <v/>
      </c>
      <c r="S216" s="3" t="str">
        <f>IF(Programas!S216="X","X","")</f>
        <v/>
      </c>
      <c r="T216" s="3" t="str">
        <f>IF(Programas!T216="X","X","")</f>
        <v/>
      </c>
      <c r="U216" s="3" t="str">
        <f>IF(Programas!U216="X","X","")</f>
        <v/>
      </c>
      <c r="V216" s="3" t="str">
        <f>IF(Programas!V216="X","X","")</f>
        <v/>
      </c>
      <c r="W216" s="3" t="str">
        <f>IF(Programas!W216="X","X","")</f>
        <v/>
      </c>
      <c r="X216" s="3" t="str">
        <f>IF(Programas!X216="X","X","")</f>
        <v/>
      </c>
      <c r="Y216" s="3" t="str">
        <f>IF(Programas!Y216="X","X","")</f>
        <v/>
      </c>
      <c r="Z216" s="3" t="str">
        <f>IF(Programas!Z216="X","X","")</f>
        <v/>
      </c>
      <c r="AA216" s="3" t="str">
        <f>IF(Programas!AA216="X","X","")</f>
        <v/>
      </c>
      <c r="AB216" s="3" t="str">
        <f>IF(Programas!AB216="X","X","")</f>
        <v/>
      </c>
      <c r="AC216" s="3" t="str">
        <f>IF(Programas!AC216="X","X","")</f>
        <v/>
      </c>
      <c r="AD216" s="3">
        <f>Programas!AD216</f>
        <v>0</v>
      </c>
      <c r="AE216" s="3">
        <f>Programas!AE216</f>
        <v>0</v>
      </c>
      <c r="AF216" s="3">
        <f>Programas!AF216</f>
        <v>0</v>
      </c>
      <c r="AG216" s="3">
        <f>Programas!AG216</f>
        <v>0</v>
      </c>
      <c r="AH216" s="3">
        <f>Programas!AH216</f>
        <v>0</v>
      </c>
      <c r="AI216" s="3">
        <f>Programas!AI216</f>
        <v>0</v>
      </c>
      <c r="AJ216" s="3">
        <f>Programas!AJ216</f>
        <v>0</v>
      </c>
      <c r="AK216" s="3">
        <f>Programas!AK216</f>
        <v>0</v>
      </c>
      <c r="AL216" s="3">
        <f>Programas!AL216</f>
        <v>0</v>
      </c>
      <c r="AM216" s="3">
        <f>Programas!AM216</f>
        <v>0</v>
      </c>
      <c r="AN216" s="3">
        <f>Programas!AN216</f>
        <v>0</v>
      </c>
      <c r="AO216" s="3">
        <f>Programas!AO216</f>
        <v>0</v>
      </c>
      <c r="AP216" s="3">
        <f>Programas!AP216</f>
        <v>0</v>
      </c>
      <c r="AQ216" s="3">
        <f>Programas!AQ216</f>
        <v>0</v>
      </c>
      <c r="AR216" s="3">
        <f>Programas!AR216</f>
        <v>0</v>
      </c>
      <c r="AS216" s="3">
        <f>Programas!AS216</f>
        <v>0</v>
      </c>
      <c r="AT216" s="3">
        <f>Programas!AT216</f>
        <v>0</v>
      </c>
      <c r="AU216" s="3">
        <f>Programas!AU216</f>
        <v>0</v>
      </c>
      <c r="AV216" s="3">
        <f>Programas!AV216</f>
        <v>0</v>
      </c>
      <c r="AW216" s="3">
        <f>Programas!AW216</f>
        <v>0</v>
      </c>
      <c r="AX216" s="4">
        <f t="shared" si="182"/>
        <v>0</v>
      </c>
      <c r="AY216" s="4"/>
      <c r="AZ216" s="2"/>
      <c r="BA216" s="2"/>
      <c r="BB216" s="2"/>
      <c r="BC216" s="2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1"/>
    </row>
    <row r="217" spans="1:76" hidden="1" x14ac:dyDescent="0.3">
      <c r="A217" s="2" t="str">
        <f>Programas!A217</f>
        <v>DO3</v>
      </c>
      <c r="B217" s="2">
        <f>Programas!B217</f>
        <v>1</v>
      </c>
      <c r="C217" s="2" t="str">
        <f>Programas!C217</f>
        <v>Recursos Hídricos</v>
      </c>
      <c r="D217" s="2">
        <f>Programas!D217</f>
        <v>6</v>
      </c>
      <c r="E217" s="2" t="str">
        <f>Programas!E217</f>
        <v>N/A</v>
      </c>
      <c r="F217" s="2" t="str">
        <f>Programas!F217</f>
        <v>N/A</v>
      </c>
      <c r="G217" s="2" t="str">
        <f>Programas!G217</f>
        <v>N/A</v>
      </c>
      <c r="H217" s="2" t="str">
        <f>Programas!H217</f>
        <v>N/A</v>
      </c>
      <c r="I217" s="2" t="str">
        <f>Programas!I217</f>
        <v>N/A</v>
      </c>
      <c r="J217" s="3" t="str">
        <f>IF(Programas!J217="X","X","")</f>
        <v/>
      </c>
      <c r="K217" s="3" t="str">
        <f>IF(Programas!K217="X","X","")</f>
        <v/>
      </c>
      <c r="L217" s="3" t="str">
        <f>IF(Programas!L217="X","X","")</f>
        <v/>
      </c>
      <c r="M217" s="3" t="str">
        <f>IF(Programas!M217="X","X","")</f>
        <v/>
      </c>
      <c r="N217" s="3" t="str">
        <f>IF(Programas!N217="X","X","")</f>
        <v/>
      </c>
      <c r="O217" s="3" t="str">
        <f>IF(Programas!O217="X","X","")</f>
        <v/>
      </c>
      <c r="P217" s="3" t="str">
        <f>IF(Programas!P217="X","X","")</f>
        <v/>
      </c>
      <c r="Q217" s="3" t="str">
        <f>IF(Programas!Q217="X","X","")</f>
        <v/>
      </c>
      <c r="R217" s="3" t="str">
        <f>IF(Programas!R217="X","X","")</f>
        <v/>
      </c>
      <c r="S217" s="3" t="str">
        <f>IF(Programas!S217="X","X","")</f>
        <v/>
      </c>
      <c r="T217" s="3" t="str">
        <f>IF(Programas!T217="X","X","")</f>
        <v/>
      </c>
      <c r="U217" s="3" t="str">
        <f>IF(Programas!U217="X","X","")</f>
        <v/>
      </c>
      <c r="V217" s="3" t="str">
        <f>IF(Programas!V217="X","X","")</f>
        <v/>
      </c>
      <c r="W217" s="3" t="str">
        <f>IF(Programas!W217="X","X","")</f>
        <v/>
      </c>
      <c r="X217" s="3" t="str">
        <f>IF(Programas!X217="X","X","")</f>
        <v/>
      </c>
      <c r="Y217" s="3" t="str">
        <f>IF(Programas!Y217="X","X","")</f>
        <v/>
      </c>
      <c r="Z217" s="3" t="str">
        <f>IF(Programas!Z217="X","X","")</f>
        <v/>
      </c>
      <c r="AA217" s="3" t="str">
        <f>IF(Programas!AA217="X","X","")</f>
        <v/>
      </c>
      <c r="AB217" s="3" t="str">
        <f>IF(Programas!AB217="X","X","")</f>
        <v/>
      </c>
      <c r="AC217" s="3" t="str">
        <f>IF(Programas!AC217="X","X","")</f>
        <v/>
      </c>
      <c r="AD217" s="3">
        <f>Programas!AD217</f>
        <v>0</v>
      </c>
      <c r="AE217" s="3">
        <f>Programas!AE217</f>
        <v>0</v>
      </c>
      <c r="AF217" s="3">
        <f>Programas!AF217</f>
        <v>0</v>
      </c>
      <c r="AG217" s="3">
        <f>Programas!AG217</f>
        <v>0</v>
      </c>
      <c r="AH217" s="3">
        <f>Programas!AH217</f>
        <v>0</v>
      </c>
      <c r="AI217" s="3">
        <f>Programas!AI217</f>
        <v>0</v>
      </c>
      <c r="AJ217" s="3">
        <f>Programas!AJ217</f>
        <v>0</v>
      </c>
      <c r="AK217" s="3">
        <f>Programas!AK217</f>
        <v>0</v>
      </c>
      <c r="AL217" s="3">
        <f>Programas!AL217</f>
        <v>0</v>
      </c>
      <c r="AM217" s="3">
        <f>Programas!AM217</f>
        <v>0</v>
      </c>
      <c r="AN217" s="3">
        <f>Programas!AN217</f>
        <v>0</v>
      </c>
      <c r="AO217" s="3">
        <f>Programas!AO217</f>
        <v>0</v>
      </c>
      <c r="AP217" s="3">
        <f>Programas!AP217</f>
        <v>0</v>
      </c>
      <c r="AQ217" s="3">
        <f>Programas!AQ217</f>
        <v>0</v>
      </c>
      <c r="AR217" s="3">
        <f>Programas!AR217</f>
        <v>0</v>
      </c>
      <c r="AS217" s="3">
        <f>Programas!AS217</f>
        <v>0</v>
      </c>
      <c r="AT217" s="3">
        <f>Programas!AT217</f>
        <v>0</v>
      </c>
      <c r="AU217" s="3">
        <f>Programas!AU217</f>
        <v>0</v>
      </c>
      <c r="AV217" s="3">
        <f>Programas!AV217</f>
        <v>0</v>
      </c>
      <c r="AW217" s="3">
        <f>Programas!AW217</f>
        <v>0</v>
      </c>
      <c r="AX217" s="4">
        <f t="shared" si="182"/>
        <v>0</v>
      </c>
      <c r="AY217" s="4"/>
      <c r="AZ217" s="2"/>
      <c r="BA217" s="2"/>
      <c r="BB217" s="2"/>
      <c r="BC217" s="2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1"/>
    </row>
    <row r="218" spans="1:76" hidden="1" x14ac:dyDescent="0.3">
      <c r="A218" s="2" t="str">
        <f>Programas!A218</f>
        <v>DO4</v>
      </c>
      <c r="B218" s="2">
        <f>Programas!B218</f>
        <v>1</v>
      </c>
      <c r="C218" s="2" t="str">
        <f>Programas!C218</f>
        <v>Recursos Hídricos</v>
      </c>
      <c r="D218" s="2">
        <f>Programas!D218</f>
        <v>6</v>
      </c>
      <c r="E218" s="2" t="str">
        <f>Programas!E218</f>
        <v>N/A</v>
      </c>
      <c r="F218" s="2" t="str">
        <f>Programas!F218</f>
        <v>N/A</v>
      </c>
      <c r="G218" s="2" t="str">
        <f>Programas!G218</f>
        <v>N/A</v>
      </c>
      <c r="H218" s="2" t="str">
        <f>Programas!H218</f>
        <v>N/A</v>
      </c>
      <c r="I218" s="2" t="str">
        <f>Programas!I218</f>
        <v>N/A</v>
      </c>
      <c r="J218" s="3" t="str">
        <f>IF(Programas!J218="X","X","")</f>
        <v/>
      </c>
      <c r="K218" s="3" t="str">
        <f>IF(Programas!K218="X","X","")</f>
        <v/>
      </c>
      <c r="L218" s="3" t="str">
        <f>IF(Programas!L218="X","X","")</f>
        <v/>
      </c>
      <c r="M218" s="3" t="str">
        <f>IF(Programas!M218="X","X","")</f>
        <v/>
      </c>
      <c r="N218" s="3" t="str">
        <f>IF(Programas!N218="X","X","")</f>
        <v/>
      </c>
      <c r="O218" s="3" t="str">
        <f>IF(Programas!O218="X","X","")</f>
        <v/>
      </c>
      <c r="P218" s="3" t="str">
        <f>IF(Programas!P218="X","X","")</f>
        <v/>
      </c>
      <c r="Q218" s="3" t="str">
        <f>IF(Programas!Q218="X","X","")</f>
        <v/>
      </c>
      <c r="R218" s="3" t="str">
        <f>IF(Programas!R218="X","X","")</f>
        <v/>
      </c>
      <c r="S218" s="3" t="str">
        <f>IF(Programas!S218="X","X","")</f>
        <v/>
      </c>
      <c r="T218" s="3" t="str">
        <f>IF(Programas!T218="X","X","")</f>
        <v/>
      </c>
      <c r="U218" s="3" t="str">
        <f>IF(Programas!U218="X","X","")</f>
        <v/>
      </c>
      <c r="V218" s="3" t="str">
        <f>IF(Programas!V218="X","X","")</f>
        <v/>
      </c>
      <c r="W218" s="3" t="str">
        <f>IF(Programas!W218="X","X","")</f>
        <v/>
      </c>
      <c r="X218" s="3" t="str">
        <f>IF(Programas!X218="X","X","")</f>
        <v/>
      </c>
      <c r="Y218" s="3" t="str">
        <f>IF(Programas!Y218="X","X","")</f>
        <v/>
      </c>
      <c r="Z218" s="3" t="str">
        <f>IF(Programas!Z218="X","X","")</f>
        <v/>
      </c>
      <c r="AA218" s="3" t="str">
        <f>IF(Programas!AA218="X","X","")</f>
        <v/>
      </c>
      <c r="AB218" s="3" t="str">
        <f>IF(Programas!AB218="X","X","")</f>
        <v/>
      </c>
      <c r="AC218" s="3" t="str">
        <f>IF(Programas!AC218="X","X","")</f>
        <v/>
      </c>
      <c r="AD218" s="3">
        <f>Programas!AD218</f>
        <v>0</v>
      </c>
      <c r="AE218" s="3">
        <f>Programas!AE218</f>
        <v>0</v>
      </c>
      <c r="AF218" s="3">
        <f>Programas!AF218</f>
        <v>0</v>
      </c>
      <c r="AG218" s="3">
        <f>Programas!AG218</f>
        <v>0</v>
      </c>
      <c r="AH218" s="3">
        <f>Programas!AH218</f>
        <v>0</v>
      </c>
      <c r="AI218" s="3">
        <f>Programas!AI218</f>
        <v>0</v>
      </c>
      <c r="AJ218" s="3">
        <f>Programas!AJ218</f>
        <v>0</v>
      </c>
      <c r="AK218" s="3">
        <f>Programas!AK218</f>
        <v>0</v>
      </c>
      <c r="AL218" s="3">
        <f>Programas!AL218</f>
        <v>0</v>
      </c>
      <c r="AM218" s="3">
        <f>Programas!AM218</f>
        <v>0</v>
      </c>
      <c r="AN218" s="3">
        <f>Programas!AN218</f>
        <v>0</v>
      </c>
      <c r="AO218" s="3">
        <f>Programas!AO218</f>
        <v>0</v>
      </c>
      <c r="AP218" s="3">
        <f>Programas!AP218</f>
        <v>0</v>
      </c>
      <c r="AQ218" s="3">
        <f>Programas!AQ218</f>
        <v>0</v>
      </c>
      <c r="AR218" s="3">
        <f>Programas!AR218</f>
        <v>0</v>
      </c>
      <c r="AS218" s="3">
        <f>Programas!AS218</f>
        <v>0</v>
      </c>
      <c r="AT218" s="3">
        <f>Programas!AT218</f>
        <v>0</v>
      </c>
      <c r="AU218" s="3">
        <f>Programas!AU218</f>
        <v>0</v>
      </c>
      <c r="AV218" s="3">
        <f>Programas!AV218</f>
        <v>0</v>
      </c>
      <c r="AW218" s="3">
        <f>Programas!AW218</f>
        <v>0</v>
      </c>
      <c r="AX218" s="4">
        <f t="shared" si="182"/>
        <v>0</v>
      </c>
      <c r="AY218" s="4"/>
      <c r="AZ218" s="2"/>
      <c r="BA218" s="2"/>
      <c r="BB218" s="2"/>
      <c r="BC218" s="2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1"/>
    </row>
    <row r="219" spans="1:76" hidden="1" x14ac:dyDescent="0.3">
      <c r="A219" s="2" t="str">
        <f>Programas!A219</f>
        <v>DO5</v>
      </c>
      <c r="B219" s="2">
        <f>Programas!B219</f>
        <v>1</v>
      </c>
      <c r="C219" s="2" t="str">
        <f>Programas!C219</f>
        <v>Recursos Hídricos</v>
      </c>
      <c r="D219" s="2">
        <f>Programas!D219</f>
        <v>6</v>
      </c>
      <c r="E219" s="2" t="str">
        <f>Programas!E219</f>
        <v>N/A</v>
      </c>
      <c r="F219" s="2" t="str">
        <f>Programas!F219</f>
        <v>N/A</v>
      </c>
      <c r="G219" s="2" t="str">
        <f>Programas!G219</f>
        <v>N/A</v>
      </c>
      <c r="H219" s="2" t="str">
        <f>Programas!H219</f>
        <v>N/A</v>
      </c>
      <c r="I219" s="2" t="str">
        <f>Programas!I219</f>
        <v>N/A</v>
      </c>
      <c r="J219" s="3" t="str">
        <f>IF(Programas!J219="X","X","")</f>
        <v/>
      </c>
      <c r="K219" s="3" t="str">
        <f>IF(Programas!K219="X","X","")</f>
        <v/>
      </c>
      <c r="L219" s="3" t="str">
        <f>IF(Programas!L219="X","X","")</f>
        <v/>
      </c>
      <c r="M219" s="3" t="str">
        <f>IF(Programas!M219="X","X","")</f>
        <v/>
      </c>
      <c r="N219" s="3" t="str">
        <f>IF(Programas!N219="X","X","")</f>
        <v/>
      </c>
      <c r="O219" s="3" t="str">
        <f>IF(Programas!O219="X","X","")</f>
        <v/>
      </c>
      <c r="P219" s="3" t="str">
        <f>IF(Programas!P219="X","X","")</f>
        <v/>
      </c>
      <c r="Q219" s="3" t="str">
        <f>IF(Programas!Q219="X","X","")</f>
        <v/>
      </c>
      <c r="R219" s="3" t="str">
        <f>IF(Programas!R219="X","X","")</f>
        <v/>
      </c>
      <c r="S219" s="3" t="str">
        <f>IF(Programas!S219="X","X","")</f>
        <v/>
      </c>
      <c r="T219" s="3" t="str">
        <f>IF(Programas!T219="X","X","")</f>
        <v/>
      </c>
      <c r="U219" s="3" t="str">
        <f>IF(Programas!U219="X","X","")</f>
        <v/>
      </c>
      <c r="V219" s="3" t="str">
        <f>IF(Programas!V219="X","X","")</f>
        <v/>
      </c>
      <c r="W219" s="3" t="str">
        <f>IF(Programas!W219="X","X","")</f>
        <v/>
      </c>
      <c r="X219" s="3" t="str">
        <f>IF(Programas!X219="X","X","")</f>
        <v/>
      </c>
      <c r="Y219" s="3" t="str">
        <f>IF(Programas!Y219="X","X","")</f>
        <v/>
      </c>
      <c r="Z219" s="3" t="str">
        <f>IF(Programas!Z219="X","X","")</f>
        <v/>
      </c>
      <c r="AA219" s="3" t="str">
        <f>IF(Programas!AA219="X","X","")</f>
        <v/>
      </c>
      <c r="AB219" s="3" t="str">
        <f>IF(Programas!AB219="X","X","")</f>
        <v/>
      </c>
      <c r="AC219" s="3" t="str">
        <f>IF(Programas!AC219="X","X","")</f>
        <v/>
      </c>
      <c r="AD219" s="3">
        <f>Programas!AD219</f>
        <v>0</v>
      </c>
      <c r="AE219" s="3">
        <f>Programas!AE219</f>
        <v>0</v>
      </c>
      <c r="AF219" s="3">
        <f>Programas!AF219</f>
        <v>0</v>
      </c>
      <c r="AG219" s="3">
        <f>Programas!AG219</f>
        <v>0</v>
      </c>
      <c r="AH219" s="3">
        <f>Programas!AH219</f>
        <v>0</v>
      </c>
      <c r="AI219" s="3">
        <f>Programas!AI219</f>
        <v>0</v>
      </c>
      <c r="AJ219" s="3">
        <f>Programas!AJ219</f>
        <v>0</v>
      </c>
      <c r="AK219" s="3">
        <f>Programas!AK219</f>
        <v>0</v>
      </c>
      <c r="AL219" s="3">
        <f>Programas!AL219</f>
        <v>0</v>
      </c>
      <c r="AM219" s="3">
        <f>Programas!AM219</f>
        <v>0</v>
      </c>
      <c r="AN219" s="3">
        <f>Programas!AN219</f>
        <v>0</v>
      </c>
      <c r="AO219" s="3">
        <f>Programas!AO219</f>
        <v>0</v>
      </c>
      <c r="AP219" s="3">
        <f>Programas!AP219</f>
        <v>0</v>
      </c>
      <c r="AQ219" s="3">
        <f>Programas!AQ219</f>
        <v>0</v>
      </c>
      <c r="AR219" s="3">
        <f>Programas!AR219</f>
        <v>0</v>
      </c>
      <c r="AS219" s="3">
        <f>Programas!AS219</f>
        <v>0</v>
      </c>
      <c r="AT219" s="3">
        <f>Programas!AT219</f>
        <v>0</v>
      </c>
      <c r="AU219" s="3">
        <f>Programas!AU219</f>
        <v>0</v>
      </c>
      <c r="AV219" s="3">
        <f>Programas!AV219</f>
        <v>0</v>
      </c>
      <c r="AW219" s="3">
        <f>Programas!AW219</f>
        <v>0</v>
      </c>
      <c r="AX219" s="4">
        <f t="shared" si="182"/>
        <v>0</v>
      </c>
      <c r="AY219" s="4"/>
      <c r="AZ219" s="2"/>
      <c r="BA219" s="2"/>
      <c r="BB219" s="2"/>
      <c r="BC219" s="2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1"/>
    </row>
    <row r="220" spans="1:76" hidden="1" x14ac:dyDescent="0.3">
      <c r="A220" s="2" t="str">
        <f>Programas!A220</f>
        <v>DO6</v>
      </c>
      <c r="B220" s="2">
        <f>Programas!B220</f>
        <v>1</v>
      </c>
      <c r="C220" s="2" t="str">
        <f>Programas!C220</f>
        <v>Recursos Hídricos</v>
      </c>
      <c r="D220" s="2">
        <f>Programas!D220</f>
        <v>6</v>
      </c>
      <c r="E220" s="2" t="str">
        <f>Programas!E220</f>
        <v>N/A</v>
      </c>
      <c r="F220" s="2" t="str">
        <f>Programas!F220</f>
        <v>N/A</v>
      </c>
      <c r="G220" s="2" t="str">
        <f>Programas!G220</f>
        <v>N/A</v>
      </c>
      <c r="H220" s="2" t="str">
        <f>Programas!H220</f>
        <v>N/A</v>
      </c>
      <c r="I220" s="2" t="str">
        <f>Programas!I220</f>
        <v>N/A</v>
      </c>
      <c r="J220" s="3" t="str">
        <f>IF(Programas!J220="X","X","")</f>
        <v/>
      </c>
      <c r="K220" s="3" t="str">
        <f>IF(Programas!K220="X","X","")</f>
        <v/>
      </c>
      <c r="L220" s="3" t="str">
        <f>IF(Programas!L220="X","X","")</f>
        <v/>
      </c>
      <c r="M220" s="3" t="str">
        <f>IF(Programas!M220="X","X","")</f>
        <v/>
      </c>
      <c r="N220" s="3" t="str">
        <f>IF(Programas!N220="X","X","")</f>
        <v/>
      </c>
      <c r="O220" s="3" t="str">
        <f>IF(Programas!O220="X","X","")</f>
        <v/>
      </c>
      <c r="P220" s="3" t="str">
        <f>IF(Programas!P220="X","X","")</f>
        <v/>
      </c>
      <c r="Q220" s="3" t="str">
        <f>IF(Programas!Q220="X","X","")</f>
        <v/>
      </c>
      <c r="R220" s="3" t="str">
        <f>IF(Programas!R220="X","X","")</f>
        <v/>
      </c>
      <c r="S220" s="3" t="str">
        <f>IF(Programas!S220="X","X","")</f>
        <v/>
      </c>
      <c r="T220" s="3" t="str">
        <f>IF(Programas!T220="X","X","")</f>
        <v/>
      </c>
      <c r="U220" s="3" t="str">
        <f>IF(Programas!U220="X","X","")</f>
        <v/>
      </c>
      <c r="V220" s="3" t="str">
        <f>IF(Programas!V220="X","X","")</f>
        <v/>
      </c>
      <c r="W220" s="3" t="str">
        <f>IF(Programas!W220="X","X","")</f>
        <v/>
      </c>
      <c r="X220" s="3" t="str">
        <f>IF(Programas!X220="X","X","")</f>
        <v/>
      </c>
      <c r="Y220" s="3" t="str">
        <f>IF(Programas!Y220="X","X","")</f>
        <v/>
      </c>
      <c r="Z220" s="3" t="str">
        <f>IF(Programas!Z220="X","X","")</f>
        <v/>
      </c>
      <c r="AA220" s="3" t="str">
        <f>IF(Programas!AA220="X","X","")</f>
        <v/>
      </c>
      <c r="AB220" s="3" t="str">
        <f>IF(Programas!AB220="X","X","")</f>
        <v/>
      </c>
      <c r="AC220" s="3" t="str">
        <f>IF(Programas!AC220="X","X","")</f>
        <v/>
      </c>
      <c r="AD220" s="3">
        <f>Programas!AD220</f>
        <v>0</v>
      </c>
      <c r="AE220" s="3">
        <f>Programas!AE220</f>
        <v>0</v>
      </c>
      <c r="AF220" s="3">
        <f>Programas!AF220</f>
        <v>0</v>
      </c>
      <c r="AG220" s="3">
        <f>Programas!AG220</f>
        <v>0</v>
      </c>
      <c r="AH220" s="3">
        <f>Programas!AH220</f>
        <v>0</v>
      </c>
      <c r="AI220" s="3">
        <f>Programas!AI220</f>
        <v>0</v>
      </c>
      <c r="AJ220" s="3">
        <f>Programas!AJ220</f>
        <v>0</v>
      </c>
      <c r="AK220" s="3">
        <f>Programas!AK220</f>
        <v>0</v>
      </c>
      <c r="AL220" s="3">
        <f>Programas!AL220</f>
        <v>0</v>
      </c>
      <c r="AM220" s="3">
        <f>Programas!AM220</f>
        <v>0</v>
      </c>
      <c r="AN220" s="3">
        <f>Programas!AN220</f>
        <v>0</v>
      </c>
      <c r="AO220" s="3">
        <f>Programas!AO220</f>
        <v>0</v>
      </c>
      <c r="AP220" s="3">
        <f>Programas!AP220</f>
        <v>0</v>
      </c>
      <c r="AQ220" s="3">
        <f>Programas!AQ220</f>
        <v>0</v>
      </c>
      <c r="AR220" s="3">
        <f>Programas!AR220</f>
        <v>0</v>
      </c>
      <c r="AS220" s="3">
        <f>Programas!AS220</f>
        <v>0</v>
      </c>
      <c r="AT220" s="3">
        <f>Programas!AT220</f>
        <v>0</v>
      </c>
      <c r="AU220" s="3">
        <f>Programas!AU220</f>
        <v>0</v>
      </c>
      <c r="AV220" s="3">
        <f>Programas!AV220</f>
        <v>0</v>
      </c>
      <c r="AW220" s="3">
        <f>Programas!AW220</f>
        <v>0</v>
      </c>
      <c r="AX220" s="4">
        <f t="shared" si="182"/>
        <v>0</v>
      </c>
      <c r="AY220" s="4"/>
      <c r="AZ220" s="2"/>
      <c r="BA220" s="2"/>
      <c r="BB220" s="2"/>
      <c r="BC220" s="2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1"/>
    </row>
    <row r="221" spans="1:76" ht="45.6" hidden="1" x14ac:dyDescent="0.3">
      <c r="A221" s="2" t="str">
        <f>Programas!A221</f>
        <v>UA7</v>
      </c>
      <c r="B221" s="2">
        <f>Programas!B221</f>
        <v>1</v>
      </c>
      <c r="C221" s="2" t="str">
        <f>Programas!C221</f>
        <v>Recursos Hídricos</v>
      </c>
      <c r="D221" s="2">
        <f>Programas!D221</f>
        <v>6</v>
      </c>
      <c r="E221" s="2" t="str">
        <f>Programas!E221</f>
        <v xml:space="preserve">Fiscalização dos usos de recursos hídricos </v>
      </c>
      <c r="F221" s="2" t="str">
        <f>Programas!F221</f>
        <v>N/A</v>
      </c>
      <c r="G221" s="2" t="str">
        <f>Programas!G221</f>
        <v>N/A</v>
      </c>
      <c r="H221" s="2" t="str">
        <f>Programas!H221</f>
        <v>6.1.1</v>
      </c>
      <c r="I221" s="2" t="str">
        <f>Programas!I221</f>
        <v>Identificar os usos de recursos hídricos não regularizados, por meio de cadastro georreferenciado e apoio a regularização dos usos</v>
      </c>
      <c r="J221" s="3" t="str">
        <f>IF(Programas!J221="X","X","")</f>
        <v/>
      </c>
      <c r="K221" s="3" t="str">
        <f>IF(Programas!K221="X","X","")</f>
        <v/>
      </c>
      <c r="L221" s="3" t="str">
        <f>IF(Programas!L221="X","X","")</f>
        <v>X</v>
      </c>
      <c r="M221" s="3" t="str">
        <f>IF(Programas!M221="X","X","")</f>
        <v>X</v>
      </c>
      <c r="N221" s="3" t="str">
        <f>IF(Programas!N221="X","X","")</f>
        <v>X</v>
      </c>
      <c r="O221" s="3" t="str">
        <f>IF(Programas!O221="X","X","")</f>
        <v>X</v>
      </c>
      <c r="P221" s="3" t="str">
        <f>IF(Programas!P221="X","X","")</f>
        <v>X</v>
      </c>
      <c r="Q221" s="3" t="str">
        <f>IF(Programas!Q221="X","X","")</f>
        <v>X</v>
      </c>
      <c r="R221" s="3" t="str">
        <f>IF(Programas!R221="X","X","")</f>
        <v>X</v>
      </c>
      <c r="S221" s="3" t="str">
        <f>IF(Programas!S221="X","X","")</f>
        <v>X</v>
      </c>
      <c r="T221" s="3" t="str">
        <f>IF(Programas!T221="X","X","")</f>
        <v>X</v>
      </c>
      <c r="U221" s="3" t="str">
        <f>IF(Programas!U221="X","X","")</f>
        <v>X</v>
      </c>
      <c r="V221" s="3" t="str">
        <f>IF(Programas!V221="X","X","")</f>
        <v>X</v>
      </c>
      <c r="W221" s="3" t="str">
        <f>IF(Programas!W221="X","X","")</f>
        <v>X</v>
      </c>
      <c r="X221" s="3" t="str">
        <f>IF(Programas!X221="X","X","")</f>
        <v>X</v>
      </c>
      <c r="Y221" s="3" t="str">
        <f>IF(Programas!Y221="X","X","")</f>
        <v>X</v>
      </c>
      <c r="Z221" s="3" t="str">
        <f>IF(Programas!Z221="X","X","")</f>
        <v>X</v>
      </c>
      <c r="AA221" s="3" t="str">
        <f>IF(Programas!AA221="X","X","")</f>
        <v>X</v>
      </c>
      <c r="AB221" s="3" t="str">
        <f>IF(Programas!AB221="X","X","")</f>
        <v>X</v>
      </c>
      <c r="AC221" s="3" t="str">
        <f>IF(Programas!AC221="X","X","")</f>
        <v>X</v>
      </c>
      <c r="AD221" s="3">
        <f>Programas!AD221</f>
        <v>0</v>
      </c>
      <c r="AE221" s="3">
        <f>Programas!AE221</f>
        <v>0</v>
      </c>
      <c r="AF221" s="3">
        <f>Programas!AF221</f>
        <v>0</v>
      </c>
      <c r="AG221" s="3">
        <f>Programas!AG221</f>
        <v>0</v>
      </c>
      <c r="AH221" s="3">
        <f>Programas!AH221</f>
        <v>0</v>
      </c>
      <c r="AI221" s="3">
        <f>Programas!AI221</f>
        <v>0</v>
      </c>
      <c r="AJ221" s="3">
        <f>Programas!AJ221</f>
        <v>0</v>
      </c>
      <c r="AK221" s="3">
        <f>Programas!AK221</f>
        <v>0</v>
      </c>
      <c r="AL221" s="3">
        <f>Programas!AL221</f>
        <v>0</v>
      </c>
      <c r="AM221" s="3">
        <f>Programas!AM221</f>
        <v>0</v>
      </c>
      <c r="AN221" s="3">
        <f>Programas!AN221</f>
        <v>0</v>
      </c>
      <c r="AO221" s="3">
        <f>Programas!AO221</f>
        <v>0</v>
      </c>
      <c r="AP221" s="3">
        <f>Programas!AP221</f>
        <v>0</v>
      </c>
      <c r="AQ221" s="3">
        <f>Programas!AQ221</f>
        <v>0</v>
      </c>
      <c r="AR221" s="3">
        <f>Programas!AR221</f>
        <v>0</v>
      </c>
      <c r="AS221" s="3">
        <f>Programas!AS221</f>
        <v>0</v>
      </c>
      <c r="AT221" s="3">
        <f>Programas!AT221</f>
        <v>0</v>
      </c>
      <c r="AU221" s="3">
        <f>Programas!AU221</f>
        <v>0</v>
      </c>
      <c r="AV221" s="3">
        <f>Programas!AV221</f>
        <v>0</v>
      </c>
      <c r="AW221" s="3">
        <f>Programas!AW221</f>
        <v>0</v>
      </c>
      <c r="AX221" s="4">
        <f t="shared" ref="AX221:AX284" si="245">SUM(AD221:AW221)</f>
        <v>0</v>
      </c>
      <c r="AY221" s="4" t="s">
        <v>205</v>
      </c>
      <c r="AZ221" s="2" t="s">
        <v>267</v>
      </c>
      <c r="BA221" s="2" t="s">
        <v>268</v>
      </c>
      <c r="BB221" s="2" t="s">
        <v>269</v>
      </c>
      <c r="BC221" s="2" t="s">
        <v>270</v>
      </c>
      <c r="BD221" s="6">
        <v>0</v>
      </c>
      <c r="BE221" s="6">
        <f>BD221</f>
        <v>0</v>
      </c>
      <c r="BF221" s="6">
        <v>0.25</v>
      </c>
      <c r="BG221" s="6">
        <v>0.5</v>
      </c>
      <c r="BH221" s="6">
        <v>0.75</v>
      </c>
      <c r="BI221" s="6">
        <f t="shared" ref="BI221:BV221" si="246">BH221</f>
        <v>0.75</v>
      </c>
      <c r="BJ221" s="6">
        <f t="shared" si="246"/>
        <v>0.75</v>
      </c>
      <c r="BK221" s="6">
        <f t="shared" si="246"/>
        <v>0.75</v>
      </c>
      <c r="BL221" s="6">
        <f t="shared" si="246"/>
        <v>0.75</v>
      </c>
      <c r="BM221" s="6">
        <f t="shared" si="246"/>
        <v>0.75</v>
      </c>
      <c r="BN221" s="6">
        <f t="shared" si="246"/>
        <v>0.75</v>
      </c>
      <c r="BO221" s="6">
        <f t="shared" si="246"/>
        <v>0.75</v>
      </c>
      <c r="BP221" s="6">
        <f t="shared" si="246"/>
        <v>0.75</v>
      </c>
      <c r="BQ221" s="6">
        <f t="shared" si="246"/>
        <v>0.75</v>
      </c>
      <c r="BR221" s="6">
        <f t="shared" si="246"/>
        <v>0.75</v>
      </c>
      <c r="BS221" s="6">
        <f t="shared" si="246"/>
        <v>0.75</v>
      </c>
      <c r="BT221" s="6">
        <f t="shared" si="246"/>
        <v>0.75</v>
      </c>
      <c r="BU221" s="6">
        <f t="shared" si="246"/>
        <v>0.75</v>
      </c>
      <c r="BV221" s="6">
        <f t="shared" si="246"/>
        <v>0.75</v>
      </c>
      <c r="BW221" s="6">
        <v>1</v>
      </c>
      <c r="BX221" s="1"/>
    </row>
    <row r="222" spans="1:76" ht="45.6" hidden="1" x14ac:dyDescent="0.3">
      <c r="A222" s="2" t="str">
        <f>Programas!A222</f>
        <v>UA8</v>
      </c>
      <c r="B222" s="2">
        <f>Programas!B222</f>
        <v>1</v>
      </c>
      <c r="C222" s="2" t="str">
        <f>Programas!C222</f>
        <v>Recursos Hídricos</v>
      </c>
      <c r="D222" s="2">
        <f>Programas!D222</f>
        <v>6</v>
      </c>
      <c r="E222" s="2" t="str">
        <f>Programas!E222</f>
        <v xml:space="preserve">Fiscalização dos usos de recursos hídricos </v>
      </c>
      <c r="F222" s="2" t="str">
        <f>Programas!F222</f>
        <v>N/A</v>
      </c>
      <c r="G222" s="2" t="str">
        <f>Programas!G222</f>
        <v>N/A</v>
      </c>
      <c r="H222" s="2" t="str">
        <f>Programas!H222</f>
        <v>6.1.1</v>
      </c>
      <c r="I222" s="2" t="str">
        <f>Programas!I222</f>
        <v>Identificar os usos de recursos hídricos não regularizados, por meio de cadastro georreferenciado e apoio a regularização dos usos</v>
      </c>
      <c r="J222" s="3" t="str">
        <f>IF(Programas!J222="X","X","")</f>
        <v/>
      </c>
      <c r="K222" s="3" t="str">
        <f>IF(Programas!K222="X","X","")</f>
        <v/>
      </c>
      <c r="L222" s="3" t="str">
        <f>IF(Programas!L222="X","X","")</f>
        <v>X</v>
      </c>
      <c r="M222" s="3" t="str">
        <f>IF(Programas!M222="X","X","")</f>
        <v>X</v>
      </c>
      <c r="N222" s="3" t="str">
        <f>IF(Programas!N222="X","X","")</f>
        <v>X</v>
      </c>
      <c r="O222" s="3" t="str">
        <f>IF(Programas!O222="X","X","")</f>
        <v>X</v>
      </c>
      <c r="P222" s="3" t="str">
        <f>IF(Programas!P222="X","X","")</f>
        <v>X</v>
      </c>
      <c r="Q222" s="3" t="str">
        <f>IF(Programas!Q222="X","X","")</f>
        <v>X</v>
      </c>
      <c r="R222" s="3" t="str">
        <f>IF(Programas!R222="X","X","")</f>
        <v>X</v>
      </c>
      <c r="S222" s="3" t="str">
        <f>IF(Programas!S222="X","X","")</f>
        <v>X</v>
      </c>
      <c r="T222" s="3" t="str">
        <f>IF(Programas!T222="X","X","")</f>
        <v>X</v>
      </c>
      <c r="U222" s="3" t="str">
        <f>IF(Programas!U222="X","X","")</f>
        <v>X</v>
      </c>
      <c r="V222" s="3" t="str">
        <f>IF(Programas!V222="X","X","")</f>
        <v>X</v>
      </c>
      <c r="W222" s="3" t="str">
        <f>IF(Programas!W222="X","X","")</f>
        <v>X</v>
      </c>
      <c r="X222" s="3" t="str">
        <f>IF(Programas!X222="X","X","")</f>
        <v>X</v>
      </c>
      <c r="Y222" s="3" t="str">
        <f>IF(Programas!Y222="X","X","")</f>
        <v>X</v>
      </c>
      <c r="Z222" s="3" t="str">
        <f>IF(Programas!Z222="X","X","")</f>
        <v>X</v>
      </c>
      <c r="AA222" s="3" t="str">
        <f>IF(Programas!AA222="X","X","")</f>
        <v>X</v>
      </c>
      <c r="AB222" s="3" t="str">
        <f>IF(Programas!AB222="X","X","")</f>
        <v>X</v>
      </c>
      <c r="AC222" s="3" t="str">
        <f>IF(Programas!AC222="X","X","")</f>
        <v>X</v>
      </c>
      <c r="AD222" s="3">
        <f>Programas!AD222</f>
        <v>0</v>
      </c>
      <c r="AE222" s="3">
        <f>Programas!AE222</f>
        <v>0</v>
      </c>
      <c r="AF222" s="3">
        <f>Programas!AF222</f>
        <v>0</v>
      </c>
      <c r="AG222" s="3">
        <f>Programas!AG222</f>
        <v>0</v>
      </c>
      <c r="AH222" s="3">
        <f>Programas!AH222</f>
        <v>0</v>
      </c>
      <c r="AI222" s="3">
        <f>Programas!AI222</f>
        <v>0</v>
      </c>
      <c r="AJ222" s="3">
        <f>Programas!AJ222</f>
        <v>0</v>
      </c>
      <c r="AK222" s="3">
        <f>Programas!AK222</f>
        <v>0</v>
      </c>
      <c r="AL222" s="3">
        <f>Programas!AL222</f>
        <v>0</v>
      </c>
      <c r="AM222" s="3">
        <f>Programas!AM222</f>
        <v>0</v>
      </c>
      <c r="AN222" s="3">
        <f>Programas!AN222</f>
        <v>0</v>
      </c>
      <c r="AO222" s="3">
        <f>Programas!AO222</f>
        <v>0</v>
      </c>
      <c r="AP222" s="3">
        <f>Programas!AP222</f>
        <v>0</v>
      </c>
      <c r="AQ222" s="3">
        <f>Programas!AQ222</f>
        <v>0</v>
      </c>
      <c r="AR222" s="3">
        <f>Programas!AR222</f>
        <v>0</v>
      </c>
      <c r="AS222" s="3">
        <f>Programas!AS222</f>
        <v>0</v>
      </c>
      <c r="AT222" s="3">
        <f>Programas!AT222</f>
        <v>0</v>
      </c>
      <c r="AU222" s="3">
        <f>Programas!AU222</f>
        <v>0</v>
      </c>
      <c r="AV222" s="3">
        <f>Programas!AV222</f>
        <v>0</v>
      </c>
      <c r="AW222" s="3">
        <f>Programas!AW222</f>
        <v>0</v>
      </c>
      <c r="AX222" s="4">
        <f t="shared" si="245"/>
        <v>0</v>
      </c>
      <c r="AY222" s="4" t="s">
        <v>205</v>
      </c>
      <c r="AZ222" s="2" t="s">
        <v>267</v>
      </c>
      <c r="BA222" s="2" t="s">
        <v>268</v>
      </c>
      <c r="BB222" s="2" t="s">
        <v>269</v>
      </c>
      <c r="BC222" s="2" t="s">
        <v>270</v>
      </c>
      <c r="BD222" s="6">
        <v>0</v>
      </c>
      <c r="BE222" s="6">
        <f>BD222</f>
        <v>0</v>
      </c>
      <c r="BF222" s="6">
        <v>0.25</v>
      </c>
      <c r="BG222" s="6">
        <v>0.5</v>
      </c>
      <c r="BH222" s="6">
        <v>0.75</v>
      </c>
      <c r="BI222" s="6">
        <f t="shared" ref="BI222:BV222" si="247">BH222</f>
        <v>0.75</v>
      </c>
      <c r="BJ222" s="6">
        <f t="shared" si="247"/>
        <v>0.75</v>
      </c>
      <c r="BK222" s="6">
        <f t="shared" si="247"/>
        <v>0.75</v>
      </c>
      <c r="BL222" s="6">
        <f t="shared" si="247"/>
        <v>0.75</v>
      </c>
      <c r="BM222" s="6">
        <f t="shared" si="247"/>
        <v>0.75</v>
      </c>
      <c r="BN222" s="6">
        <f t="shared" si="247"/>
        <v>0.75</v>
      </c>
      <c r="BO222" s="6">
        <f t="shared" si="247"/>
        <v>0.75</v>
      </c>
      <c r="BP222" s="6">
        <f t="shared" si="247"/>
        <v>0.75</v>
      </c>
      <c r="BQ222" s="6">
        <f t="shared" si="247"/>
        <v>0.75</v>
      </c>
      <c r="BR222" s="6">
        <f t="shared" si="247"/>
        <v>0.75</v>
      </c>
      <c r="BS222" s="6">
        <f t="shared" si="247"/>
        <v>0.75</v>
      </c>
      <c r="BT222" s="6">
        <f t="shared" si="247"/>
        <v>0.75</v>
      </c>
      <c r="BU222" s="6">
        <f t="shared" si="247"/>
        <v>0.75</v>
      </c>
      <c r="BV222" s="6">
        <f t="shared" si="247"/>
        <v>0.75</v>
      </c>
      <c r="BW222" s="6">
        <v>1</v>
      </c>
      <c r="BX222" s="1"/>
    </row>
    <row r="223" spans="1:76" ht="45.6" hidden="1" x14ac:dyDescent="0.3">
      <c r="A223" s="2" t="str">
        <f>Programas!A223</f>
        <v>UA9</v>
      </c>
      <c r="B223" s="2">
        <f>Programas!B223</f>
        <v>1</v>
      </c>
      <c r="C223" s="2" t="str">
        <f>Programas!C223</f>
        <v>Recursos Hídricos</v>
      </c>
      <c r="D223" s="2">
        <f>Programas!D223</f>
        <v>6</v>
      </c>
      <c r="E223" s="2" t="str">
        <f>Programas!E223</f>
        <v xml:space="preserve">Fiscalização dos usos de recursos hídricos </v>
      </c>
      <c r="F223" s="2" t="str">
        <f>Programas!F223</f>
        <v>N/A</v>
      </c>
      <c r="G223" s="2" t="str">
        <f>Programas!G223</f>
        <v>N/A</v>
      </c>
      <c r="H223" s="2" t="str">
        <f>Programas!H223</f>
        <v>6.1.1</v>
      </c>
      <c r="I223" s="2" t="str">
        <f>Programas!I223</f>
        <v>Identificar os usos de recursos hídricos não regularizados, por meio de cadastro georreferenciado e apoio a regularização dos usos</v>
      </c>
      <c r="J223" s="3" t="str">
        <f>IF(Programas!J223="X","X","")</f>
        <v/>
      </c>
      <c r="K223" s="3" t="str">
        <f>IF(Programas!K223="X","X","")</f>
        <v/>
      </c>
      <c r="L223" s="3" t="str">
        <f>IF(Programas!L223="X","X","")</f>
        <v>X</v>
      </c>
      <c r="M223" s="3" t="str">
        <f>IF(Programas!M223="X","X","")</f>
        <v>X</v>
      </c>
      <c r="N223" s="3" t="str">
        <f>IF(Programas!N223="X","X","")</f>
        <v>X</v>
      </c>
      <c r="O223" s="3" t="str">
        <f>IF(Programas!O223="X","X","")</f>
        <v>X</v>
      </c>
      <c r="P223" s="3" t="str">
        <f>IF(Programas!P223="X","X","")</f>
        <v>X</v>
      </c>
      <c r="Q223" s="3" t="str">
        <f>IF(Programas!Q223="X","X","")</f>
        <v>X</v>
      </c>
      <c r="R223" s="3" t="str">
        <f>IF(Programas!R223="X","X","")</f>
        <v>X</v>
      </c>
      <c r="S223" s="3" t="str">
        <f>IF(Programas!S223="X","X","")</f>
        <v>X</v>
      </c>
      <c r="T223" s="3" t="str">
        <f>IF(Programas!T223="X","X","")</f>
        <v>X</v>
      </c>
      <c r="U223" s="3" t="str">
        <f>IF(Programas!U223="X","X","")</f>
        <v>X</v>
      </c>
      <c r="V223" s="3" t="str">
        <f>IF(Programas!V223="X","X","")</f>
        <v>X</v>
      </c>
      <c r="W223" s="3" t="str">
        <f>IF(Programas!W223="X","X","")</f>
        <v>X</v>
      </c>
      <c r="X223" s="3" t="str">
        <f>IF(Programas!X223="X","X","")</f>
        <v>X</v>
      </c>
      <c r="Y223" s="3" t="str">
        <f>IF(Programas!Y223="X","X","")</f>
        <v>X</v>
      </c>
      <c r="Z223" s="3" t="str">
        <f>IF(Programas!Z223="X","X","")</f>
        <v>X</v>
      </c>
      <c r="AA223" s="3" t="str">
        <f>IF(Programas!AA223="X","X","")</f>
        <v>X</v>
      </c>
      <c r="AB223" s="3" t="str">
        <f>IF(Programas!AB223="X","X","")</f>
        <v>X</v>
      </c>
      <c r="AC223" s="3" t="str">
        <f>IF(Programas!AC223="X","X","")</f>
        <v>X</v>
      </c>
      <c r="AD223" s="3">
        <f>Programas!AD223</f>
        <v>0</v>
      </c>
      <c r="AE223" s="3">
        <f>Programas!AE223</f>
        <v>0</v>
      </c>
      <c r="AF223" s="3">
        <f>Programas!AF223</f>
        <v>0</v>
      </c>
      <c r="AG223" s="3">
        <f>Programas!AG223</f>
        <v>0</v>
      </c>
      <c r="AH223" s="3">
        <f>Programas!AH223</f>
        <v>0</v>
      </c>
      <c r="AI223" s="3">
        <f>Programas!AI223</f>
        <v>0</v>
      </c>
      <c r="AJ223" s="3">
        <f>Programas!AJ223</f>
        <v>0</v>
      </c>
      <c r="AK223" s="3">
        <f>Programas!AK223</f>
        <v>0</v>
      </c>
      <c r="AL223" s="3">
        <f>Programas!AL223</f>
        <v>0</v>
      </c>
      <c r="AM223" s="3">
        <f>Programas!AM223</f>
        <v>0</v>
      </c>
      <c r="AN223" s="3">
        <f>Programas!AN223</f>
        <v>0</v>
      </c>
      <c r="AO223" s="3">
        <f>Programas!AO223</f>
        <v>0</v>
      </c>
      <c r="AP223" s="3">
        <f>Programas!AP223</f>
        <v>0</v>
      </c>
      <c r="AQ223" s="3">
        <f>Programas!AQ223</f>
        <v>0</v>
      </c>
      <c r="AR223" s="3">
        <f>Programas!AR223</f>
        <v>0</v>
      </c>
      <c r="AS223" s="3">
        <f>Programas!AS223</f>
        <v>0</v>
      </c>
      <c r="AT223" s="3">
        <f>Programas!AT223</f>
        <v>0</v>
      </c>
      <c r="AU223" s="3">
        <f>Programas!AU223</f>
        <v>0</v>
      </c>
      <c r="AV223" s="3">
        <f>Programas!AV223</f>
        <v>0</v>
      </c>
      <c r="AW223" s="3">
        <f>Programas!AW223</f>
        <v>0</v>
      </c>
      <c r="AX223" s="4">
        <f t="shared" si="245"/>
        <v>0</v>
      </c>
      <c r="AY223" s="4" t="s">
        <v>205</v>
      </c>
      <c r="AZ223" s="2" t="s">
        <v>267</v>
      </c>
      <c r="BA223" s="2" t="s">
        <v>268</v>
      </c>
      <c r="BB223" s="2" t="s">
        <v>269</v>
      </c>
      <c r="BC223" s="2" t="s">
        <v>270</v>
      </c>
      <c r="BD223" s="6">
        <v>0</v>
      </c>
      <c r="BE223" s="6">
        <f>BD223</f>
        <v>0</v>
      </c>
      <c r="BF223" s="6">
        <v>0.25</v>
      </c>
      <c r="BG223" s="6">
        <v>0.5</v>
      </c>
      <c r="BH223" s="6">
        <v>0.75</v>
      </c>
      <c r="BI223" s="6">
        <f t="shared" ref="BI223:BV223" si="248">BH223</f>
        <v>0.75</v>
      </c>
      <c r="BJ223" s="6">
        <f t="shared" si="248"/>
        <v>0.75</v>
      </c>
      <c r="BK223" s="6">
        <f t="shared" si="248"/>
        <v>0.75</v>
      </c>
      <c r="BL223" s="6">
        <f t="shared" si="248"/>
        <v>0.75</v>
      </c>
      <c r="BM223" s="6">
        <f t="shared" si="248"/>
        <v>0.75</v>
      </c>
      <c r="BN223" s="6">
        <f t="shared" si="248"/>
        <v>0.75</v>
      </c>
      <c r="BO223" s="6">
        <f t="shared" si="248"/>
        <v>0.75</v>
      </c>
      <c r="BP223" s="6">
        <f t="shared" si="248"/>
        <v>0.75</v>
      </c>
      <c r="BQ223" s="6">
        <f t="shared" si="248"/>
        <v>0.75</v>
      </c>
      <c r="BR223" s="6">
        <f t="shared" si="248"/>
        <v>0.75</v>
      </c>
      <c r="BS223" s="6">
        <f t="shared" si="248"/>
        <v>0.75</v>
      </c>
      <c r="BT223" s="6">
        <f t="shared" si="248"/>
        <v>0.75</v>
      </c>
      <c r="BU223" s="6">
        <f t="shared" si="248"/>
        <v>0.75</v>
      </c>
      <c r="BV223" s="6">
        <f t="shared" si="248"/>
        <v>0.75</v>
      </c>
      <c r="BW223" s="6">
        <v>1</v>
      </c>
      <c r="BX223" s="1"/>
    </row>
    <row r="224" spans="1:76" ht="68.400000000000006" x14ac:dyDescent="0.3">
      <c r="A224" s="40" t="str">
        <f>Programas!A224</f>
        <v>PIRH</v>
      </c>
      <c r="B224" s="40">
        <f>Programas!B224</f>
        <v>1</v>
      </c>
      <c r="C224" s="40" t="str">
        <f>Programas!C224</f>
        <v>Recursos Hídricos</v>
      </c>
      <c r="D224" s="40">
        <f>Programas!D224</f>
        <v>6</v>
      </c>
      <c r="E224" s="40" t="str">
        <f>Programas!E224</f>
        <v xml:space="preserve">Fiscalização dos usos de recursos hídricos </v>
      </c>
      <c r="F224" s="40" t="str">
        <f>Programas!F224</f>
        <v>N/A</v>
      </c>
      <c r="G224" s="40" t="str">
        <f>Programas!G224</f>
        <v>N/A</v>
      </c>
      <c r="H224" s="40" t="str">
        <f>Programas!H224</f>
        <v>6.1.2</v>
      </c>
      <c r="I224" s="40" t="str">
        <f>Programas!I224</f>
        <v xml:space="preserve">Implementar ação para monitoramento dos usos de recursos hídricos, em quantidade e qualidade </v>
      </c>
      <c r="J224" s="30" t="str">
        <f>IF(Programas!J224="X","X","")</f>
        <v/>
      </c>
      <c r="K224" s="30" t="str">
        <f>IF(Programas!K224="X","X","")</f>
        <v/>
      </c>
      <c r="L224" s="30" t="str">
        <f>IF(Programas!L224="X","X","")</f>
        <v>X</v>
      </c>
      <c r="M224" s="30" t="str">
        <f>IF(Programas!M224="X","X","")</f>
        <v>X</v>
      </c>
      <c r="N224" s="30" t="str">
        <f>IF(Programas!N224="X","X","")</f>
        <v>X</v>
      </c>
      <c r="O224" s="30" t="str">
        <f>IF(Programas!O224="X","X","")</f>
        <v>X</v>
      </c>
      <c r="P224" s="30" t="str">
        <f>IF(Programas!P224="X","X","")</f>
        <v>X</v>
      </c>
      <c r="Q224" s="30" t="str">
        <f>IF(Programas!Q224="X","X","")</f>
        <v>X</v>
      </c>
      <c r="R224" s="30" t="str">
        <f>IF(Programas!R224="X","X","")</f>
        <v>X</v>
      </c>
      <c r="S224" s="30" t="str">
        <f>IF(Programas!S224="X","X","")</f>
        <v>X</v>
      </c>
      <c r="T224" s="30" t="str">
        <f>IF(Programas!T224="X","X","")</f>
        <v>X</v>
      </c>
      <c r="U224" s="30" t="str">
        <f>IF(Programas!U224="X","X","")</f>
        <v>X</v>
      </c>
      <c r="V224" s="30" t="str">
        <f>IF(Programas!V224="X","X","")</f>
        <v>X</v>
      </c>
      <c r="W224" s="30" t="str">
        <f>IF(Programas!W224="X","X","")</f>
        <v>X</v>
      </c>
      <c r="X224" s="30" t="str">
        <f>IF(Programas!X224="X","X","")</f>
        <v>X</v>
      </c>
      <c r="Y224" s="30" t="str">
        <f>IF(Programas!Y224="X","X","")</f>
        <v>X</v>
      </c>
      <c r="Z224" s="30" t="str">
        <f>IF(Programas!Z224="X","X","")</f>
        <v>X</v>
      </c>
      <c r="AA224" s="30" t="str">
        <f>IF(Programas!AA224="X","X","")</f>
        <v>X</v>
      </c>
      <c r="AB224" s="30" t="str">
        <f>IF(Programas!AB224="X","X","")</f>
        <v>X</v>
      </c>
      <c r="AC224" s="30" t="str">
        <f>IF(Programas!AC224="X","X","")</f>
        <v>X</v>
      </c>
      <c r="AD224" s="30">
        <f>Programas!AD224</f>
        <v>0</v>
      </c>
      <c r="AE224" s="30">
        <f>Programas!AE224</f>
        <v>0</v>
      </c>
      <c r="AF224" s="30">
        <f>Programas!AF224</f>
        <v>0</v>
      </c>
      <c r="AG224" s="30">
        <f>Programas!AG224</f>
        <v>0</v>
      </c>
      <c r="AH224" s="30">
        <f>Programas!AH224</f>
        <v>0</v>
      </c>
      <c r="AI224" s="30">
        <f>Programas!AI224</f>
        <v>0</v>
      </c>
      <c r="AJ224" s="30">
        <f>Programas!AJ224</f>
        <v>0</v>
      </c>
      <c r="AK224" s="30">
        <f>Programas!AK224</f>
        <v>0</v>
      </c>
      <c r="AL224" s="30">
        <f>Programas!AL224</f>
        <v>0</v>
      </c>
      <c r="AM224" s="30">
        <f>Programas!AM224</f>
        <v>0</v>
      </c>
      <c r="AN224" s="30">
        <f>Programas!AN224</f>
        <v>0</v>
      </c>
      <c r="AO224" s="30">
        <f>Programas!AO224</f>
        <v>0</v>
      </c>
      <c r="AP224" s="30">
        <f>Programas!AP224</f>
        <v>0</v>
      </c>
      <c r="AQ224" s="30">
        <f>Programas!AQ224</f>
        <v>0</v>
      </c>
      <c r="AR224" s="30">
        <f>Programas!AR224</f>
        <v>0</v>
      </c>
      <c r="AS224" s="30">
        <f>Programas!AS224</f>
        <v>0</v>
      </c>
      <c r="AT224" s="30">
        <f>Programas!AT224</f>
        <v>0</v>
      </c>
      <c r="AU224" s="30">
        <f>Programas!AU224</f>
        <v>0</v>
      </c>
      <c r="AV224" s="30">
        <f>Programas!AV224</f>
        <v>0</v>
      </c>
      <c r="AW224" s="30">
        <f>Programas!AW224</f>
        <v>0</v>
      </c>
      <c r="AX224" s="36">
        <f t="shared" si="245"/>
        <v>0</v>
      </c>
      <c r="AY224" s="36" t="s">
        <v>205</v>
      </c>
      <c r="AZ224" s="40" t="s">
        <v>271</v>
      </c>
      <c r="BA224" s="40" t="s">
        <v>272</v>
      </c>
      <c r="BB224" s="40" t="s">
        <v>273</v>
      </c>
      <c r="BC224" s="40" t="s">
        <v>274</v>
      </c>
      <c r="BD224" s="62">
        <v>0</v>
      </c>
      <c r="BE224" s="62">
        <f t="shared" ref="BE224:BV224" si="249">BD224</f>
        <v>0</v>
      </c>
      <c r="BF224" s="62">
        <v>0.25</v>
      </c>
      <c r="BG224" s="62">
        <v>0.5</v>
      </c>
      <c r="BH224" s="62">
        <f t="shared" si="249"/>
        <v>0.5</v>
      </c>
      <c r="BI224" s="62">
        <f t="shared" si="249"/>
        <v>0.5</v>
      </c>
      <c r="BJ224" s="62">
        <v>0.75</v>
      </c>
      <c r="BK224" s="62">
        <f t="shared" si="249"/>
        <v>0.75</v>
      </c>
      <c r="BL224" s="62">
        <f t="shared" si="249"/>
        <v>0.75</v>
      </c>
      <c r="BM224" s="62">
        <f t="shared" si="249"/>
        <v>0.75</v>
      </c>
      <c r="BN224" s="62">
        <f t="shared" si="249"/>
        <v>0.75</v>
      </c>
      <c r="BO224" s="62">
        <f t="shared" si="249"/>
        <v>0.75</v>
      </c>
      <c r="BP224" s="62">
        <f t="shared" si="249"/>
        <v>0.75</v>
      </c>
      <c r="BQ224" s="62">
        <f t="shared" si="249"/>
        <v>0.75</v>
      </c>
      <c r="BR224" s="62">
        <f t="shared" si="249"/>
        <v>0.75</v>
      </c>
      <c r="BS224" s="62">
        <f t="shared" si="249"/>
        <v>0.75</v>
      </c>
      <c r="BT224" s="62">
        <f t="shared" si="249"/>
        <v>0.75</v>
      </c>
      <c r="BU224" s="62">
        <f t="shared" si="249"/>
        <v>0.75</v>
      </c>
      <c r="BV224" s="62">
        <f t="shared" si="249"/>
        <v>0.75</v>
      </c>
      <c r="BW224" s="62">
        <v>1</v>
      </c>
    </row>
    <row r="225" spans="1:76" ht="68.400000000000006" hidden="1" x14ac:dyDescent="0.3">
      <c r="A225" s="2" t="str">
        <f>Programas!A225</f>
        <v>Doce</v>
      </c>
      <c r="B225" s="2">
        <f>Programas!B225</f>
        <v>1</v>
      </c>
      <c r="C225" s="2" t="str">
        <f>Programas!C225</f>
        <v>Recursos Hídricos</v>
      </c>
      <c r="D225" s="2">
        <f>Programas!D225</f>
        <v>6</v>
      </c>
      <c r="E225" s="2" t="str">
        <f>Programas!E225</f>
        <v xml:space="preserve">Fiscalização dos usos de recursos hídricos </v>
      </c>
      <c r="F225" s="2" t="str">
        <f>Programas!F225</f>
        <v>N/A</v>
      </c>
      <c r="G225" s="2" t="str">
        <f>Programas!G225</f>
        <v>N/A</v>
      </c>
      <c r="H225" s="2" t="str">
        <f>Programas!H225</f>
        <v>6.1.2</v>
      </c>
      <c r="I225" s="2" t="str">
        <f>Programas!I225</f>
        <v xml:space="preserve">Implementar ação para monitoramento dos usos de recursos hídricos, em quantidade e qualidade </v>
      </c>
      <c r="J225" s="3" t="str">
        <f>IF(Programas!J225="X","X","")</f>
        <v/>
      </c>
      <c r="K225" s="3" t="str">
        <f>IF(Programas!K225="X","X","")</f>
        <v/>
      </c>
      <c r="L225" s="3" t="str">
        <f>IF(Programas!L225="X","X","")</f>
        <v>X</v>
      </c>
      <c r="M225" s="3" t="str">
        <f>IF(Programas!M225="X","X","")</f>
        <v>X</v>
      </c>
      <c r="N225" s="3" t="str">
        <f>IF(Programas!N225="X","X","")</f>
        <v>X</v>
      </c>
      <c r="O225" s="3" t="str">
        <f>IF(Programas!O225="X","X","")</f>
        <v>X</v>
      </c>
      <c r="P225" s="3" t="str">
        <f>IF(Programas!P225="X","X","")</f>
        <v>X</v>
      </c>
      <c r="Q225" s="3" t="str">
        <f>IF(Programas!Q225="X","X","")</f>
        <v>X</v>
      </c>
      <c r="R225" s="3" t="str">
        <f>IF(Programas!R225="X","X","")</f>
        <v>X</v>
      </c>
      <c r="S225" s="3" t="str">
        <f>IF(Programas!S225="X","X","")</f>
        <v>X</v>
      </c>
      <c r="T225" s="3" t="str">
        <f>IF(Programas!T225="X","X","")</f>
        <v>X</v>
      </c>
      <c r="U225" s="3" t="str">
        <f>IF(Programas!U225="X","X","")</f>
        <v>X</v>
      </c>
      <c r="V225" s="3" t="str">
        <f>IF(Programas!V225="X","X","")</f>
        <v>X</v>
      </c>
      <c r="W225" s="3" t="str">
        <f>IF(Programas!W225="X","X","")</f>
        <v>X</v>
      </c>
      <c r="X225" s="3" t="str">
        <f>IF(Programas!X225="X","X","")</f>
        <v>X</v>
      </c>
      <c r="Y225" s="3" t="str">
        <f>IF(Programas!Y225="X","X","")</f>
        <v>X</v>
      </c>
      <c r="Z225" s="3" t="str">
        <f>IF(Programas!Z225="X","X","")</f>
        <v>X</v>
      </c>
      <c r="AA225" s="3" t="str">
        <f>IF(Programas!AA225="X","X","")</f>
        <v>X</v>
      </c>
      <c r="AB225" s="3" t="str">
        <f>IF(Programas!AB225="X","X","")</f>
        <v>X</v>
      </c>
      <c r="AC225" s="3" t="str">
        <f>IF(Programas!AC225="X","X","")</f>
        <v>X</v>
      </c>
      <c r="AD225" s="3">
        <f>Programas!AD225</f>
        <v>0</v>
      </c>
      <c r="AE225" s="3">
        <f>Programas!AE225</f>
        <v>0</v>
      </c>
      <c r="AF225" s="3">
        <f>Programas!AF225</f>
        <v>0</v>
      </c>
      <c r="AG225" s="3">
        <f>Programas!AG225</f>
        <v>0</v>
      </c>
      <c r="AH225" s="3">
        <f>Programas!AH225</f>
        <v>0</v>
      </c>
      <c r="AI225" s="3">
        <f>Programas!AI225</f>
        <v>0</v>
      </c>
      <c r="AJ225" s="3">
        <f>Programas!AJ225</f>
        <v>0</v>
      </c>
      <c r="AK225" s="3">
        <f>Programas!AK225</f>
        <v>0</v>
      </c>
      <c r="AL225" s="3">
        <f>Programas!AL225</f>
        <v>0</v>
      </c>
      <c r="AM225" s="3">
        <f>Programas!AM225</f>
        <v>0</v>
      </c>
      <c r="AN225" s="3">
        <f>Programas!AN225</f>
        <v>0</v>
      </c>
      <c r="AO225" s="3">
        <f>Programas!AO225</f>
        <v>0</v>
      </c>
      <c r="AP225" s="3">
        <f>Programas!AP225</f>
        <v>0</v>
      </c>
      <c r="AQ225" s="3">
        <f>Programas!AQ225</f>
        <v>0</v>
      </c>
      <c r="AR225" s="3">
        <f>Programas!AR225</f>
        <v>0</v>
      </c>
      <c r="AS225" s="3">
        <f>Programas!AS225</f>
        <v>0</v>
      </c>
      <c r="AT225" s="3">
        <f>Programas!AT225</f>
        <v>0</v>
      </c>
      <c r="AU225" s="3">
        <f>Programas!AU225</f>
        <v>0</v>
      </c>
      <c r="AV225" s="3">
        <f>Programas!AV225</f>
        <v>0</v>
      </c>
      <c r="AW225" s="3">
        <f>Programas!AW225</f>
        <v>0</v>
      </c>
      <c r="AX225" s="4">
        <f t="shared" si="245"/>
        <v>0</v>
      </c>
      <c r="AY225" s="4" t="s">
        <v>205</v>
      </c>
      <c r="AZ225" s="2" t="s">
        <v>271</v>
      </c>
      <c r="BA225" s="2" t="s">
        <v>272</v>
      </c>
      <c r="BB225" s="2" t="s">
        <v>273</v>
      </c>
      <c r="BC225" s="2" t="s">
        <v>274</v>
      </c>
      <c r="BD225" s="6">
        <v>0</v>
      </c>
      <c r="BE225" s="6">
        <f t="shared" ref="BE225:BE234" si="250">BD225</f>
        <v>0</v>
      </c>
      <c r="BF225" s="6">
        <v>0.25</v>
      </c>
      <c r="BG225" s="6">
        <v>0.5</v>
      </c>
      <c r="BH225" s="6">
        <f t="shared" ref="BH225:BH234" si="251">BG225</f>
        <v>0.5</v>
      </c>
      <c r="BI225" s="6">
        <f t="shared" ref="BI225:BI234" si="252">BH225</f>
        <v>0.5</v>
      </c>
      <c r="BJ225" s="6">
        <v>0.75</v>
      </c>
      <c r="BK225" s="6">
        <f t="shared" ref="BK225:BK234" si="253">BJ225</f>
        <v>0.75</v>
      </c>
      <c r="BL225" s="6">
        <f t="shared" ref="BL225:BL234" si="254">BK225</f>
        <v>0.75</v>
      </c>
      <c r="BM225" s="6">
        <f t="shared" ref="BM225:BM234" si="255">BL225</f>
        <v>0.75</v>
      </c>
      <c r="BN225" s="6">
        <f t="shared" ref="BN225:BN234" si="256">BM225</f>
        <v>0.75</v>
      </c>
      <c r="BO225" s="6">
        <f t="shared" ref="BO225:BO234" si="257">BN225</f>
        <v>0.75</v>
      </c>
      <c r="BP225" s="6">
        <f t="shared" ref="BP225:BP234" si="258">BO225</f>
        <v>0.75</v>
      </c>
      <c r="BQ225" s="6">
        <f t="shared" ref="BQ225:BQ234" si="259">BP225</f>
        <v>0.75</v>
      </c>
      <c r="BR225" s="6">
        <f t="shared" ref="BR225:BR234" si="260">BQ225</f>
        <v>0.75</v>
      </c>
      <c r="BS225" s="6">
        <f t="shared" ref="BS225:BS234" si="261">BR225</f>
        <v>0.75</v>
      </c>
      <c r="BT225" s="6">
        <f t="shared" ref="BT225:BT234" si="262">BS225</f>
        <v>0.75</v>
      </c>
      <c r="BU225" s="6">
        <f t="shared" ref="BU225:BU234" si="263">BT225</f>
        <v>0.75</v>
      </c>
      <c r="BV225" s="6">
        <f t="shared" ref="BV225:BV234" si="264">BU225</f>
        <v>0.75</v>
      </c>
      <c r="BW225" s="6">
        <v>1</v>
      </c>
      <c r="BX225" s="1"/>
    </row>
    <row r="226" spans="1:76" ht="68.400000000000006" hidden="1" x14ac:dyDescent="0.3">
      <c r="A226" s="2" t="str">
        <f>Programas!A226</f>
        <v>DO1</v>
      </c>
      <c r="B226" s="2">
        <f>Programas!B226</f>
        <v>1</v>
      </c>
      <c r="C226" s="2" t="str">
        <f>Programas!C226</f>
        <v>Recursos Hídricos</v>
      </c>
      <c r="D226" s="2">
        <f>Programas!D226</f>
        <v>6</v>
      </c>
      <c r="E226" s="2" t="str">
        <f>Programas!E226</f>
        <v xml:space="preserve">Fiscalização dos usos de recursos hídricos </v>
      </c>
      <c r="F226" s="2" t="str">
        <f>Programas!F226</f>
        <v>N/A</v>
      </c>
      <c r="G226" s="2" t="str">
        <f>Programas!G226</f>
        <v>N/A</v>
      </c>
      <c r="H226" s="2" t="str">
        <f>Programas!H226</f>
        <v>6.1.2</v>
      </c>
      <c r="I226" s="2" t="str">
        <f>Programas!I226</f>
        <v xml:space="preserve">Implementar ação para monitoramento dos usos de recursos hídricos, em quantidade e qualidade </v>
      </c>
      <c r="J226" s="3" t="str">
        <f>IF(Programas!J226="X","X","")</f>
        <v/>
      </c>
      <c r="K226" s="3" t="str">
        <f>IF(Programas!K226="X","X","")</f>
        <v/>
      </c>
      <c r="L226" s="3" t="str">
        <f>IF(Programas!L226="X","X","")</f>
        <v>X</v>
      </c>
      <c r="M226" s="3" t="str">
        <f>IF(Programas!M226="X","X","")</f>
        <v>X</v>
      </c>
      <c r="N226" s="3" t="str">
        <f>IF(Programas!N226="X","X","")</f>
        <v>X</v>
      </c>
      <c r="O226" s="3" t="str">
        <f>IF(Programas!O226="X","X","")</f>
        <v>X</v>
      </c>
      <c r="P226" s="3" t="str">
        <f>IF(Programas!P226="X","X","")</f>
        <v>X</v>
      </c>
      <c r="Q226" s="3" t="str">
        <f>IF(Programas!Q226="X","X","")</f>
        <v>X</v>
      </c>
      <c r="R226" s="3" t="str">
        <f>IF(Programas!R226="X","X","")</f>
        <v>X</v>
      </c>
      <c r="S226" s="3" t="str">
        <f>IF(Programas!S226="X","X","")</f>
        <v>X</v>
      </c>
      <c r="T226" s="3" t="str">
        <f>IF(Programas!T226="X","X","")</f>
        <v>X</v>
      </c>
      <c r="U226" s="3" t="str">
        <f>IF(Programas!U226="X","X","")</f>
        <v>X</v>
      </c>
      <c r="V226" s="3" t="str">
        <f>IF(Programas!V226="X","X","")</f>
        <v>X</v>
      </c>
      <c r="W226" s="3" t="str">
        <f>IF(Programas!W226="X","X","")</f>
        <v>X</v>
      </c>
      <c r="X226" s="3" t="str">
        <f>IF(Programas!X226="X","X","")</f>
        <v>X</v>
      </c>
      <c r="Y226" s="3" t="str">
        <f>IF(Programas!Y226="X","X","")</f>
        <v>X</v>
      </c>
      <c r="Z226" s="3" t="str">
        <f>IF(Programas!Z226="X","X","")</f>
        <v>X</v>
      </c>
      <c r="AA226" s="3" t="str">
        <f>IF(Programas!AA226="X","X","")</f>
        <v>X</v>
      </c>
      <c r="AB226" s="3" t="str">
        <f>IF(Programas!AB226="X","X","")</f>
        <v>X</v>
      </c>
      <c r="AC226" s="3" t="str">
        <f>IF(Programas!AC226="X","X","")</f>
        <v>X</v>
      </c>
      <c r="AD226" s="3">
        <f>Programas!AD226</f>
        <v>0</v>
      </c>
      <c r="AE226" s="3">
        <f>Programas!AE226</f>
        <v>0</v>
      </c>
      <c r="AF226" s="3">
        <f>Programas!AF226</f>
        <v>0</v>
      </c>
      <c r="AG226" s="3">
        <f>Programas!AG226</f>
        <v>0</v>
      </c>
      <c r="AH226" s="3">
        <f>Programas!AH226</f>
        <v>0</v>
      </c>
      <c r="AI226" s="3">
        <f>Programas!AI226</f>
        <v>0</v>
      </c>
      <c r="AJ226" s="3">
        <f>Programas!AJ226</f>
        <v>0</v>
      </c>
      <c r="AK226" s="3">
        <f>Programas!AK226</f>
        <v>0</v>
      </c>
      <c r="AL226" s="3">
        <f>Programas!AL226</f>
        <v>0</v>
      </c>
      <c r="AM226" s="3">
        <f>Programas!AM226</f>
        <v>0</v>
      </c>
      <c r="AN226" s="3">
        <f>Programas!AN226</f>
        <v>0</v>
      </c>
      <c r="AO226" s="3">
        <f>Programas!AO226</f>
        <v>0</v>
      </c>
      <c r="AP226" s="3">
        <f>Programas!AP226</f>
        <v>0</v>
      </c>
      <c r="AQ226" s="3">
        <f>Programas!AQ226</f>
        <v>0</v>
      </c>
      <c r="AR226" s="3">
        <f>Programas!AR226</f>
        <v>0</v>
      </c>
      <c r="AS226" s="3">
        <f>Programas!AS226</f>
        <v>0</v>
      </c>
      <c r="AT226" s="3">
        <f>Programas!AT226</f>
        <v>0</v>
      </c>
      <c r="AU226" s="3">
        <f>Programas!AU226</f>
        <v>0</v>
      </c>
      <c r="AV226" s="3">
        <f>Programas!AV226</f>
        <v>0</v>
      </c>
      <c r="AW226" s="3">
        <f>Programas!AW226</f>
        <v>0</v>
      </c>
      <c r="AX226" s="4">
        <f t="shared" si="245"/>
        <v>0</v>
      </c>
      <c r="AY226" s="4" t="s">
        <v>205</v>
      </c>
      <c r="AZ226" s="2" t="s">
        <v>271</v>
      </c>
      <c r="BA226" s="2" t="s">
        <v>272</v>
      </c>
      <c r="BB226" s="2" t="s">
        <v>273</v>
      </c>
      <c r="BC226" s="2" t="s">
        <v>274</v>
      </c>
      <c r="BD226" s="6">
        <v>0</v>
      </c>
      <c r="BE226" s="6">
        <f t="shared" si="250"/>
        <v>0</v>
      </c>
      <c r="BF226" s="6">
        <v>0</v>
      </c>
      <c r="BG226" s="6">
        <v>0</v>
      </c>
      <c r="BH226" s="6">
        <f t="shared" si="251"/>
        <v>0</v>
      </c>
      <c r="BI226" s="6">
        <v>0.25</v>
      </c>
      <c r="BJ226" s="6">
        <v>0.75</v>
      </c>
      <c r="BK226" s="6">
        <f t="shared" si="253"/>
        <v>0.75</v>
      </c>
      <c r="BL226" s="6">
        <f t="shared" si="254"/>
        <v>0.75</v>
      </c>
      <c r="BM226" s="6">
        <f t="shared" si="255"/>
        <v>0.75</v>
      </c>
      <c r="BN226" s="6">
        <f t="shared" si="256"/>
        <v>0.75</v>
      </c>
      <c r="BO226" s="6">
        <f t="shared" si="257"/>
        <v>0.75</v>
      </c>
      <c r="BP226" s="6">
        <f t="shared" si="258"/>
        <v>0.75</v>
      </c>
      <c r="BQ226" s="6">
        <f t="shared" si="259"/>
        <v>0.75</v>
      </c>
      <c r="BR226" s="6">
        <f t="shared" si="260"/>
        <v>0.75</v>
      </c>
      <c r="BS226" s="6">
        <f t="shared" si="261"/>
        <v>0.75</v>
      </c>
      <c r="BT226" s="6">
        <f t="shared" si="262"/>
        <v>0.75</v>
      </c>
      <c r="BU226" s="6">
        <f t="shared" si="263"/>
        <v>0.75</v>
      </c>
      <c r="BV226" s="6">
        <f t="shared" si="264"/>
        <v>0.75</v>
      </c>
      <c r="BW226" s="6">
        <v>1</v>
      </c>
      <c r="BX226" s="1"/>
    </row>
    <row r="227" spans="1:76" ht="68.400000000000006" hidden="1" x14ac:dyDescent="0.3">
      <c r="A227" s="2" t="str">
        <f>Programas!A227</f>
        <v>DO2</v>
      </c>
      <c r="B227" s="2">
        <f>Programas!B227</f>
        <v>1</v>
      </c>
      <c r="C227" s="2" t="str">
        <f>Programas!C227</f>
        <v>Recursos Hídricos</v>
      </c>
      <c r="D227" s="2">
        <f>Programas!D227</f>
        <v>6</v>
      </c>
      <c r="E227" s="2" t="str">
        <f>Programas!E227</f>
        <v xml:space="preserve">Fiscalização dos usos de recursos hídricos </v>
      </c>
      <c r="F227" s="2" t="str">
        <f>Programas!F227</f>
        <v>N/A</v>
      </c>
      <c r="G227" s="2" t="str">
        <f>Programas!G227</f>
        <v>N/A</v>
      </c>
      <c r="H227" s="2" t="str">
        <f>Programas!H227</f>
        <v>6.1.2</v>
      </c>
      <c r="I227" s="2" t="str">
        <f>Programas!I227</f>
        <v xml:space="preserve">Implementar ação para monitoramento dos usos de recursos hídricos, em quantidade e qualidade </v>
      </c>
      <c r="J227" s="3" t="str">
        <f>IF(Programas!J227="X","X","")</f>
        <v/>
      </c>
      <c r="K227" s="3" t="str">
        <f>IF(Programas!K227="X","X","")</f>
        <v/>
      </c>
      <c r="L227" s="3" t="str">
        <f>IF(Programas!L227="X","X","")</f>
        <v>X</v>
      </c>
      <c r="M227" s="3" t="str">
        <f>IF(Programas!M227="X","X","")</f>
        <v>X</v>
      </c>
      <c r="N227" s="3" t="str">
        <f>IF(Programas!N227="X","X","")</f>
        <v>X</v>
      </c>
      <c r="O227" s="3" t="str">
        <f>IF(Programas!O227="X","X","")</f>
        <v>X</v>
      </c>
      <c r="P227" s="3" t="str">
        <f>IF(Programas!P227="X","X","")</f>
        <v>X</v>
      </c>
      <c r="Q227" s="3" t="str">
        <f>IF(Programas!Q227="X","X","")</f>
        <v>X</v>
      </c>
      <c r="R227" s="3" t="str">
        <f>IF(Programas!R227="X","X","")</f>
        <v>X</v>
      </c>
      <c r="S227" s="3" t="str">
        <f>IF(Programas!S227="X","X","")</f>
        <v>X</v>
      </c>
      <c r="T227" s="3" t="str">
        <f>IF(Programas!T227="X","X","")</f>
        <v>X</v>
      </c>
      <c r="U227" s="3" t="str">
        <f>IF(Programas!U227="X","X","")</f>
        <v>X</v>
      </c>
      <c r="V227" s="3" t="str">
        <f>IF(Programas!V227="X","X","")</f>
        <v>X</v>
      </c>
      <c r="W227" s="3" t="str">
        <f>IF(Programas!W227="X","X","")</f>
        <v>X</v>
      </c>
      <c r="X227" s="3" t="str">
        <f>IF(Programas!X227="X","X","")</f>
        <v>X</v>
      </c>
      <c r="Y227" s="3" t="str">
        <f>IF(Programas!Y227="X","X","")</f>
        <v>X</v>
      </c>
      <c r="Z227" s="3" t="str">
        <f>IF(Programas!Z227="X","X","")</f>
        <v>X</v>
      </c>
      <c r="AA227" s="3" t="str">
        <f>IF(Programas!AA227="X","X","")</f>
        <v>X</v>
      </c>
      <c r="AB227" s="3" t="str">
        <f>IF(Programas!AB227="X","X","")</f>
        <v>X</v>
      </c>
      <c r="AC227" s="3" t="str">
        <f>IF(Programas!AC227="X","X","")</f>
        <v>X</v>
      </c>
      <c r="AD227" s="3">
        <f>Programas!AD227</f>
        <v>0</v>
      </c>
      <c r="AE227" s="3">
        <f>Programas!AE227</f>
        <v>0</v>
      </c>
      <c r="AF227" s="3">
        <f>Programas!AF227</f>
        <v>0</v>
      </c>
      <c r="AG227" s="3">
        <f>Programas!AG227</f>
        <v>0</v>
      </c>
      <c r="AH227" s="3">
        <f>Programas!AH227</f>
        <v>0</v>
      </c>
      <c r="AI227" s="3">
        <f>Programas!AI227</f>
        <v>0</v>
      </c>
      <c r="AJ227" s="3">
        <f>Programas!AJ227</f>
        <v>0</v>
      </c>
      <c r="AK227" s="3">
        <f>Programas!AK227</f>
        <v>0</v>
      </c>
      <c r="AL227" s="3">
        <f>Programas!AL227</f>
        <v>0</v>
      </c>
      <c r="AM227" s="3">
        <f>Programas!AM227</f>
        <v>0</v>
      </c>
      <c r="AN227" s="3">
        <f>Programas!AN227</f>
        <v>0</v>
      </c>
      <c r="AO227" s="3">
        <f>Programas!AO227</f>
        <v>0</v>
      </c>
      <c r="AP227" s="3">
        <f>Programas!AP227</f>
        <v>0</v>
      </c>
      <c r="AQ227" s="3">
        <f>Programas!AQ227</f>
        <v>0</v>
      </c>
      <c r="AR227" s="3">
        <f>Programas!AR227</f>
        <v>0</v>
      </c>
      <c r="AS227" s="3">
        <f>Programas!AS227</f>
        <v>0</v>
      </c>
      <c r="AT227" s="3">
        <f>Programas!AT227</f>
        <v>0</v>
      </c>
      <c r="AU227" s="3">
        <f>Programas!AU227</f>
        <v>0</v>
      </c>
      <c r="AV227" s="3">
        <f>Programas!AV227</f>
        <v>0</v>
      </c>
      <c r="AW227" s="3">
        <f>Programas!AW227</f>
        <v>0</v>
      </c>
      <c r="AX227" s="4">
        <f t="shared" si="245"/>
        <v>0</v>
      </c>
      <c r="AY227" s="4" t="s">
        <v>205</v>
      </c>
      <c r="AZ227" s="2" t="s">
        <v>271</v>
      </c>
      <c r="BA227" s="2" t="s">
        <v>272</v>
      </c>
      <c r="BB227" s="2" t="s">
        <v>273</v>
      </c>
      <c r="BC227" s="2" t="s">
        <v>274</v>
      </c>
      <c r="BD227" s="6">
        <v>0</v>
      </c>
      <c r="BE227" s="6">
        <f t="shared" ref="BE227:BE231" si="265">BD227</f>
        <v>0</v>
      </c>
      <c r="BF227" s="6">
        <v>0</v>
      </c>
      <c r="BG227" s="6">
        <v>0</v>
      </c>
      <c r="BH227" s="6">
        <f t="shared" ref="BH227:BH231" si="266">BG227</f>
        <v>0</v>
      </c>
      <c r="BI227" s="6">
        <v>0.25</v>
      </c>
      <c r="BJ227" s="6">
        <v>0.75</v>
      </c>
      <c r="BK227" s="6">
        <f t="shared" si="253"/>
        <v>0.75</v>
      </c>
      <c r="BL227" s="6">
        <f t="shared" si="254"/>
        <v>0.75</v>
      </c>
      <c r="BM227" s="6">
        <f t="shared" si="255"/>
        <v>0.75</v>
      </c>
      <c r="BN227" s="6">
        <f t="shared" si="256"/>
        <v>0.75</v>
      </c>
      <c r="BO227" s="6">
        <f t="shared" si="257"/>
        <v>0.75</v>
      </c>
      <c r="BP227" s="6">
        <f t="shared" si="258"/>
        <v>0.75</v>
      </c>
      <c r="BQ227" s="6">
        <f t="shared" si="259"/>
        <v>0.75</v>
      </c>
      <c r="BR227" s="6">
        <f t="shared" si="260"/>
        <v>0.75</v>
      </c>
      <c r="BS227" s="6">
        <f t="shared" si="261"/>
        <v>0.75</v>
      </c>
      <c r="BT227" s="6">
        <f t="shared" si="262"/>
        <v>0.75</v>
      </c>
      <c r="BU227" s="6">
        <f t="shared" si="263"/>
        <v>0.75</v>
      </c>
      <c r="BV227" s="6">
        <f t="shared" si="264"/>
        <v>0.75</v>
      </c>
      <c r="BW227" s="6">
        <v>1</v>
      </c>
      <c r="BX227" s="1"/>
    </row>
    <row r="228" spans="1:76" ht="68.400000000000006" hidden="1" x14ac:dyDescent="0.3">
      <c r="A228" s="2" t="str">
        <f>Programas!A228</f>
        <v>DO3</v>
      </c>
      <c r="B228" s="2">
        <f>Programas!B228</f>
        <v>1</v>
      </c>
      <c r="C228" s="2" t="str">
        <f>Programas!C228</f>
        <v>Recursos Hídricos</v>
      </c>
      <c r="D228" s="2">
        <f>Programas!D228</f>
        <v>6</v>
      </c>
      <c r="E228" s="2" t="str">
        <f>Programas!E228</f>
        <v xml:space="preserve">Fiscalização dos usos de recursos hídricos </v>
      </c>
      <c r="F228" s="2" t="str">
        <f>Programas!F228</f>
        <v>N/A</v>
      </c>
      <c r="G228" s="2" t="str">
        <f>Programas!G228</f>
        <v>N/A</v>
      </c>
      <c r="H228" s="2" t="str">
        <f>Programas!H228</f>
        <v>6.1.2</v>
      </c>
      <c r="I228" s="2" t="str">
        <f>Programas!I228</f>
        <v xml:space="preserve">Implementar ação para monitoramento dos usos de recursos hídricos, em quantidade e qualidade </v>
      </c>
      <c r="J228" s="3" t="str">
        <f>IF(Programas!J228="X","X","")</f>
        <v/>
      </c>
      <c r="K228" s="3" t="str">
        <f>IF(Programas!K228="X","X","")</f>
        <v/>
      </c>
      <c r="L228" s="3" t="str">
        <f>IF(Programas!L228="X","X","")</f>
        <v>X</v>
      </c>
      <c r="M228" s="3" t="str">
        <f>IF(Programas!M228="X","X","")</f>
        <v>X</v>
      </c>
      <c r="N228" s="3" t="str">
        <f>IF(Programas!N228="X","X","")</f>
        <v>X</v>
      </c>
      <c r="O228" s="3" t="str">
        <f>IF(Programas!O228="X","X","")</f>
        <v>X</v>
      </c>
      <c r="P228" s="3" t="str">
        <f>IF(Programas!P228="X","X","")</f>
        <v>X</v>
      </c>
      <c r="Q228" s="3" t="str">
        <f>IF(Programas!Q228="X","X","")</f>
        <v>X</v>
      </c>
      <c r="R228" s="3" t="str">
        <f>IF(Programas!R228="X","X","")</f>
        <v>X</v>
      </c>
      <c r="S228" s="3" t="str">
        <f>IF(Programas!S228="X","X","")</f>
        <v>X</v>
      </c>
      <c r="T228" s="3" t="str">
        <f>IF(Programas!T228="X","X","")</f>
        <v>X</v>
      </c>
      <c r="U228" s="3" t="str">
        <f>IF(Programas!U228="X","X","")</f>
        <v>X</v>
      </c>
      <c r="V228" s="3" t="str">
        <f>IF(Programas!V228="X","X","")</f>
        <v>X</v>
      </c>
      <c r="W228" s="3" t="str">
        <f>IF(Programas!W228="X","X","")</f>
        <v>X</v>
      </c>
      <c r="X228" s="3" t="str">
        <f>IF(Programas!X228="X","X","")</f>
        <v>X</v>
      </c>
      <c r="Y228" s="3" t="str">
        <f>IF(Programas!Y228="X","X","")</f>
        <v>X</v>
      </c>
      <c r="Z228" s="3" t="str">
        <f>IF(Programas!Z228="X","X","")</f>
        <v>X</v>
      </c>
      <c r="AA228" s="3" t="str">
        <f>IF(Programas!AA228="X","X","")</f>
        <v>X</v>
      </c>
      <c r="AB228" s="3" t="str">
        <f>IF(Programas!AB228="X","X","")</f>
        <v>X</v>
      </c>
      <c r="AC228" s="3" t="str">
        <f>IF(Programas!AC228="X","X","")</f>
        <v>X</v>
      </c>
      <c r="AD228" s="3">
        <f>Programas!AD228</f>
        <v>0</v>
      </c>
      <c r="AE228" s="3">
        <f>Programas!AE228</f>
        <v>0</v>
      </c>
      <c r="AF228" s="3">
        <f>Programas!AF228</f>
        <v>0</v>
      </c>
      <c r="AG228" s="3">
        <f>Programas!AG228</f>
        <v>0</v>
      </c>
      <c r="AH228" s="3">
        <f>Programas!AH228</f>
        <v>0</v>
      </c>
      <c r="AI228" s="3">
        <f>Programas!AI228</f>
        <v>0</v>
      </c>
      <c r="AJ228" s="3">
        <f>Programas!AJ228</f>
        <v>0</v>
      </c>
      <c r="AK228" s="3">
        <f>Programas!AK228</f>
        <v>0</v>
      </c>
      <c r="AL228" s="3">
        <f>Programas!AL228</f>
        <v>0</v>
      </c>
      <c r="AM228" s="3">
        <f>Programas!AM228</f>
        <v>0</v>
      </c>
      <c r="AN228" s="3">
        <f>Programas!AN228</f>
        <v>0</v>
      </c>
      <c r="AO228" s="3">
        <f>Programas!AO228</f>
        <v>0</v>
      </c>
      <c r="AP228" s="3">
        <f>Programas!AP228</f>
        <v>0</v>
      </c>
      <c r="AQ228" s="3">
        <f>Programas!AQ228</f>
        <v>0</v>
      </c>
      <c r="AR228" s="3">
        <f>Programas!AR228</f>
        <v>0</v>
      </c>
      <c r="AS228" s="3">
        <f>Programas!AS228</f>
        <v>0</v>
      </c>
      <c r="AT228" s="3">
        <f>Programas!AT228</f>
        <v>0</v>
      </c>
      <c r="AU228" s="3">
        <f>Programas!AU228</f>
        <v>0</v>
      </c>
      <c r="AV228" s="3">
        <f>Programas!AV228</f>
        <v>0</v>
      </c>
      <c r="AW228" s="3">
        <f>Programas!AW228</f>
        <v>0</v>
      </c>
      <c r="AX228" s="4">
        <f t="shared" si="245"/>
        <v>0</v>
      </c>
      <c r="AY228" s="4" t="s">
        <v>205</v>
      </c>
      <c r="AZ228" s="2" t="s">
        <v>271</v>
      </c>
      <c r="BA228" s="2" t="s">
        <v>272</v>
      </c>
      <c r="BB228" s="2" t="s">
        <v>273</v>
      </c>
      <c r="BC228" s="2" t="s">
        <v>274</v>
      </c>
      <c r="BD228" s="6">
        <v>0</v>
      </c>
      <c r="BE228" s="6">
        <f t="shared" si="265"/>
        <v>0</v>
      </c>
      <c r="BF228" s="6">
        <v>0</v>
      </c>
      <c r="BG228" s="6">
        <v>0</v>
      </c>
      <c r="BH228" s="6">
        <f t="shared" si="266"/>
        <v>0</v>
      </c>
      <c r="BI228" s="6">
        <v>0.25</v>
      </c>
      <c r="BJ228" s="6">
        <v>0.75</v>
      </c>
      <c r="BK228" s="6">
        <f t="shared" si="253"/>
        <v>0.75</v>
      </c>
      <c r="BL228" s="6">
        <f t="shared" si="254"/>
        <v>0.75</v>
      </c>
      <c r="BM228" s="6">
        <f t="shared" si="255"/>
        <v>0.75</v>
      </c>
      <c r="BN228" s="6">
        <f t="shared" si="256"/>
        <v>0.75</v>
      </c>
      <c r="BO228" s="6">
        <f t="shared" si="257"/>
        <v>0.75</v>
      </c>
      <c r="BP228" s="6">
        <f t="shared" si="258"/>
        <v>0.75</v>
      </c>
      <c r="BQ228" s="6">
        <f t="shared" si="259"/>
        <v>0.75</v>
      </c>
      <c r="BR228" s="6">
        <f t="shared" si="260"/>
        <v>0.75</v>
      </c>
      <c r="BS228" s="6">
        <f t="shared" si="261"/>
        <v>0.75</v>
      </c>
      <c r="BT228" s="6">
        <f t="shared" si="262"/>
        <v>0.75</v>
      </c>
      <c r="BU228" s="6">
        <f t="shared" si="263"/>
        <v>0.75</v>
      </c>
      <c r="BV228" s="6">
        <f t="shared" si="264"/>
        <v>0.75</v>
      </c>
      <c r="BW228" s="6">
        <v>1</v>
      </c>
      <c r="BX228" s="1"/>
    </row>
    <row r="229" spans="1:76" ht="68.400000000000006" hidden="1" x14ac:dyDescent="0.3">
      <c r="A229" s="2" t="str">
        <f>Programas!A229</f>
        <v>DO4</v>
      </c>
      <c r="B229" s="2">
        <f>Programas!B229</f>
        <v>1</v>
      </c>
      <c r="C229" s="2" t="str">
        <f>Programas!C229</f>
        <v>Recursos Hídricos</v>
      </c>
      <c r="D229" s="2">
        <f>Programas!D229</f>
        <v>6</v>
      </c>
      <c r="E229" s="2" t="str">
        <f>Programas!E229</f>
        <v xml:space="preserve">Fiscalização dos usos de recursos hídricos </v>
      </c>
      <c r="F229" s="2" t="str">
        <f>Programas!F229</f>
        <v>N/A</v>
      </c>
      <c r="G229" s="2" t="str">
        <f>Programas!G229</f>
        <v>N/A</v>
      </c>
      <c r="H229" s="2" t="str">
        <f>Programas!H229</f>
        <v>6.1.2</v>
      </c>
      <c r="I229" s="2" t="str">
        <f>Programas!I229</f>
        <v xml:space="preserve">Implementar ação para monitoramento dos usos de recursos hídricos, em quantidade e qualidade </v>
      </c>
      <c r="J229" s="3" t="str">
        <f>IF(Programas!J229="X","X","")</f>
        <v/>
      </c>
      <c r="K229" s="3" t="str">
        <f>IF(Programas!K229="X","X","")</f>
        <v/>
      </c>
      <c r="L229" s="3" t="str">
        <f>IF(Programas!L229="X","X","")</f>
        <v>X</v>
      </c>
      <c r="M229" s="3" t="str">
        <f>IF(Programas!M229="X","X","")</f>
        <v>X</v>
      </c>
      <c r="N229" s="3" t="str">
        <f>IF(Programas!N229="X","X","")</f>
        <v>X</v>
      </c>
      <c r="O229" s="3" t="str">
        <f>IF(Programas!O229="X","X","")</f>
        <v>X</v>
      </c>
      <c r="P229" s="3" t="str">
        <f>IF(Programas!P229="X","X","")</f>
        <v>X</v>
      </c>
      <c r="Q229" s="3" t="str">
        <f>IF(Programas!Q229="X","X","")</f>
        <v>X</v>
      </c>
      <c r="R229" s="3" t="str">
        <f>IF(Programas!R229="X","X","")</f>
        <v>X</v>
      </c>
      <c r="S229" s="3" t="str">
        <f>IF(Programas!S229="X","X","")</f>
        <v>X</v>
      </c>
      <c r="T229" s="3" t="str">
        <f>IF(Programas!T229="X","X","")</f>
        <v>X</v>
      </c>
      <c r="U229" s="3" t="str">
        <f>IF(Programas!U229="X","X","")</f>
        <v>X</v>
      </c>
      <c r="V229" s="3" t="str">
        <f>IF(Programas!V229="X","X","")</f>
        <v>X</v>
      </c>
      <c r="W229" s="3" t="str">
        <f>IF(Programas!W229="X","X","")</f>
        <v>X</v>
      </c>
      <c r="X229" s="3" t="str">
        <f>IF(Programas!X229="X","X","")</f>
        <v>X</v>
      </c>
      <c r="Y229" s="3" t="str">
        <f>IF(Programas!Y229="X","X","")</f>
        <v>X</v>
      </c>
      <c r="Z229" s="3" t="str">
        <f>IF(Programas!Z229="X","X","")</f>
        <v>X</v>
      </c>
      <c r="AA229" s="3" t="str">
        <f>IF(Programas!AA229="X","X","")</f>
        <v>X</v>
      </c>
      <c r="AB229" s="3" t="str">
        <f>IF(Programas!AB229="X","X","")</f>
        <v>X</v>
      </c>
      <c r="AC229" s="3" t="str">
        <f>IF(Programas!AC229="X","X","")</f>
        <v>X</v>
      </c>
      <c r="AD229" s="3">
        <f>Programas!AD229</f>
        <v>0</v>
      </c>
      <c r="AE229" s="3">
        <f>Programas!AE229</f>
        <v>0</v>
      </c>
      <c r="AF229" s="3">
        <f>Programas!AF229</f>
        <v>0</v>
      </c>
      <c r="AG229" s="3">
        <f>Programas!AG229</f>
        <v>0</v>
      </c>
      <c r="AH229" s="3">
        <f>Programas!AH229</f>
        <v>0</v>
      </c>
      <c r="AI229" s="3">
        <f>Programas!AI229</f>
        <v>0</v>
      </c>
      <c r="AJ229" s="3">
        <f>Programas!AJ229</f>
        <v>0</v>
      </c>
      <c r="AK229" s="3">
        <f>Programas!AK229</f>
        <v>0</v>
      </c>
      <c r="AL229" s="3">
        <f>Programas!AL229</f>
        <v>0</v>
      </c>
      <c r="AM229" s="3">
        <f>Programas!AM229</f>
        <v>0</v>
      </c>
      <c r="AN229" s="3">
        <f>Programas!AN229</f>
        <v>0</v>
      </c>
      <c r="AO229" s="3">
        <f>Programas!AO229</f>
        <v>0</v>
      </c>
      <c r="AP229" s="3">
        <f>Programas!AP229</f>
        <v>0</v>
      </c>
      <c r="AQ229" s="3">
        <f>Programas!AQ229</f>
        <v>0</v>
      </c>
      <c r="AR229" s="3">
        <f>Programas!AR229</f>
        <v>0</v>
      </c>
      <c r="AS229" s="3">
        <f>Programas!AS229</f>
        <v>0</v>
      </c>
      <c r="AT229" s="3">
        <f>Programas!AT229</f>
        <v>0</v>
      </c>
      <c r="AU229" s="3">
        <f>Programas!AU229</f>
        <v>0</v>
      </c>
      <c r="AV229" s="3">
        <f>Programas!AV229</f>
        <v>0</v>
      </c>
      <c r="AW229" s="3">
        <f>Programas!AW229</f>
        <v>0</v>
      </c>
      <c r="AX229" s="4">
        <f t="shared" si="245"/>
        <v>0</v>
      </c>
      <c r="AY229" s="4" t="s">
        <v>205</v>
      </c>
      <c r="AZ229" s="2" t="s">
        <v>271</v>
      </c>
      <c r="BA229" s="2" t="s">
        <v>272</v>
      </c>
      <c r="BB229" s="2" t="s">
        <v>273</v>
      </c>
      <c r="BC229" s="2" t="s">
        <v>274</v>
      </c>
      <c r="BD229" s="6">
        <v>0</v>
      </c>
      <c r="BE229" s="6">
        <f t="shared" si="265"/>
        <v>0</v>
      </c>
      <c r="BF229" s="6">
        <v>0</v>
      </c>
      <c r="BG229" s="6">
        <v>0</v>
      </c>
      <c r="BH229" s="6">
        <f t="shared" si="266"/>
        <v>0</v>
      </c>
      <c r="BI229" s="6">
        <v>0.25</v>
      </c>
      <c r="BJ229" s="6">
        <v>0.75</v>
      </c>
      <c r="BK229" s="6">
        <f t="shared" si="253"/>
        <v>0.75</v>
      </c>
      <c r="BL229" s="6">
        <f t="shared" si="254"/>
        <v>0.75</v>
      </c>
      <c r="BM229" s="6">
        <f t="shared" si="255"/>
        <v>0.75</v>
      </c>
      <c r="BN229" s="6">
        <f t="shared" si="256"/>
        <v>0.75</v>
      </c>
      <c r="BO229" s="6">
        <f t="shared" si="257"/>
        <v>0.75</v>
      </c>
      <c r="BP229" s="6">
        <f t="shared" si="258"/>
        <v>0.75</v>
      </c>
      <c r="BQ229" s="6">
        <f t="shared" si="259"/>
        <v>0.75</v>
      </c>
      <c r="BR229" s="6">
        <f t="shared" si="260"/>
        <v>0.75</v>
      </c>
      <c r="BS229" s="6">
        <f t="shared" si="261"/>
        <v>0.75</v>
      </c>
      <c r="BT229" s="6">
        <f t="shared" si="262"/>
        <v>0.75</v>
      </c>
      <c r="BU229" s="6">
        <f t="shared" si="263"/>
        <v>0.75</v>
      </c>
      <c r="BV229" s="6">
        <f t="shared" si="264"/>
        <v>0.75</v>
      </c>
      <c r="BW229" s="6">
        <v>1</v>
      </c>
      <c r="BX229" s="1"/>
    </row>
    <row r="230" spans="1:76" ht="68.400000000000006" hidden="1" x14ac:dyDescent="0.3">
      <c r="A230" s="2" t="str">
        <f>Programas!A230</f>
        <v>DO5</v>
      </c>
      <c r="B230" s="2">
        <f>Programas!B230</f>
        <v>1</v>
      </c>
      <c r="C230" s="2" t="str">
        <f>Programas!C230</f>
        <v>Recursos Hídricos</v>
      </c>
      <c r="D230" s="2">
        <f>Programas!D230</f>
        <v>6</v>
      </c>
      <c r="E230" s="2" t="str">
        <f>Programas!E230</f>
        <v xml:space="preserve">Fiscalização dos usos de recursos hídricos </v>
      </c>
      <c r="F230" s="2" t="str">
        <f>Programas!F230</f>
        <v>N/A</v>
      </c>
      <c r="G230" s="2" t="str">
        <f>Programas!G230</f>
        <v>N/A</v>
      </c>
      <c r="H230" s="2" t="str">
        <f>Programas!H230</f>
        <v>6.1.2</v>
      </c>
      <c r="I230" s="2" t="str">
        <f>Programas!I230</f>
        <v xml:space="preserve">Implementar ação para monitoramento dos usos de recursos hídricos, em quantidade e qualidade </v>
      </c>
      <c r="J230" s="3" t="str">
        <f>IF(Programas!J230="X","X","")</f>
        <v/>
      </c>
      <c r="K230" s="3" t="str">
        <f>IF(Programas!K230="X","X","")</f>
        <v/>
      </c>
      <c r="L230" s="3" t="str">
        <f>IF(Programas!L230="X","X","")</f>
        <v>X</v>
      </c>
      <c r="M230" s="3" t="str">
        <f>IF(Programas!M230="X","X","")</f>
        <v>X</v>
      </c>
      <c r="N230" s="3" t="str">
        <f>IF(Programas!N230="X","X","")</f>
        <v>X</v>
      </c>
      <c r="O230" s="3" t="str">
        <f>IF(Programas!O230="X","X","")</f>
        <v>X</v>
      </c>
      <c r="P230" s="3" t="str">
        <f>IF(Programas!P230="X","X","")</f>
        <v>X</v>
      </c>
      <c r="Q230" s="3" t="str">
        <f>IF(Programas!Q230="X","X","")</f>
        <v>X</v>
      </c>
      <c r="R230" s="3" t="str">
        <f>IF(Programas!R230="X","X","")</f>
        <v>X</v>
      </c>
      <c r="S230" s="3" t="str">
        <f>IF(Programas!S230="X","X","")</f>
        <v>X</v>
      </c>
      <c r="T230" s="3" t="str">
        <f>IF(Programas!T230="X","X","")</f>
        <v>X</v>
      </c>
      <c r="U230" s="3" t="str">
        <f>IF(Programas!U230="X","X","")</f>
        <v>X</v>
      </c>
      <c r="V230" s="3" t="str">
        <f>IF(Programas!V230="X","X","")</f>
        <v>X</v>
      </c>
      <c r="W230" s="3" t="str">
        <f>IF(Programas!W230="X","X","")</f>
        <v>X</v>
      </c>
      <c r="X230" s="3" t="str">
        <f>IF(Programas!X230="X","X","")</f>
        <v>X</v>
      </c>
      <c r="Y230" s="3" t="str">
        <f>IF(Programas!Y230="X","X","")</f>
        <v>X</v>
      </c>
      <c r="Z230" s="3" t="str">
        <f>IF(Programas!Z230="X","X","")</f>
        <v>X</v>
      </c>
      <c r="AA230" s="3" t="str">
        <f>IF(Programas!AA230="X","X","")</f>
        <v>X</v>
      </c>
      <c r="AB230" s="3" t="str">
        <f>IF(Programas!AB230="X","X","")</f>
        <v>X</v>
      </c>
      <c r="AC230" s="3" t="str">
        <f>IF(Programas!AC230="X","X","")</f>
        <v>X</v>
      </c>
      <c r="AD230" s="3">
        <f>Programas!AD230</f>
        <v>0</v>
      </c>
      <c r="AE230" s="3">
        <f>Programas!AE230</f>
        <v>0</v>
      </c>
      <c r="AF230" s="3">
        <f>Programas!AF230</f>
        <v>0</v>
      </c>
      <c r="AG230" s="3">
        <f>Programas!AG230</f>
        <v>0</v>
      </c>
      <c r="AH230" s="3">
        <f>Programas!AH230</f>
        <v>0</v>
      </c>
      <c r="AI230" s="3">
        <f>Programas!AI230</f>
        <v>0</v>
      </c>
      <c r="AJ230" s="3">
        <f>Programas!AJ230</f>
        <v>0</v>
      </c>
      <c r="AK230" s="3">
        <f>Programas!AK230</f>
        <v>0</v>
      </c>
      <c r="AL230" s="3">
        <f>Programas!AL230</f>
        <v>0</v>
      </c>
      <c r="AM230" s="3">
        <f>Programas!AM230</f>
        <v>0</v>
      </c>
      <c r="AN230" s="3">
        <f>Programas!AN230</f>
        <v>0</v>
      </c>
      <c r="AO230" s="3">
        <f>Programas!AO230</f>
        <v>0</v>
      </c>
      <c r="AP230" s="3">
        <f>Programas!AP230</f>
        <v>0</v>
      </c>
      <c r="AQ230" s="3">
        <f>Programas!AQ230</f>
        <v>0</v>
      </c>
      <c r="AR230" s="3">
        <f>Programas!AR230</f>
        <v>0</v>
      </c>
      <c r="AS230" s="3">
        <f>Programas!AS230</f>
        <v>0</v>
      </c>
      <c r="AT230" s="3">
        <f>Programas!AT230</f>
        <v>0</v>
      </c>
      <c r="AU230" s="3">
        <f>Programas!AU230</f>
        <v>0</v>
      </c>
      <c r="AV230" s="3">
        <f>Programas!AV230</f>
        <v>0</v>
      </c>
      <c r="AW230" s="3">
        <f>Programas!AW230</f>
        <v>0</v>
      </c>
      <c r="AX230" s="4">
        <f t="shared" si="245"/>
        <v>0</v>
      </c>
      <c r="AY230" s="4" t="s">
        <v>205</v>
      </c>
      <c r="AZ230" s="2" t="s">
        <v>271</v>
      </c>
      <c r="BA230" s="2" t="s">
        <v>272</v>
      </c>
      <c r="BB230" s="2" t="s">
        <v>273</v>
      </c>
      <c r="BC230" s="2" t="s">
        <v>274</v>
      </c>
      <c r="BD230" s="6">
        <v>0</v>
      </c>
      <c r="BE230" s="6">
        <f t="shared" si="265"/>
        <v>0</v>
      </c>
      <c r="BF230" s="6">
        <v>0</v>
      </c>
      <c r="BG230" s="6">
        <v>0</v>
      </c>
      <c r="BH230" s="6">
        <f t="shared" si="266"/>
        <v>0</v>
      </c>
      <c r="BI230" s="6">
        <v>0.25</v>
      </c>
      <c r="BJ230" s="6">
        <v>0.75</v>
      </c>
      <c r="BK230" s="6">
        <f t="shared" si="253"/>
        <v>0.75</v>
      </c>
      <c r="BL230" s="6">
        <f t="shared" si="254"/>
        <v>0.75</v>
      </c>
      <c r="BM230" s="6">
        <f t="shared" si="255"/>
        <v>0.75</v>
      </c>
      <c r="BN230" s="6">
        <f t="shared" si="256"/>
        <v>0.75</v>
      </c>
      <c r="BO230" s="6">
        <f t="shared" si="257"/>
        <v>0.75</v>
      </c>
      <c r="BP230" s="6">
        <f t="shared" si="258"/>
        <v>0.75</v>
      </c>
      <c r="BQ230" s="6">
        <f t="shared" si="259"/>
        <v>0.75</v>
      </c>
      <c r="BR230" s="6">
        <f t="shared" si="260"/>
        <v>0.75</v>
      </c>
      <c r="BS230" s="6">
        <f t="shared" si="261"/>
        <v>0.75</v>
      </c>
      <c r="BT230" s="6">
        <f t="shared" si="262"/>
        <v>0.75</v>
      </c>
      <c r="BU230" s="6">
        <f t="shared" si="263"/>
        <v>0.75</v>
      </c>
      <c r="BV230" s="6">
        <f t="shared" si="264"/>
        <v>0.75</v>
      </c>
      <c r="BW230" s="6">
        <v>1</v>
      </c>
      <c r="BX230" s="1"/>
    </row>
    <row r="231" spans="1:76" ht="68.400000000000006" hidden="1" x14ac:dyDescent="0.3">
      <c r="A231" s="2" t="str">
        <f>Programas!A231</f>
        <v>DO6</v>
      </c>
      <c r="B231" s="2">
        <f>Programas!B231</f>
        <v>1</v>
      </c>
      <c r="C231" s="2" t="str">
        <f>Programas!C231</f>
        <v>Recursos Hídricos</v>
      </c>
      <c r="D231" s="2">
        <f>Programas!D231</f>
        <v>6</v>
      </c>
      <c r="E231" s="2" t="str">
        <f>Programas!E231</f>
        <v xml:space="preserve">Fiscalização dos usos de recursos hídricos </v>
      </c>
      <c r="F231" s="2" t="str">
        <f>Programas!F231</f>
        <v>N/A</v>
      </c>
      <c r="G231" s="2" t="str">
        <f>Programas!G231</f>
        <v>N/A</v>
      </c>
      <c r="H231" s="2" t="str">
        <f>Programas!H231</f>
        <v>6.1.2</v>
      </c>
      <c r="I231" s="2" t="str">
        <f>Programas!I231</f>
        <v xml:space="preserve">Implementar ação para monitoramento dos usos de recursos hídricos, em quantidade e qualidade </v>
      </c>
      <c r="J231" s="3" t="str">
        <f>IF(Programas!J231="X","X","")</f>
        <v/>
      </c>
      <c r="K231" s="3" t="str">
        <f>IF(Programas!K231="X","X","")</f>
        <v/>
      </c>
      <c r="L231" s="3" t="str">
        <f>IF(Programas!L231="X","X","")</f>
        <v>X</v>
      </c>
      <c r="M231" s="3" t="str">
        <f>IF(Programas!M231="X","X","")</f>
        <v>X</v>
      </c>
      <c r="N231" s="3" t="str">
        <f>IF(Programas!N231="X","X","")</f>
        <v>X</v>
      </c>
      <c r="O231" s="3" t="str">
        <f>IF(Programas!O231="X","X","")</f>
        <v>X</v>
      </c>
      <c r="P231" s="3" t="str">
        <f>IF(Programas!P231="X","X","")</f>
        <v>X</v>
      </c>
      <c r="Q231" s="3" t="str">
        <f>IF(Programas!Q231="X","X","")</f>
        <v>X</v>
      </c>
      <c r="R231" s="3" t="str">
        <f>IF(Programas!R231="X","X","")</f>
        <v>X</v>
      </c>
      <c r="S231" s="3" t="str">
        <f>IF(Programas!S231="X","X","")</f>
        <v>X</v>
      </c>
      <c r="T231" s="3" t="str">
        <f>IF(Programas!T231="X","X","")</f>
        <v>X</v>
      </c>
      <c r="U231" s="3" t="str">
        <f>IF(Programas!U231="X","X","")</f>
        <v>X</v>
      </c>
      <c r="V231" s="3" t="str">
        <f>IF(Programas!V231="X","X","")</f>
        <v>X</v>
      </c>
      <c r="W231" s="3" t="str">
        <f>IF(Programas!W231="X","X","")</f>
        <v>X</v>
      </c>
      <c r="X231" s="3" t="str">
        <f>IF(Programas!X231="X","X","")</f>
        <v>X</v>
      </c>
      <c r="Y231" s="3" t="str">
        <f>IF(Programas!Y231="X","X","")</f>
        <v>X</v>
      </c>
      <c r="Z231" s="3" t="str">
        <f>IF(Programas!Z231="X","X","")</f>
        <v>X</v>
      </c>
      <c r="AA231" s="3" t="str">
        <f>IF(Programas!AA231="X","X","")</f>
        <v>X</v>
      </c>
      <c r="AB231" s="3" t="str">
        <f>IF(Programas!AB231="X","X","")</f>
        <v>X</v>
      </c>
      <c r="AC231" s="3" t="str">
        <f>IF(Programas!AC231="X","X","")</f>
        <v>X</v>
      </c>
      <c r="AD231" s="3">
        <f>Programas!AD231</f>
        <v>0</v>
      </c>
      <c r="AE231" s="3">
        <f>Programas!AE231</f>
        <v>0</v>
      </c>
      <c r="AF231" s="3">
        <f>Programas!AF231</f>
        <v>0</v>
      </c>
      <c r="AG231" s="3">
        <f>Programas!AG231</f>
        <v>0</v>
      </c>
      <c r="AH231" s="3">
        <f>Programas!AH231</f>
        <v>0</v>
      </c>
      <c r="AI231" s="3">
        <f>Programas!AI231</f>
        <v>0</v>
      </c>
      <c r="AJ231" s="3">
        <f>Programas!AJ231</f>
        <v>0</v>
      </c>
      <c r="AK231" s="3">
        <f>Programas!AK231</f>
        <v>0</v>
      </c>
      <c r="AL231" s="3">
        <f>Programas!AL231</f>
        <v>0</v>
      </c>
      <c r="AM231" s="3">
        <f>Programas!AM231</f>
        <v>0</v>
      </c>
      <c r="AN231" s="3">
        <f>Programas!AN231</f>
        <v>0</v>
      </c>
      <c r="AO231" s="3">
        <f>Programas!AO231</f>
        <v>0</v>
      </c>
      <c r="AP231" s="3">
        <f>Programas!AP231</f>
        <v>0</v>
      </c>
      <c r="AQ231" s="3">
        <f>Programas!AQ231</f>
        <v>0</v>
      </c>
      <c r="AR231" s="3">
        <f>Programas!AR231</f>
        <v>0</v>
      </c>
      <c r="AS231" s="3">
        <f>Programas!AS231</f>
        <v>0</v>
      </c>
      <c r="AT231" s="3">
        <f>Programas!AT231</f>
        <v>0</v>
      </c>
      <c r="AU231" s="3">
        <f>Programas!AU231</f>
        <v>0</v>
      </c>
      <c r="AV231" s="3">
        <f>Programas!AV231</f>
        <v>0</v>
      </c>
      <c r="AW231" s="3">
        <f>Programas!AW231</f>
        <v>0</v>
      </c>
      <c r="AX231" s="4">
        <f t="shared" si="245"/>
        <v>0</v>
      </c>
      <c r="AY231" s="4" t="s">
        <v>205</v>
      </c>
      <c r="AZ231" s="2" t="s">
        <v>271</v>
      </c>
      <c r="BA231" s="2" t="s">
        <v>272</v>
      </c>
      <c r="BB231" s="2" t="s">
        <v>273</v>
      </c>
      <c r="BC231" s="2" t="s">
        <v>274</v>
      </c>
      <c r="BD231" s="6">
        <v>0</v>
      </c>
      <c r="BE231" s="6">
        <f t="shared" si="265"/>
        <v>0</v>
      </c>
      <c r="BF231" s="6">
        <v>0</v>
      </c>
      <c r="BG231" s="6">
        <v>0</v>
      </c>
      <c r="BH231" s="6">
        <f t="shared" si="266"/>
        <v>0</v>
      </c>
      <c r="BI231" s="6">
        <v>0.25</v>
      </c>
      <c r="BJ231" s="6">
        <v>0.75</v>
      </c>
      <c r="BK231" s="6">
        <f t="shared" si="253"/>
        <v>0.75</v>
      </c>
      <c r="BL231" s="6">
        <f t="shared" si="254"/>
        <v>0.75</v>
      </c>
      <c r="BM231" s="6">
        <f t="shared" si="255"/>
        <v>0.75</v>
      </c>
      <c r="BN231" s="6">
        <f t="shared" si="256"/>
        <v>0.75</v>
      </c>
      <c r="BO231" s="6">
        <f t="shared" si="257"/>
        <v>0.75</v>
      </c>
      <c r="BP231" s="6">
        <f t="shared" si="258"/>
        <v>0.75</v>
      </c>
      <c r="BQ231" s="6">
        <f t="shared" si="259"/>
        <v>0.75</v>
      </c>
      <c r="BR231" s="6">
        <f t="shared" si="260"/>
        <v>0.75</v>
      </c>
      <c r="BS231" s="6">
        <f t="shared" si="261"/>
        <v>0.75</v>
      </c>
      <c r="BT231" s="6">
        <f t="shared" si="262"/>
        <v>0.75</v>
      </c>
      <c r="BU231" s="6">
        <f t="shared" si="263"/>
        <v>0.75</v>
      </c>
      <c r="BV231" s="6">
        <f t="shared" si="264"/>
        <v>0.75</v>
      </c>
      <c r="BW231" s="6">
        <v>1</v>
      </c>
      <c r="BX231" s="1"/>
    </row>
    <row r="232" spans="1:76" ht="68.400000000000006" hidden="1" x14ac:dyDescent="0.3">
      <c r="A232" s="2" t="str">
        <f>Programas!A232</f>
        <v>UA7</v>
      </c>
      <c r="B232" s="2">
        <f>Programas!B232</f>
        <v>1</v>
      </c>
      <c r="C232" s="2" t="str">
        <f>Programas!C232</f>
        <v>Recursos Hídricos</v>
      </c>
      <c r="D232" s="2">
        <f>Programas!D232</f>
        <v>6</v>
      </c>
      <c r="E232" s="2" t="str">
        <f>Programas!E232</f>
        <v xml:space="preserve">Fiscalização dos usos de recursos hídricos </v>
      </c>
      <c r="F232" s="2" t="str">
        <f>Programas!F232</f>
        <v>N/A</v>
      </c>
      <c r="G232" s="2" t="str">
        <f>Programas!G232</f>
        <v>N/A</v>
      </c>
      <c r="H232" s="2" t="str">
        <f>Programas!H232</f>
        <v>6.1.2</v>
      </c>
      <c r="I232" s="2" t="str">
        <f>Programas!I232</f>
        <v xml:space="preserve">Implementar ação para monitoramento dos usos de recursos hídricos, em quantidade e qualidade </v>
      </c>
      <c r="J232" s="3" t="str">
        <f>IF(Programas!J232="X","X","")</f>
        <v/>
      </c>
      <c r="K232" s="3" t="str">
        <f>IF(Programas!K232="X","X","")</f>
        <v/>
      </c>
      <c r="L232" s="3" t="str">
        <f>IF(Programas!L232="X","X","")</f>
        <v>X</v>
      </c>
      <c r="M232" s="3" t="str">
        <f>IF(Programas!M232="X","X","")</f>
        <v>X</v>
      </c>
      <c r="N232" s="3" t="str">
        <f>IF(Programas!N232="X","X","")</f>
        <v>X</v>
      </c>
      <c r="O232" s="3" t="str">
        <f>IF(Programas!O232="X","X","")</f>
        <v>X</v>
      </c>
      <c r="P232" s="3" t="str">
        <f>IF(Programas!P232="X","X","")</f>
        <v>X</v>
      </c>
      <c r="Q232" s="3" t="str">
        <f>IF(Programas!Q232="X","X","")</f>
        <v>X</v>
      </c>
      <c r="R232" s="3" t="str">
        <f>IF(Programas!R232="X","X","")</f>
        <v>X</v>
      </c>
      <c r="S232" s="3" t="str">
        <f>IF(Programas!S232="X","X","")</f>
        <v>X</v>
      </c>
      <c r="T232" s="3" t="str">
        <f>IF(Programas!T232="X","X","")</f>
        <v>X</v>
      </c>
      <c r="U232" s="3" t="str">
        <f>IF(Programas!U232="X","X","")</f>
        <v>X</v>
      </c>
      <c r="V232" s="3" t="str">
        <f>IF(Programas!V232="X","X","")</f>
        <v>X</v>
      </c>
      <c r="W232" s="3" t="str">
        <f>IF(Programas!W232="X","X","")</f>
        <v>X</v>
      </c>
      <c r="X232" s="3" t="str">
        <f>IF(Programas!X232="X","X","")</f>
        <v>X</v>
      </c>
      <c r="Y232" s="3" t="str">
        <f>IF(Programas!Y232="X","X","")</f>
        <v>X</v>
      </c>
      <c r="Z232" s="3" t="str">
        <f>IF(Programas!Z232="X","X","")</f>
        <v>X</v>
      </c>
      <c r="AA232" s="3" t="str">
        <f>IF(Programas!AA232="X","X","")</f>
        <v>X</v>
      </c>
      <c r="AB232" s="3" t="str">
        <f>IF(Programas!AB232="X","X","")</f>
        <v>X</v>
      </c>
      <c r="AC232" s="3" t="str">
        <f>IF(Programas!AC232="X","X","")</f>
        <v>X</v>
      </c>
      <c r="AD232" s="3">
        <f>Programas!AD232</f>
        <v>0</v>
      </c>
      <c r="AE232" s="3">
        <f>Programas!AE232</f>
        <v>0</v>
      </c>
      <c r="AF232" s="3">
        <f>Programas!AF232</f>
        <v>0</v>
      </c>
      <c r="AG232" s="3">
        <f>Programas!AG232</f>
        <v>0</v>
      </c>
      <c r="AH232" s="3">
        <f>Programas!AH232</f>
        <v>0</v>
      </c>
      <c r="AI232" s="3">
        <f>Programas!AI232</f>
        <v>0</v>
      </c>
      <c r="AJ232" s="3">
        <f>Programas!AJ232</f>
        <v>0</v>
      </c>
      <c r="AK232" s="3">
        <f>Programas!AK232</f>
        <v>0</v>
      </c>
      <c r="AL232" s="3">
        <f>Programas!AL232</f>
        <v>0</v>
      </c>
      <c r="AM232" s="3">
        <f>Programas!AM232</f>
        <v>0</v>
      </c>
      <c r="AN232" s="3">
        <f>Programas!AN232</f>
        <v>0</v>
      </c>
      <c r="AO232" s="3">
        <f>Programas!AO232</f>
        <v>0</v>
      </c>
      <c r="AP232" s="3">
        <f>Programas!AP232</f>
        <v>0</v>
      </c>
      <c r="AQ232" s="3">
        <f>Programas!AQ232</f>
        <v>0</v>
      </c>
      <c r="AR232" s="3">
        <f>Programas!AR232</f>
        <v>0</v>
      </c>
      <c r="AS232" s="3">
        <f>Programas!AS232</f>
        <v>0</v>
      </c>
      <c r="AT232" s="3">
        <f>Programas!AT232</f>
        <v>0</v>
      </c>
      <c r="AU232" s="3">
        <f>Programas!AU232</f>
        <v>0</v>
      </c>
      <c r="AV232" s="3">
        <f>Programas!AV232</f>
        <v>0</v>
      </c>
      <c r="AW232" s="3">
        <f>Programas!AW232</f>
        <v>0</v>
      </c>
      <c r="AX232" s="4">
        <f t="shared" si="245"/>
        <v>0</v>
      </c>
      <c r="AY232" s="4" t="s">
        <v>205</v>
      </c>
      <c r="AZ232" s="2" t="s">
        <v>271</v>
      </c>
      <c r="BA232" s="2" t="s">
        <v>272</v>
      </c>
      <c r="BB232" s="2" t="s">
        <v>273</v>
      </c>
      <c r="BC232" s="2" t="s">
        <v>274</v>
      </c>
      <c r="BD232" s="6">
        <v>0</v>
      </c>
      <c r="BE232" s="6">
        <f t="shared" si="250"/>
        <v>0</v>
      </c>
      <c r="BF232" s="6">
        <v>0.25</v>
      </c>
      <c r="BG232" s="6">
        <v>0.5</v>
      </c>
      <c r="BH232" s="6">
        <f t="shared" si="251"/>
        <v>0.5</v>
      </c>
      <c r="BI232" s="6">
        <f t="shared" si="252"/>
        <v>0.5</v>
      </c>
      <c r="BJ232" s="6">
        <v>0.75</v>
      </c>
      <c r="BK232" s="6">
        <f t="shared" si="253"/>
        <v>0.75</v>
      </c>
      <c r="BL232" s="6">
        <f t="shared" si="254"/>
        <v>0.75</v>
      </c>
      <c r="BM232" s="6">
        <f t="shared" si="255"/>
        <v>0.75</v>
      </c>
      <c r="BN232" s="6">
        <f t="shared" si="256"/>
        <v>0.75</v>
      </c>
      <c r="BO232" s="6">
        <f t="shared" si="257"/>
        <v>0.75</v>
      </c>
      <c r="BP232" s="6">
        <f t="shared" si="258"/>
        <v>0.75</v>
      </c>
      <c r="BQ232" s="6">
        <f t="shared" si="259"/>
        <v>0.75</v>
      </c>
      <c r="BR232" s="6">
        <f t="shared" si="260"/>
        <v>0.75</v>
      </c>
      <c r="BS232" s="6">
        <f t="shared" si="261"/>
        <v>0.75</v>
      </c>
      <c r="BT232" s="6">
        <f t="shared" si="262"/>
        <v>0.75</v>
      </c>
      <c r="BU232" s="6">
        <f t="shared" si="263"/>
        <v>0.75</v>
      </c>
      <c r="BV232" s="6">
        <f t="shared" si="264"/>
        <v>0.75</v>
      </c>
      <c r="BW232" s="6">
        <v>1</v>
      </c>
      <c r="BX232" s="1"/>
    </row>
    <row r="233" spans="1:76" ht="68.400000000000006" hidden="1" x14ac:dyDescent="0.3">
      <c r="A233" s="2" t="str">
        <f>Programas!A233</f>
        <v>UA8</v>
      </c>
      <c r="B233" s="2">
        <f>Programas!B233</f>
        <v>1</v>
      </c>
      <c r="C233" s="2" t="str">
        <f>Programas!C233</f>
        <v>Recursos Hídricos</v>
      </c>
      <c r="D233" s="2">
        <f>Programas!D233</f>
        <v>6</v>
      </c>
      <c r="E233" s="2" t="str">
        <f>Programas!E233</f>
        <v xml:space="preserve">Fiscalização dos usos de recursos hídricos </v>
      </c>
      <c r="F233" s="2" t="str">
        <f>Programas!F233</f>
        <v>N/A</v>
      </c>
      <c r="G233" s="2" t="str">
        <f>Programas!G233</f>
        <v>N/A</v>
      </c>
      <c r="H233" s="2" t="str">
        <f>Programas!H233</f>
        <v>6.1.2</v>
      </c>
      <c r="I233" s="2" t="str">
        <f>Programas!I233</f>
        <v xml:space="preserve">Implementar ação para monitoramento dos usos de recursos hídricos, em quantidade e qualidade </v>
      </c>
      <c r="J233" s="3" t="str">
        <f>IF(Programas!J233="X","X","")</f>
        <v/>
      </c>
      <c r="K233" s="3" t="str">
        <f>IF(Programas!K233="X","X","")</f>
        <v/>
      </c>
      <c r="L233" s="3" t="str">
        <f>IF(Programas!L233="X","X","")</f>
        <v>X</v>
      </c>
      <c r="M233" s="3" t="str">
        <f>IF(Programas!M233="X","X","")</f>
        <v>X</v>
      </c>
      <c r="N233" s="3" t="str">
        <f>IF(Programas!N233="X","X","")</f>
        <v>X</v>
      </c>
      <c r="O233" s="3" t="str">
        <f>IF(Programas!O233="X","X","")</f>
        <v>X</v>
      </c>
      <c r="P233" s="3" t="str">
        <f>IF(Programas!P233="X","X","")</f>
        <v>X</v>
      </c>
      <c r="Q233" s="3" t="str">
        <f>IF(Programas!Q233="X","X","")</f>
        <v>X</v>
      </c>
      <c r="R233" s="3" t="str">
        <f>IF(Programas!R233="X","X","")</f>
        <v>X</v>
      </c>
      <c r="S233" s="3" t="str">
        <f>IF(Programas!S233="X","X","")</f>
        <v>X</v>
      </c>
      <c r="T233" s="3" t="str">
        <f>IF(Programas!T233="X","X","")</f>
        <v>X</v>
      </c>
      <c r="U233" s="3" t="str">
        <f>IF(Programas!U233="X","X","")</f>
        <v>X</v>
      </c>
      <c r="V233" s="3" t="str">
        <f>IF(Programas!V233="X","X","")</f>
        <v>X</v>
      </c>
      <c r="W233" s="3" t="str">
        <f>IF(Programas!W233="X","X","")</f>
        <v>X</v>
      </c>
      <c r="X233" s="3" t="str">
        <f>IF(Programas!X233="X","X","")</f>
        <v>X</v>
      </c>
      <c r="Y233" s="3" t="str">
        <f>IF(Programas!Y233="X","X","")</f>
        <v>X</v>
      </c>
      <c r="Z233" s="3" t="str">
        <f>IF(Programas!Z233="X","X","")</f>
        <v>X</v>
      </c>
      <c r="AA233" s="3" t="str">
        <f>IF(Programas!AA233="X","X","")</f>
        <v>X</v>
      </c>
      <c r="AB233" s="3" t="str">
        <f>IF(Programas!AB233="X","X","")</f>
        <v>X</v>
      </c>
      <c r="AC233" s="3" t="str">
        <f>IF(Programas!AC233="X","X","")</f>
        <v>X</v>
      </c>
      <c r="AD233" s="3">
        <f>Programas!AD233</f>
        <v>0</v>
      </c>
      <c r="AE233" s="3">
        <f>Programas!AE233</f>
        <v>0</v>
      </c>
      <c r="AF233" s="3">
        <f>Programas!AF233</f>
        <v>0</v>
      </c>
      <c r="AG233" s="3">
        <f>Programas!AG233</f>
        <v>0</v>
      </c>
      <c r="AH233" s="3">
        <f>Programas!AH233</f>
        <v>0</v>
      </c>
      <c r="AI233" s="3">
        <f>Programas!AI233</f>
        <v>0</v>
      </c>
      <c r="AJ233" s="3">
        <f>Programas!AJ233</f>
        <v>0</v>
      </c>
      <c r="AK233" s="3">
        <f>Programas!AK233</f>
        <v>0</v>
      </c>
      <c r="AL233" s="3">
        <f>Programas!AL233</f>
        <v>0</v>
      </c>
      <c r="AM233" s="3">
        <f>Programas!AM233</f>
        <v>0</v>
      </c>
      <c r="AN233" s="3">
        <f>Programas!AN233</f>
        <v>0</v>
      </c>
      <c r="AO233" s="3">
        <f>Programas!AO233</f>
        <v>0</v>
      </c>
      <c r="AP233" s="3">
        <f>Programas!AP233</f>
        <v>0</v>
      </c>
      <c r="AQ233" s="3">
        <f>Programas!AQ233</f>
        <v>0</v>
      </c>
      <c r="AR233" s="3">
        <f>Programas!AR233</f>
        <v>0</v>
      </c>
      <c r="AS233" s="3">
        <f>Programas!AS233</f>
        <v>0</v>
      </c>
      <c r="AT233" s="3">
        <f>Programas!AT233</f>
        <v>0</v>
      </c>
      <c r="AU233" s="3">
        <f>Programas!AU233</f>
        <v>0</v>
      </c>
      <c r="AV233" s="3">
        <f>Programas!AV233</f>
        <v>0</v>
      </c>
      <c r="AW233" s="3">
        <f>Programas!AW233</f>
        <v>0</v>
      </c>
      <c r="AX233" s="4">
        <f t="shared" si="245"/>
        <v>0</v>
      </c>
      <c r="AY233" s="4" t="s">
        <v>205</v>
      </c>
      <c r="AZ233" s="2" t="s">
        <v>271</v>
      </c>
      <c r="BA233" s="2" t="s">
        <v>272</v>
      </c>
      <c r="BB233" s="2" t="s">
        <v>273</v>
      </c>
      <c r="BC233" s="2" t="s">
        <v>274</v>
      </c>
      <c r="BD233" s="6">
        <v>0</v>
      </c>
      <c r="BE233" s="6">
        <f t="shared" si="250"/>
        <v>0</v>
      </c>
      <c r="BF233" s="6">
        <v>0.25</v>
      </c>
      <c r="BG233" s="6">
        <v>0.5</v>
      </c>
      <c r="BH233" s="6">
        <f t="shared" si="251"/>
        <v>0.5</v>
      </c>
      <c r="BI233" s="6">
        <f t="shared" si="252"/>
        <v>0.5</v>
      </c>
      <c r="BJ233" s="6">
        <v>0.75</v>
      </c>
      <c r="BK233" s="6">
        <f t="shared" si="253"/>
        <v>0.75</v>
      </c>
      <c r="BL233" s="6">
        <f t="shared" si="254"/>
        <v>0.75</v>
      </c>
      <c r="BM233" s="6">
        <f t="shared" si="255"/>
        <v>0.75</v>
      </c>
      <c r="BN233" s="6">
        <f t="shared" si="256"/>
        <v>0.75</v>
      </c>
      <c r="BO233" s="6">
        <f t="shared" si="257"/>
        <v>0.75</v>
      </c>
      <c r="BP233" s="6">
        <f t="shared" si="258"/>
        <v>0.75</v>
      </c>
      <c r="BQ233" s="6">
        <f t="shared" si="259"/>
        <v>0.75</v>
      </c>
      <c r="BR233" s="6">
        <f t="shared" si="260"/>
        <v>0.75</v>
      </c>
      <c r="BS233" s="6">
        <f t="shared" si="261"/>
        <v>0.75</v>
      </c>
      <c r="BT233" s="6">
        <f t="shared" si="262"/>
        <v>0.75</v>
      </c>
      <c r="BU233" s="6">
        <f t="shared" si="263"/>
        <v>0.75</v>
      </c>
      <c r="BV233" s="6">
        <f t="shared" si="264"/>
        <v>0.75</v>
      </c>
      <c r="BW233" s="6">
        <v>1</v>
      </c>
      <c r="BX233" s="1"/>
    </row>
    <row r="234" spans="1:76" ht="68.400000000000006" hidden="1" x14ac:dyDescent="0.3">
      <c r="A234" s="2" t="str">
        <f>Programas!A234</f>
        <v>UA9</v>
      </c>
      <c r="B234" s="2">
        <f>Programas!B234</f>
        <v>1</v>
      </c>
      <c r="C234" s="2" t="str">
        <f>Programas!C234</f>
        <v>Recursos Hídricos</v>
      </c>
      <c r="D234" s="2">
        <f>Programas!D234</f>
        <v>6</v>
      </c>
      <c r="E234" s="2" t="str">
        <f>Programas!E234</f>
        <v xml:space="preserve">Fiscalização dos usos de recursos hídricos </v>
      </c>
      <c r="F234" s="2" t="str">
        <f>Programas!F234</f>
        <v>N/A</v>
      </c>
      <c r="G234" s="2" t="str">
        <f>Programas!G234</f>
        <v>N/A</v>
      </c>
      <c r="H234" s="2" t="str">
        <f>Programas!H234</f>
        <v>6.1.2</v>
      </c>
      <c r="I234" s="2" t="str">
        <f>Programas!I234</f>
        <v xml:space="preserve">Implementar ação para monitoramento dos usos de recursos hídricos, em quantidade e qualidade </v>
      </c>
      <c r="J234" s="3" t="str">
        <f>IF(Programas!J234="X","X","")</f>
        <v/>
      </c>
      <c r="K234" s="3" t="str">
        <f>IF(Programas!K234="X","X","")</f>
        <v/>
      </c>
      <c r="L234" s="3" t="str">
        <f>IF(Programas!L234="X","X","")</f>
        <v>X</v>
      </c>
      <c r="M234" s="3" t="str">
        <f>IF(Programas!M234="X","X","")</f>
        <v>X</v>
      </c>
      <c r="N234" s="3" t="str">
        <f>IF(Programas!N234="X","X","")</f>
        <v>X</v>
      </c>
      <c r="O234" s="3" t="str">
        <f>IF(Programas!O234="X","X","")</f>
        <v>X</v>
      </c>
      <c r="P234" s="3" t="str">
        <f>IF(Programas!P234="X","X","")</f>
        <v>X</v>
      </c>
      <c r="Q234" s="3" t="str">
        <f>IF(Programas!Q234="X","X","")</f>
        <v>X</v>
      </c>
      <c r="R234" s="3" t="str">
        <f>IF(Programas!R234="X","X","")</f>
        <v>X</v>
      </c>
      <c r="S234" s="3" t="str">
        <f>IF(Programas!S234="X","X","")</f>
        <v>X</v>
      </c>
      <c r="T234" s="3" t="str">
        <f>IF(Programas!T234="X","X","")</f>
        <v>X</v>
      </c>
      <c r="U234" s="3" t="str">
        <f>IF(Programas!U234="X","X","")</f>
        <v>X</v>
      </c>
      <c r="V234" s="3" t="str">
        <f>IF(Programas!V234="X","X","")</f>
        <v>X</v>
      </c>
      <c r="W234" s="3" t="str">
        <f>IF(Programas!W234="X","X","")</f>
        <v>X</v>
      </c>
      <c r="X234" s="3" t="str">
        <f>IF(Programas!X234="X","X","")</f>
        <v>X</v>
      </c>
      <c r="Y234" s="3" t="str">
        <f>IF(Programas!Y234="X","X","")</f>
        <v>X</v>
      </c>
      <c r="Z234" s="3" t="str">
        <f>IF(Programas!Z234="X","X","")</f>
        <v>X</v>
      </c>
      <c r="AA234" s="3" t="str">
        <f>IF(Programas!AA234="X","X","")</f>
        <v>X</v>
      </c>
      <c r="AB234" s="3" t="str">
        <f>IF(Programas!AB234="X","X","")</f>
        <v>X</v>
      </c>
      <c r="AC234" s="3" t="str">
        <f>IF(Programas!AC234="X","X","")</f>
        <v>X</v>
      </c>
      <c r="AD234" s="3">
        <f>Programas!AD234</f>
        <v>0</v>
      </c>
      <c r="AE234" s="3">
        <f>Programas!AE234</f>
        <v>0</v>
      </c>
      <c r="AF234" s="3">
        <f>Programas!AF234</f>
        <v>0</v>
      </c>
      <c r="AG234" s="3">
        <f>Programas!AG234</f>
        <v>0</v>
      </c>
      <c r="AH234" s="3">
        <f>Programas!AH234</f>
        <v>0</v>
      </c>
      <c r="AI234" s="3">
        <f>Programas!AI234</f>
        <v>0</v>
      </c>
      <c r="AJ234" s="3">
        <f>Programas!AJ234</f>
        <v>0</v>
      </c>
      <c r="AK234" s="3">
        <f>Programas!AK234</f>
        <v>0</v>
      </c>
      <c r="AL234" s="3">
        <f>Programas!AL234</f>
        <v>0</v>
      </c>
      <c r="AM234" s="3">
        <f>Programas!AM234</f>
        <v>0</v>
      </c>
      <c r="AN234" s="3">
        <f>Programas!AN234</f>
        <v>0</v>
      </c>
      <c r="AO234" s="3">
        <f>Programas!AO234</f>
        <v>0</v>
      </c>
      <c r="AP234" s="3">
        <f>Programas!AP234</f>
        <v>0</v>
      </c>
      <c r="AQ234" s="3">
        <f>Programas!AQ234</f>
        <v>0</v>
      </c>
      <c r="AR234" s="3">
        <f>Programas!AR234</f>
        <v>0</v>
      </c>
      <c r="AS234" s="3">
        <f>Programas!AS234</f>
        <v>0</v>
      </c>
      <c r="AT234" s="3">
        <f>Programas!AT234</f>
        <v>0</v>
      </c>
      <c r="AU234" s="3">
        <f>Programas!AU234</f>
        <v>0</v>
      </c>
      <c r="AV234" s="3">
        <f>Programas!AV234</f>
        <v>0</v>
      </c>
      <c r="AW234" s="3">
        <f>Programas!AW234</f>
        <v>0</v>
      </c>
      <c r="AX234" s="4">
        <f t="shared" si="245"/>
        <v>0</v>
      </c>
      <c r="AY234" s="4" t="s">
        <v>205</v>
      </c>
      <c r="AZ234" s="2" t="s">
        <v>271</v>
      </c>
      <c r="BA234" s="2" t="s">
        <v>272</v>
      </c>
      <c r="BB234" s="2" t="s">
        <v>273</v>
      </c>
      <c r="BC234" s="2" t="s">
        <v>274</v>
      </c>
      <c r="BD234" s="6">
        <v>0</v>
      </c>
      <c r="BE234" s="6">
        <f t="shared" si="250"/>
        <v>0</v>
      </c>
      <c r="BF234" s="6">
        <v>0.25</v>
      </c>
      <c r="BG234" s="6">
        <v>0.5</v>
      </c>
      <c r="BH234" s="6">
        <f t="shared" si="251"/>
        <v>0.5</v>
      </c>
      <c r="BI234" s="6">
        <f t="shared" si="252"/>
        <v>0.5</v>
      </c>
      <c r="BJ234" s="6">
        <v>0.75</v>
      </c>
      <c r="BK234" s="6">
        <f t="shared" si="253"/>
        <v>0.75</v>
      </c>
      <c r="BL234" s="6">
        <f t="shared" si="254"/>
        <v>0.75</v>
      </c>
      <c r="BM234" s="6">
        <f t="shared" si="255"/>
        <v>0.75</v>
      </c>
      <c r="BN234" s="6">
        <f t="shared" si="256"/>
        <v>0.75</v>
      </c>
      <c r="BO234" s="6">
        <f t="shared" si="257"/>
        <v>0.75</v>
      </c>
      <c r="BP234" s="6">
        <f t="shared" si="258"/>
        <v>0.75</v>
      </c>
      <c r="BQ234" s="6">
        <f t="shared" si="259"/>
        <v>0.75</v>
      </c>
      <c r="BR234" s="6">
        <f t="shared" si="260"/>
        <v>0.75</v>
      </c>
      <c r="BS234" s="6">
        <f t="shared" si="261"/>
        <v>0.75</v>
      </c>
      <c r="BT234" s="6">
        <f t="shared" si="262"/>
        <v>0.75</v>
      </c>
      <c r="BU234" s="6">
        <f t="shared" si="263"/>
        <v>0.75</v>
      </c>
      <c r="BV234" s="6">
        <f t="shared" si="264"/>
        <v>0.75</v>
      </c>
      <c r="BW234" s="6">
        <v>1</v>
      </c>
      <c r="BX234" s="1"/>
    </row>
    <row r="235" spans="1:76" ht="79.8" x14ac:dyDescent="0.3">
      <c r="A235" s="40" t="str">
        <f>Programas!A235</f>
        <v>PIRH</v>
      </c>
      <c r="B235" s="40">
        <f>Programas!B235</f>
        <v>1</v>
      </c>
      <c r="C235" s="40" t="str">
        <f>Programas!C235</f>
        <v>Recursos Hídricos</v>
      </c>
      <c r="D235" s="40">
        <f>Programas!D235</f>
        <v>6</v>
      </c>
      <c r="E235" s="40" t="str">
        <f>Programas!E235</f>
        <v xml:space="preserve">Fiscalização dos usos de recursos hídricos </v>
      </c>
      <c r="F235" s="40" t="str">
        <f>Programas!F235</f>
        <v>N/A</v>
      </c>
      <c r="G235" s="40" t="str">
        <f>Programas!G235</f>
        <v>N/A</v>
      </c>
      <c r="H235" s="40" t="str">
        <f>Programas!H235</f>
        <v>6.1.3</v>
      </c>
      <c r="I235" s="40" t="str">
        <f>Programas!I235</f>
        <v>Realizar seminário, em ambiente virtual, com a plenária dos CBH-Doce e CBH-Afluentes com vistas a apresentar resultados e debater assuntos relacionados a fiscalização do uso dos recursos hídricos</v>
      </c>
      <c r="J235" s="30" t="str">
        <f>IF(Programas!J235="X","X","")</f>
        <v/>
      </c>
      <c r="K235" s="30" t="str">
        <f>IF(Programas!K235="X","X","")</f>
        <v/>
      </c>
      <c r="L235" s="30" t="str">
        <f>IF(Programas!L235="X","X","")</f>
        <v>X</v>
      </c>
      <c r="M235" s="30" t="str">
        <f>IF(Programas!M235="X","X","")</f>
        <v/>
      </c>
      <c r="N235" s="30" t="str">
        <f>IF(Programas!N235="X","X","")</f>
        <v>X</v>
      </c>
      <c r="O235" s="30" t="str">
        <f>IF(Programas!O235="X","X","")</f>
        <v/>
      </c>
      <c r="P235" s="30" t="str">
        <f>IF(Programas!P235="X","X","")</f>
        <v>X</v>
      </c>
      <c r="Q235" s="30" t="str">
        <f>IF(Programas!Q235="X","X","")</f>
        <v/>
      </c>
      <c r="R235" s="30" t="str">
        <f>IF(Programas!R235="X","X","")</f>
        <v>X</v>
      </c>
      <c r="S235" s="30" t="str">
        <f>IF(Programas!S235="X","X","")</f>
        <v/>
      </c>
      <c r="T235" s="30" t="str">
        <f>IF(Programas!T235="X","X","")</f>
        <v>X</v>
      </c>
      <c r="U235" s="30" t="str">
        <f>IF(Programas!U235="X","X","")</f>
        <v/>
      </c>
      <c r="V235" s="30" t="str">
        <f>IF(Programas!V235="X","X","")</f>
        <v>X</v>
      </c>
      <c r="W235" s="30" t="str">
        <f>IF(Programas!W235="X","X","")</f>
        <v/>
      </c>
      <c r="X235" s="30" t="str">
        <f>IF(Programas!X235="X","X","")</f>
        <v>X</v>
      </c>
      <c r="Y235" s="30" t="str">
        <f>IF(Programas!Y235="X","X","")</f>
        <v/>
      </c>
      <c r="Z235" s="30" t="str">
        <f>IF(Programas!Z235="X","X","")</f>
        <v>X</v>
      </c>
      <c r="AA235" s="30" t="str">
        <f>IF(Programas!AA235="X","X","")</f>
        <v/>
      </c>
      <c r="AB235" s="30" t="str">
        <f>IF(Programas!AB235="X","X","")</f>
        <v>X</v>
      </c>
      <c r="AC235" s="30" t="str">
        <f>IF(Programas!AC235="X","X","")</f>
        <v/>
      </c>
      <c r="AD235" s="30">
        <f>Programas!AD235</f>
        <v>0</v>
      </c>
      <c r="AE235" s="30">
        <f>Programas!AE235</f>
        <v>0</v>
      </c>
      <c r="AF235" s="30">
        <f>Programas!AF235</f>
        <v>0</v>
      </c>
      <c r="AG235" s="30">
        <f>Programas!AG235</f>
        <v>0</v>
      </c>
      <c r="AH235" s="30">
        <f>Programas!AH235</f>
        <v>0</v>
      </c>
      <c r="AI235" s="30">
        <f>Programas!AI235</f>
        <v>0</v>
      </c>
      <c r="AJ235" s="30">
        <f>Programas!AJ235</f>
        <v>0</v>
      </c>
      <c r="AK235" s="30">
        <f>Programas!AK235</f>
        <v>0</v>
      </c>
      <c r="AL235" s="30">
        <f>Programas!AL235</f>
        <v>0</v>
      </c>
      <c r="AM235" s="30">
        <f>Programas!AM235</f>
        <v>0</v>
      </c>
      <c r="AN235" s="30">
        <f>Programas!AN235</f>
        <v>0</v>
      </c>
      <c r="AO235" s="30">
        <f>Programas!AO235</f>
        <v>0</v>
      </c>
      <c r="AP235" s="30">
        <f>Programas!AP235</f>
        <v>0</v>
      </c>
      <c r="AQ235" s="30">
        <f>Programas!AQ235</f>
        <v>0</v>
      </c>
      <c r="AR235" s="30">
        <f>Programas!AR235</f>
        <v>0</v>
      </c>
      <c r="AS235" s="30">
        <f>Programas!AS235</f>
        <v>0</v>
      </c>
      <c r="AT235" s="30">
        <f>Programas!AT235</f>
        <v>0</v>
      </c>
      <c r="AU235" s="30">
        <f>Programas!AU235</f>
        <v>0</v>
      </c>
      <c r="AV235" s="30">
        <f>Programas!AV235</f>
        <v>0</v>
      </c>
      <c r="AW235" s="30">
        <f>Programas!AW235</f>
        <v>0</v>
      </c>
      <c r="AX235" s="36">
        <f t="shared" si="245"/>
        <v>0</v>
      </c>
      <c r="AY235" s="36" t="s">
        <v>205</v>
      </c>
      <c r="AZ235" s="40" t="s">
        <v>275</v>
      </c>
      <c r="BA235" s="40" t="s">
        <v>276</v>
      </c>
      <c r="BB235" s="40" t="s">
        <v>277</v>
      </c>
      <c r="BC235" s="40" t="s">
        <v>278</v>
      </c>
      <c r="BD235" s="62">
        <v>0</v>
      </c>
      <c r="BE235" s="62">
        <f t="shared" ref="BE235:BW235" si="267">BD235</f>
        <v>0</v>
      </c>
      <c r="BF235" s="62">
        <v>0.25</v>
      </c>
      <c r="BG235" s="62">
        <f t="shared" si="267"/>
        <v>0.25</v>
      </c>
      <c r="BH235" s="62">
        <f t="shared" si="267"/>
        <v>0.25</v>
      </c>
      <c r="BI235" s="62">
        <f t="shared" si="267"/>
        <v>0.25</v>
      </c>
      <c r="BJ235" s="62">
        <v>0.5</v>
      </c>
      <c r="BK235" s="62">
        <f t="shared" si="267"/>
        <v>0.5</v>
      </c>
      <c r="BL235" s="62">
        <f t="shared" si="267"/>
        <v>0.5</v>
      </c>
      <c r="BM235" s="62">
        <f t="shared" si="267"/>
        <v>0.5</v>
      </c>
      <c r="BN235" s="62">
        <f t="shared" si="267"/>
        <v>0.5</v>
      </c>
      <c r="BO235" s="62">
        <f t="shared" si="267"/>
        <v>0.5</v>
      </c>
      <c r="BP235" s="62">
        <v>0.75</v>
      </c>
      <c r="BQ235" s="62">
        <f t="shared" si="267"/>
        <v>0.75</v>
      </c>
      <c r="BR235" s="62">
        <f t="shared" si="267"/>
        <v>0.75</v>
      </c>
      <c r="BS235" s="62">
        <f t="shared" si="267"/>
        <v>0.75</v>
      </c>
      <c r="BT235" s="62">
        <f t="shared" si="267"/>
        <v>0.75</v>
      </c>
      <c r="BU235" s="62">
        <f t="shared" si="267"/>
        <v>0.75</v>
      </c>
      <c r="BV235" s="62">
        <v>1</v>
      </c>
      <c r="BW235" s="62">
        <f t="shared" si="267"/>
        <v>1</v>
      </c>
    </row>
    <row r="236" spans="1:76" ht="79.8" hidden="1" x14ac:dyDescent="0.3">
      <c r="A236" s="2" t="str">
        <f>Programas!A236</f>
        <v>Doce</v>
      </c>
      <c r="B236" s="2">
        <f>Programas!B236</f>
        <v>1</v>
      </c>
      <c r="C236" s="2" t="str">
        <f>Programas!C236</f>
        <v>Recursos Hídricos</v>
      </c>
      <c r="D236" s="2">
        <f>Programas!D236</f>
        <v>6</v>
      </c>
      <c r="E236" s="2" t="str">
        <f>Programas!E236</f>
        <v xml:space="preserve">Fiscalização dos usos de recursos hídricos </v>
      </c>
      <c r="F236" s="2" t="str">
        <f>Programas!F236</f>
        <v>N/A</v>
      </c>
      <c r="G236" s="2" t="str">
        <f>Programas!G236</f>
        <v>N/A</v>
      </c>
      <c r="H236" s="2" t="str">
        <f>Programas!H236</f>
        <v>6.1.3</v>
      </c>
      <c r="I236" s="2" t="str">
        <f>Programas!I236</f>
        <v>Realizar seminário, em ambiente virtual, com a plenária dos CBH-Doce e CBH-Afluentes com vistas a apresentar resultados e debater assuntos relacionados a fiscalização do uso dos recursos hídricos</v>
      </c>
      <c r="J236" s="3" t="str">
        <f>IF(Programas!J236="X","X","")</f>
        <v/>
      </c>
      <c r="K236" s="3" t="str">
        <f>IF(Programas!K236="X","X","")</f>
        <v/>
      </c>
      <c r="L236" s="3" t="str">
        <f>IF(Programas!L236="X","X","")</f>
        <v>X</v>
      </c>
      <c r="M236" s="3" t="str">
        <f>IF(Programas!M236="X","X","")</f>
        <v/>
      </c>
      <c r="N236" s="3" t="str">
        <f>IF(Programas!N236="X","X","")</f>
        <v>X</v>
      </c>
      <c r="O236" s="3" t="str">
        <f>IF(Programas!O236="X","X","")</f>
        <v/>
      </c>
      <c r="P236" s="3" t="str">
        <f>IF(Programas!P236="X","X","")</f>
        <v>X</v>
      </c>
      <c r="Q236" s="3" t="str">
        <f>IF(Programas!Q236="X","X","")</f>
        <v/>
      </c>
      <c r="R236" s="3" t="str">
        <f>IF(Programas!R236="X","X","")</f>
        <v>X</v>
      </c>
      <c r="S236" s="3" t="str">
        <f>IF(Programas!S236="X","X","")</f>
        <v/>
      </c>
      <c r="T236" s="3" t="str">
        <f>IF(Programas!T236="X","X","")</f>
        <v>X</v>
      </c>
      <c r="U236" s="3" t="str">
        <f>IF(Programas!U236="X","X","")</f>
        <v/>
      </c>
      <c r="V236" s="3" t="str">
        <f>IF(Programas!V236="X","X","")</f>
        <v>X</v>
      </c>
      <c r="W236" s="3" t="str">
        <f>IF(Programas!W236="X","X","")</f>
        <v/>
      </c>
      <c r="X236" s="3" t="str">
        <f>IF(Programas!X236="X","X","")</f>
        <v>X</v>
      </c>
      <c r="Y236" s="3" t="str">
        <f>IF(Programas!Y236="X","X","")</f>
        <v/>
      </c>
      <c r="Z236" s="3" t="str">
        <f>IF(Programas!Z236="X","X","")</f>
        <v>X</v>
      </c>
      <c r="AA236" s="3" t="str">
        <f>IF(Programas!AA236="X","X","")</f>
        <v/>
      </c>
      <c r="AB236" s="3" t="str">
        <f>IF(Programas!AB236="X","X","")</f>
        <v>X</v>
      </c>
      <c r="AC236" s="3" t="str">
        <f>IF(Programas!AC236="X","X","")</f>
        <v/>
      </c>
      <c r="AD236" s="3">
        <f>Programas!AD236</f>
        <v>0</v>
      </c>
      <c r="AE236" s="3">
        <f>Programas!AE236</f>
        <v>0</v>
      </c>
      <c r="AF236" s="3">
        <f>Programas!AF236</f>
        <v>0</v>
      </c>
      <c r="AG236" s="3">
        <f>Programas!AG236</f>
        <v>0</v>
      </c>
      <c r="AH236" s="3">
        <f>Programas!AH236</f>
        <v>0</v>
      </c>
      <c r="AI236" s="3">
        <f>Programas!AI236</f>
        <v>0</v>
      </c>
      <c r="AJ236" s="3">
        <f>Programas!AJ236</f>
        <v>0</v>
      </c>
      <c r="AK236" s="3">
        <f>Programas!AK236</f>
        <v>0</v>
      </c>
      <c r="AL236" s="3">
        <f>Programas!AL236</f>
        <v>0</v>
      </c>
      <c r="AM236" s="3">
        <f>Programas!AM236</f>
        <v>0</v>
      </c>
      <c r="AN236" s="3">
        <f>Programas!AN236</f>
        <v>0</v>
      </c>
      <c r="AO236" s="3">
        <f>Programas!AO236</f>
        <v>0</v>
      </c>
      <c r="AP236" s="3">
        <f>Programas!AP236</f>
        <v>0</v>
      </c>
      <c r="AQ236" s="3">
        <f>Programas!AQ236</f>
        <v>0</v>
      </c>
      <c r="AR236" s="3">
        <f>Programas!AR236</f>
        <v>0</v>
      </c>
      <c r="AS236" s="3">
        <f>Programas!AS236</f>
        <v>0</v>
      </c>
      <c r="AT236" s="3">
        <f>Programas!AT236</f>
        <v>0</v>
      </c>
      <c r="AU236" s="3">
        <f>Programas!AU236</f>
        <v>0</v>
      </c>
      <c r="AV236" s="3">
        <f>Programas!AV236</f>
        <v>0</v>
      </c>
      <c r="AW236" s="3">
        <f>Programas!AW236</f>
        <v>0</v>
      </c>
      <c r="AX236" s="4">
        <f t="shared" si="245"/>
        <v>0</v>
      </c>
      <c r="AY236" s="4" t="s">
        <v>205</v>
      </c>
      <c r="AZ236" s="2" t="s">
        <v>275</v>
      </c>
      <c r="BA236" s="2" t="s">
        <v>276</v>
      </c>
      <c r="BB236" s="2" t="s">
        <v>277</v>
      </c>
      <c r="BC236" s="2" t="s">
        <v>278</v>
      </c>
      <c r="BD236" s="6">
        <v>0</v>
      </c>
      <c r="BE236" s="6">
        <f t="shared" ref="BE236:BE242" si="268">BD236</f>
        <v>0</v>
      </c>
      <c r="BF236" s="6">
        <v>0.25</v>
      </c>
      <c r="BG236" s="6">
        <f t="shared" ref="BG236:BG242" si="269">BF236</f>
        <v>0.25</v>
      </c>
      <c r="BH236" s="6">
        <f t="shared" ref="BH236:BH242" si="270">BG236</f>
        <v>0.25</v>
      </c>
      <c r="BI236" s="6">
        <f t="shared" ref="BI236:BI242" si="271">BH236</f>
        <v>0.25</v>
      </c>
      <c r="BJ236" s="6">
        <v>0.5</v>
      </c>
      <c r="BK236" s="6">
        <f t="shared" ref="BK236:BK242" si="272">BJ236</f>
        <v>0.5</v>
      </c>
      <c r="BL236" s="6">
        <f t="shared" ref="BL236:BL242" si="273">BK236</f>
        <v>0.5</v>
      </c>
      <c r="BM236" s="6">
        <f t="shared" ref="BM236:BM242" si="274">BL236</f>
        <v>0.5</v>
      </c>
      <c r="BN236" s="6">
        <f t="shared" ref="BN236:BN242" si="275">BM236</f>
        <v>0.5</v>
      </c>
      <c r="BO236" s="6">
        <f t="shared" ref="BO236:BO242" si="276">BN236</f>
        <v>0.5</v>
      </c>
      <c r="BP236" s="6">
        <v>0.75</v>
      </c>
      <c r="BQ236" s="6">
        <f t="shared" ref="BQ236:BQ242" si="277">BP236</f>
        <v>0.75</v>
      </c>
      <c r="BR236" s="6">
        <f t="shared" ref="BR236:BR242" si="278">BQ236</f>
        <v>0.75</v>
      </c>
      <c r="BS236" s="6">
        <f t="shared" ref="BS236:BS242" si="279">BR236</f>
        <v>0.75</v>
      </c>
      <c r="BT236" s="6">
        <f t="shared" ref="BT236:BT242" si="280">BS236</f>
        <v>0.75</v>
      </c>
      <c r="BU236" s="6">
        <f t="shared" ref="BU236:BU242" si="281">BT236</f>
        <v>0.75</v>
      </c>
      <c r="BV236" s="6">
        <v>1</v>
      </c>
      <c r="BW236" s="6">
        <f t="shared" ref="BW236:BW242" si="282">BV236</f>
        <v>1</v>
      </c>
      <c r="BX236" s="1"/>
    </row>
    <row r="237" spans="1:76" ht="79.8" hidden="1" x14ac:dyDescent="0.3">
      <c r="A237" s="2" t="str">
        <f>Programas!A237</f>
        <v>DO1</v>
      </c>
      <c r="B237" s="2">
        <f>Programas!B237</f>
        <v>1</v>
      </c>
      <c r="C237" s="2" t="str">
        <f>Programas!C237</f>
        <v>Recursos Hídricos</v>
      </c>
      <c r="D237" s="2">
        <f>Programas!D237</f>
        <v>6</v>
      </c>
      <c r="E237" s="2" t="str">
        <f>Programas!E237</f>
        <v xml:space="preserve">Fiscalização dos usos de recursos hídricos </v>
      </c>
      <c r="F237" s="2" t="str">
        <f>Programas!F237</f>
        <v>N/A</v>
      </c>
      <c r="G237" s="2" t="str">
        <f>Programas!G237</f>
        <v>N/A</v>
      </c>
      <c r="H237" s="2" t="str">
        <f>Programas!H237</f>
        <v>6.1.3</v>
      </c>
      <c r="I237" s="2" t="str">
        <f>Programas!I237</f>
        <v>Realizar seminário, em ambiente virtual, com a plenária do CBH e de forma integrada com o CBH Doce com vistas a apresentar resultados e debater assuntos relacionados a fiscalização do uso dos recursos hídricos</v>
      </c>
      <c r="J237" s="3" t="str">
        <f>IF(Programas!J237="X","X","")</f>
        <v/>
      </c>
      <c r="K237" s="3" t="str">
        <f>IF(Programas!K237="X","X","")</f>
        <v/>
      </c>
      <c r="L237" s="3" t="str">
        <f>IF(Programas!L237="X","X","")</f>
        <v>X</v>
      </c>
      <c r="M237" s="3" t="str">
        <f>IF(Programas!M237="X","X","")</f>
        <v/>
      </c>
      <c r="N237" s="3" t="str">
        <f>IF(Programas!N237="X","X","")</f>
        <v>X</v>
      </c>
      <c r="O237" s="3" t="str">
        <f>IF(Programas!O237="X","X","")</f>
        <v/>
      </c>
      <c r="P237" s="3" t="str">
        <f>IF(Programas!P237="X","X","")</f>
        <v>X</v>
      </c>
      <c r="Q237" s="3" t="str">
        <f>IF(Programas!Q237="X","X","")</f>
        <v/>
      </c>
      <c r="R237" s="3" t="str">
        <f>IF(Programas!R237="X","X","")</f>
        <v>X</v>
      </c>
      <c r="S237" s="3" t="str">
        <f>IF(Programas!S237="X","X","")</f>
        <v/>
      </c>
      <c r="T237" s="3" t="str">
        <f>IF(Programas!T237="X","X","")</f>
        <v>X</v>
      </c>
      <c r="U237" s="3" t="str">
        <f>IF(Programas!U237="X","X","")</f>
        <v/>
      </c>
      <c r="V237" s="3" t="str">
        <f>IF(Programas!V237="X","X","")</f>
        <v>X</v>
      </c>
      <c r="W237" s="3" t="str">
        <f>IF(Programas!W237="X","X","")</f>
        <v/>
      </c>
      <c r="X237" s="3" t="str">
        <f>IF(Programas!X237="X","X","")</f>
        <v>X</v>
      </c>
      <c r="Y237" s="3" t="str">
        <f>IF(Programas!Y237="X","X","")</f>
        <v/>
      </c>
      <c r="Z237" s="3" t="str">
        <f>IF(Programas!Z237="X","X","")</f>
        <v>X</v>
      </c>
      <c r="AA237" s="3" t="str">
        <f>IF(Programas!AA237="X","X","")</f>
        <v/>
      </c>
      <c r="AB237" s="3" t="str">
        <f>IF(Programas!AB237="X","X","")</f>
        <v>X</v>
      </c>
      <c r="AC237" s="3" t="str">
        <f>IF(Programas!AC237="X","X","")</f>
        <v/>
      </c>
      <c r="AD237" s="3">
        <f>Programas!AD237</f>
        <v>0</v>
      </c>
      <c r="AE237" s="3">
        <f>Programas!AE237</f>
        <v>0</v>
      </c>
      <c r="AF237" s="3">
        <f>Programas!AF237</f>
        <v>0</v>
      </c>
      <c r="AG237" s="3">
        <f>Programas!AG237</f>
        <v>0</v>
      </c>
      <c r="AH237" s="3">
        <f>Programas!AH237</f>
        <v>0</v>
      </c>
      <c r="AI237" s="3">
        <f>Programas!AI237</f>
        <v>0</v>
      </c>
      <c r="AJ237" s="3">
        <f>Programas!AJ237</f>
        <v>0</v>
      </c>
      <c r="AK237" s="3">
        <f>Programas!AK237</f>
        <v>0</v>
      </c>
      <c r="AL237" s="3">
        <f>Programas!AL237</f>
        <v>0</v>
      </c>
      <c r="AM237" s="3">
        <f>Programas!AM237</f>
        <v>0</v>
      </c>
      <c r="AN237" s="3">
        <f>Programas!AN237</f>
        <v>0</v>
      </c>
      <c r="AO237" s="3">
        <f>Programas!AO237</f>
        <v>0</v>
      </c>
      <c r="AP237" s="3">
        <f>Programas!AP237</f>
        <v>0</v>
      </c>
      <c r="AQ237" s="3">
        <f>Programas!AQ237</f>
        <v>0</v>
      </c>
      <c r="AR237" s="3">
        <f>Programas!AR237</f>
        <v>0</v>
      </c>
      <c r="AS237" s="3">
        <f>Programas!AS237</f>
        <v>0</v>
      </c>
      <c r="AT237" s="3">
        <f>Programas!AT237</f>
        <v>0</v>
      </c>
      <c r="AU237" s="3">
        <f>Programas!AU237</f>
        <v>0</v>
      </c>
      <c r="AV237" s="3">
        <f>Programas!AV237</f>
        <v>0</v>
      </c>
      <c r="AW237" s="3">
        <f>Programas!AW237</f>
        <v>0</v>
      </c>
      <c r="AX237" s="4">
        <f t="shared" si="245"/>
        <v>0</v>
      </c>
      <c r="AY237" s="4" t="s">
        <v>205</v>
      </c>
      <c r="AZ237" s="2" t="s">
        <v>275</v>
      </c>
      <c r="BA237" s="2" t="s">
        <v>276</v>
      </c>
      <c r="BB237" s="2" t="s">
        <v>277</v>
      </c>
      <c r="BC237" s="2" t="s">
        <v>278</v>
      </c>
      <c r="BD237" s="6">
        <v>0</v>
      </c>
      <c r="BE237" s="6">
        <f t="shared" si="268"/>
        <v>0</v>
      </c>
      <c r="BF237" s="6">
        <v>0.25</v>
      </c>
      <c r="BG237" s="6">
        <f t="shared" si="269"/>
        <v>0.25</v>
      </c>
      <c r="BH237" s="6">
        <f t="shared" si="270"/>
        <v>0.25</v>
      </c>
      <c r="BI237" s="6">
        <f t="shared" si="271"/>
        <v>0.25</v>
      </c>
      <c r="BJ237" s="6">
        <v>0.5</v>
      </c>
      <c r="BK237" s="6">
        <f t="shared" si="272"/>
        <v>0.5</v>
      </c>
      <c r="BL237" s="6">
        <f t="shared" si="273"/>
        <v>0.5</v>
      </c>
      <c r="BM237" s="6">
        <f t="shared" si="274"/>
        <v>0.5</v>
      </c>
      <c r="BN237" s="6">
        <f t="shared" si="275"/>
        <v>0.5</v>
      </c>
      <c r="BO237" s="6">
        <f t="shared" si="276"/>
        <v>0.5</v>
      </c>
      <c r="BP237" s="6">
        <v>0.75</v>
      </c>
      <c r="BQ237" s="6">
        <f t="shared" si="277"/>
        <v>0.75</v>
      </c>
      <c r="BR237" s="6">
        <f t="shared" si="278"/>
        <v>0.75</v>
      </c>
      <c r="BS237" s="6">
        <f t="shared" si="279"/>
        <v>0.75</v>
      </c>
      <c r="BT237" s="6">
        <f t="shared" si="280"/>
        <v>0.75</v>
      </c>
      <c r="BU237" s="6">
        <f t="shared" si="281"/>
        <v>0.75</v>
      </c>
      <c r="BV237" s="6">
        <v>1</v>
      </c>
      <c r="BW237" s="6">
        <f t="shared" si="282"/>
        <v>1</v>
      </c>
      <c r="BX237" s="1"/>
    </row>
    <row r="238" spans="1:76" ht="79.8" hidden="1" x14ac:dyDescent="0.3">
      <c r="A238" s="2" t="str">
        <f>Programas!A238</f>
        <v>DO2</v>
      </c>
      <c r="B238" s="2">
        <f>Programas!B238</f>
        <v>1</v>
      </c>
      <c r="C238" s="2" t="str">
        <f>Programas!C238</f>
        <v>Recursos Hídricos</v>
      </c>
      <c r="D238" s="2">
        <f>Programas!D238</f>
        <v>6</v>
      </c>
      <c r="E238" s="2" t="str">
        <f>Programas!E238</f>
        <v xml:space="preserve">Fiscalização dos usos de recursos hídricos </v>
      </c>
      <c r="F238" s="2" t="str">
        <f>Programas!F238</f>
        <v>N/A</v>
      </c>
      <c r="G238" s="2" t="str">
        <f>Programas!G238</f>
        <v>N/A</v>
      </c>
      <c r="H238" s="2" t="str">
        <f>Programas!H238</f>
        <v>6.1.3</v>
      </c>
      <c r="I238" s="2" t="str">
        <f>Programas!I238</f>
        <v>Realizar seminário, em ambiente virtual, com a plenária do CBH e de forma integrada com o CBH Doce com vistas a apresentar resultados e debater assuntos relacionados a fiscalização do uso dos recursos hídricos</v>
      </c>
      <c r="J238" s="3" t="str">
        <f>IF(Programas!J238="X","X","")</f>
        <v/>
      </c>
      <c r="K238" s="3" t="str">
        <f>IF(Programas!K238="X","X","")</f>
        <v/>
      </c>
      <c r="L238" s="3" t="str">
        <f>IF(Programas!L238="X","X","")</f>
        <v>X</v>
      </c>
      <c r="M238" s="3" t="str">
        <f>IF(Programas!M238="X","X","")</f>
        <v/>
      </c>
      <c r="N238" s="3" t="str">
        <f>IF(Programas!N238="X","X","")</f>
        <v>X</v>
      </c>
      <c r="O238" s="3" t="str">
        <f>IF(Programas!O238="X","X","")</f>
        <v/>
      </c>
      <c r="P238" s="3" t="str">
        <f>IF(Programas!P238="X","X","")</f>
        <v>X</v>
      </c>
      <c r="Q238" s="3" t="str">
        <f>IF(Programas!Q238="X","X","")</f>
        <v/>
      </c>
      <c r="R238" s="3" t="str">
        <f>IF(Programas!R238="X","X","")</f>
        <v>X</v>
      </c>
      <c r="S238" s="3" t="str">
        <f>IF(Programas!S238="X","X","")</f>
        <v/>
      </c>
      <c r="T238" s="3" t="str">
        <f>IF(Programas!T238="X","X","")</f>
        <v>X</v>
      </c>
      <c r="U238" s="3" t="str">
        <f>IF(Programas!U238="X","X","")</f>
        <v/>
      </c>
      <c r="V238" s="3" t="str">
        <f>IF(Programas!V238="X","X","")</f>
        <v>X</v>
      </c>
      <c r="W238" s="3" t="str">
        <f>IF(Programas!W238="X","X","")</f>
        <v/>
      </c>
      <c r="X238" s="3" t="str">
        <f>IF(Programas!X238="X","X","")</f>
        <v>X</v>
      </c>
      <c r="Y238" s="3" t="str">
        <f>IF(Programas!Y238="X","X","")</f>
        <v/>
      </c>
      <c r="Z238" s="3" t="str">
        <f>IF(Programas!Z238="X","X","")</f>
        <v>X</v>
      </c>
      <c r="AA238" s="3" t="str">
        <f>IF(Programas!AA238="X","X","")</f>
        <v/>
      </c>
      <c r="AB238" s="3" t="str">
        <f>IF(Programas!AB238="X","X","")</f>
        <v>X</v>
      </c>
      <c r="AC238" s="3" t="str">
        <f>IF(Programas!AC238="X","X","")</f>
        <v/>
      </c>
      <c r="AD238" s="3">
        <f>Programas!AD238</f>
        <v>0</v>
      </c>
      <c r="AE238" s="3">
        <f>Programas!AE238</f>
        <v>0</v>
      </c>
      <c r="AF238" s="3">
        <f>Programas!AF238</f>
        <v>0</v>
      </c>
      <c r="AG238" s="3">
        <f>Programas!AG238</f>
        <v>0</v>
      </c>
      <c r="AH238" s="3">
        <f>Programas!AH238</f>
        <v>0</v>
      </c>
      <c r="AI238" s="3">
        <f>Programas!AI238</f>
        <v>0</v>
      </c>
      <c r="AJ238" s="3">
        <f>Programas!AJ238</f>
        <v>0</v>
      </c>
      <c r="AK238" s="3">
        <f>Programas!AK238</f>
        <v>0</v>
      </c>
      <c r="AL238" s="3">
        <f>Programas!AL238</f>
        <v>0</v>
      </c>
      <c r="AM238" s="3">
        <f>Programas!AM238</f>
        <v>0</v>
      </c>
      <c r="AN238" s="3">
        <f>Programas!AN238</f>
        <v>0</v>
      </c>
      <c r="AO238" s="3">
        <f>Programas!AO238</f>
        <v>0</v>
      </c>
      <c r="AP238" s="3">
        <f>Programas!AP238</f>
        <v>0</v>
      </c>
      <c r="AQ238" s="3">
        <f>Programas!AQ238</f>
        <v>0</v>
      </c>
      <c r="AR238" s="3">
        <f>Programas!AR238</f>
        <v>0</v>
      </c>
      <c r="AS238" s="3">
        <f>Programas!AS238</f>
        <v>0</v>
      </c>
      <c r="AT238" s="3">
        <f>Programas!AT238</f>
        <v>0</v>
      </c>
      <c r="AU238" s="3">
        <f>Programas!AU238</f>
        <v>0</v>
      </c>
      <c r="AV238" s="3">
        <f>Programas!AV238</f>
        <v>0</v>
      </c>
      <c r="AW238" s="3">
        <f>Programas!AW238</f>
        <v>0</v>
      </c>
      <c r="AX238" s="4">
        <f t="shared" si="245"/>
        <v>0</v>
      </c>
      <c r="AY238" s="4" t="s">
        <v>205</v>
      </c>
      <c r="AZ238" s="2" t="s">
        <v>275</v>
      </c>
      <c r="BA238" s="2" t="s">
        <v>276</v>
      </c>
      <c r="BB238" s="2" t="s">
        <v>277</v>
      </c>
      <c r="BC238" s="2" t="s">
        <v>278</v>
      </c>
      <c r="BD238" s="6">
        <v>0</v>
      </c>
      <c r="BE238" s="6">
        <f t="shared" si="268"/>
        <v>0</v>
      </c>
      <c r="BF238" s="6">
        <v>0.25</v>
      </c>
      <c r="BG238" s="6">
        <f t="shared" si="269"/>
        <v>0.25</v>
      </c>
      <c r="BH238" s="6">
        <f t="shared" si="270"/>
        <v>0.25</v>
      </c>
      <c r="BI238" s="6">
        <f t="shared" si="271"/>
        <v>0.25</v>
      </c>
      <c r="BJ238" s="6">
        <v>0.5</v>
      </c>
      <c r="BK238" s="6">
        <f t="shared" si="272"/>
        <v>0.5</v>
      </c>
      <c r="BL238" s="6">
        <f t="shared" si="273"/>
        <v>0.5</v>
      </c>
      <c r="BM238" s="6">
        <f t="shared" si="274"/>
        <v>0.5</v>
      </c>
      <c r="BN238" s="6">
        <f t="shared" si="275"/>
        <v>0.5</v>
      </c>
      <c r="BO238" s="6">
        <f t="shared" si="276"/>
        <v>0.5</v>
      </c>
      <c r="BP238" s="6">
        <v>0.75</v>
      </c>
      <c r="BQ238" s="6">
        <f t="shared" si="277"/>
        <v>0.75</v>
      </c>
      <c r="BR238" s="6">
        <f t="shared" si="278"/>
        <v>0.75</v>
      </c>
      <c r="BS238" s="6">
        <f t="shared" si="279"/>
        <v>0.75</v>
      </c>
      <c r="BT238" s="6">
        <f t="shared" si="280"/>
        <v>0.75</v>
      </c>
      <c r="BU238" s="6">
        <f t="shared" si="281"/>
        <v>0.75</v>
      </c>
      <c r="BV238" s="6">
        <v>1</v>
      </c>
      <c r="BW238" s="6">
        <f t="shared" si="282"/>
        <v>1</v>
      </c>
      <c r="BX238" s="1"/>
    </row>
    <row r="239" spans="1:76" ht="79.8" hidden="1" x14ac:dyDescent="0.3">
      <c r="A239" s="2" t="str">
        <f>Programas!A239</f>
        <v>DO3</v>
      </c>
      <c r="B239" s="2">
        <f>Programas!B239</f>
        <v>1</v>
      </c>
      <c r="C239" s="2" t="str">
        <f>Programas!C239</f>
        <v>Recursos Hídricos</v>
      </c>
      <c r="D239" s="2">
        <f>Programas!D239</f>
        <v>6</v>
      </c>
      <c r="E239" s="2" t="str">
        <f>Programas!E239</f>
        <v xml:space="preserve">Fiscalização dos usos de recursos hídricos </v>
      </c>
      <c r="F239" s="2" t="str">
        <f>Programas!F239</f>
        <v>N/A</v>
      </c>
      <c r="G239" s="2" t="str">
        <f>Programas!G239</f>
        <v>N/A</v>
      </c>
      <c r="H239" s="2" t="str">
        <f>Programas!H239</f>
        <v>6.1.3</v>
      </c>
      <c r="I239" s="2" t="str">
        <f>Programas!I239</f>
        <v>Realizar seminário, em ambiente virtual, com a plenária do CBH e de forma integrada com o CBH Doce com vistas a apresentar resultados e debater assuntos relacionados a fiscalização do uso dos recursos hídricos</v>
      </c>
      <c r="J239" s="3" t="str">
        <f>IF(Programas!J239="X","X","")</f>
        <v/>
      </c>
      <c r="K239" s="3" t="str">
        <f>IF(Programas!K239="X","X","")</f>
        <v/>
      </c>
      <c r="L239" s="3" t="str">
        <f>IF(Programas!L239="X","X","")</f>
        <v>X</v>
      </c>
      <c r="M239" s="3" t="str">
        <f>IF(Programas!M239="X","X","")</f>
        <v/>
      </c>
      <c r="N239" s="3" t="str">
        <f>IF(Programas!N239="X","X","")</f>
        <v>X</v>
      </c>
      <c r="O239" s="3" t="str">
        <f>IF(Programas!O239="X","X","")</f>
        <v/>
      </c>
      <c r="P239" s="3" t="str">
        <f>IF(Programas!P239="X","X","")</f>
        <v>X</v>
      </c>
      <c r="Q239" s="3" t="str">
        <f>IF(Programas!Q239="X","X","")</f>
        <v/>
      </c>
      <c r="R239" s="3" t="str">
        <f>IF(Programas!R239="X","X","")</f>
        <v>X</v>
      </c>
      <c r="S239" s="3" t="str">
        <f>IF(Programas!S239="X","X","")</f>
        <v/>
      </c>
      <c r="T239" s="3" t="str">
        <f>IF(Programas!T239="X","X","")</f>
        <v>X</v>
      </c>
      <c r="U239" s="3" t="str">
        <f>IF(Programas!U239="X","X","")</f>
        <v/>
      </c>
      <c r="V239" s="3" t="str">
        <f>IF(Programas!V239="X","X","")</f>
        <v>X</v>
      </c>
      <c r="W239" s="3" t="str">
        <f>IF(Programas!W239="X","X","")</f>
        <v/>
      </c>
      <c r="X239" s="3" t="str">
        <f>IF(Programas!X239="X","X","")</f>
        <v>X</v>
      </c>
      <c r="Y239" s="3" t="str">
        <f>IF(Programas!Y239="X","X","")</f>
        <v/>
      </c>
      <c r="Z239" s="3" t="str">
        <f>IF(Programas!Z239="X","X","")</f>
        <v>X</v>
      </c>
      <c r="AA239" s="3" t="str">
        <f>IF(Programas!AA239="X","X","")</f>
        <v/>
      </c>
      <c r="AB239" s="3" t="str">
        <f>IF(Programas!AB239="X","X","")</f>
        <v>X</v>
      </c>
      <c r="AC239" s="3" t="str">
        <f>IF(Programas!AC239="X","X","")</f>
        <v/>
      </c>
      <c r="AD239" s="3">
        <f>Programas!AD239</f>
        <v>0</v>
      </c>
      <c r="AE239" s="3">
        <f>Programas!AE239</f>
        <v>0</v>
      </c>
      <c r="AF239" s="3">
        <f>Programas!AF239</f>
        <v>0</v>
      </c>
      <c r="AG239" s="3">
        <f>Programas!AG239</f>
        <v>0</v>
      </c>
      <c r="AH239" s="3">
        <f>Programas!AH239</f>
        <v>0</v>
      </c>
      <c r="AI239" s="3">
        <f>Programas!AI239</f>
        <v>0</v>
      </c>
      <c r="AJ239" s="3">
        <f>Programas!AJ239</f>
        <v>0</v>
      </c>
      <c r="AK239" s="3">
        <f>Programas!AK239</f>
        <v>0</v>
      </c>
      <c r="AL239" s="3">
        <f>Programas!AL239</f>
        <v>0</v>
      </c>
      <c r="AM239" s="3">
        <f>Programas!AM239</f>
        <v>0</v>
      </c>
      <c r="AN239" s="3">
        <f>Programas!AN239</f>
        <v>0</v>
      </c>
      <c r="AO239" s="3">
        <f>Programas!AO239</f>
        <v>0</v>
      </c>
      <c r="AP239" s="3">
        <f>Programas!AP239</f>
        <v>0</v>
      </c>
      <c r="AQ239" s="3">
        <f>Programas!AQ239</f>
        <v>0</v>
      </c>
      <c r="AR239" s="3">
        <f>Programas!AR239</f>
        <v>0</v>
      </c>
      <c r="AS239" s="3">
        <f>Programas!AS239</f>
        <v>0</v>
      </c>
      <c r="AT239" s="3">
        <f>Programas!AT239</f>
        <v>0</v>
      </c>
      <c r="AU239" s="3">
        <f>Programas!AU239</f>
        <v>0</v>
      </c>
      <c r="AV239" s="3">
        <f>Programas!AV239</f>
        <v>0</v>
      </c>
      <c r="AW239" s="3">
        <f>Programas!AW239</f>
        <v>0</v>
      </c>
      <c r="AX239" s="4">
        <f t="shared" si="245"/>
        <v>0</v>
      </c>
      <c r="AY239" s="4" t="s">
        <v>205</v>
      </c>
      <c r="AZ239" s="2" t="s">
        <v>275</v>
      </c>
      <c r="BA239" s="2" t="s">
        <v>276</v>
      </c>
      <c r="BB239" s="2" t="s">
        <v>277</v>
      </c>
      <c r="BC239" s="2" t="s">
        <v>278</v>
      </c>
      <c r="BD239" s="6">
        <v>0</v>
      </c>
      <c r="BE239" s="6">
        <f t="shared" si="268"/>
        <v>0</v>
      </c>
      <c r="BF239" s="6">
        <v>0.25</v>
      </c>
      <c r="BG239" s="6">
        <f t="shared" si="269"/>
        <v>0.25</v>
      </c>
      <c r="BH239" s="6">
        <f t="shared" si="270"/>
        <v>0.25</v>
      </c>
      <c r="BI239" s="6">
        <f t="shared" si="271"/>
        <v>0.25</v>
      </c>
      <c r="BJ239" s="6">
        <v>0.5</v>
      </c>
      <c r="BK239" s="6">
        <f t="shared" si="272"/>
        <v>0.5</v>
      </c>
      <c r="BL239" s="6">
        <f t="shared" si="273"/>
        <v>0.5</v>
      </c>
      <c r="BM239" s="6">
        <f t="shared" si="274"/>
        <v>0.5</v>
      </c>
      <c r="BN239" s="6">
        <f t="shared" si="275"/>
        <v>0.5</v>
      </c>
      <c r="BO239" s="6">
        <f t="shared" si="276"/>
        <v>0.5</v>
      </c>
      <c r="BP239" s="6">
        <v>0.75</v>
      </c>
      <c r="BQ239" s="6">
        <f t="shared" si="277"/>
        <v>0.75</v>
      </c>
      <c r="BR239" s="6">
        <f t="shared" si="278"/>
        <v>0.75</v>
      </c>
      <c r="BS239" s="6">
        <f t="shared" si="279"/>
        <v>0.75</v>
      </c>
      <c r="BT239" s="6">
        <f t="shared" si="280"/>
        <v>0.75</v>
      </c>
      <c r="BU239" s="6">
        <f t="shared" si="281"/>
        <v>0.75</v>
      </c>
      <c r="BV239" s="6">
        <v>1</v>
      </c>
      <c r="BW239" s="6">
        <f t="shared" si="282"/>
        <v>1</v>
      </c>
      <c r="BX239" s="1"/>
    </row>
    <row r="240" spans="1:76" ht="79.8" hidden="1" x14ac:dyDescent="0.3">
      <c r="A240" s="2" t="str">
        <f>Programas!A240</f>
        <v>DO4</v>
      </c>
      <c r="B240" s="2">
        <f>Programas!B240</f>
        <v>1</v>
      </c>
      <c r="C240" s="2" t="str">
        <f>Programas!C240</f>
        <v>Recursos Hídricos</v>
      </c>
      <c r="D240" s="2">
        <f>Programas!D240</f>
        <v>6</v>
      </c>
      <c r="E240" s="2" t="str">
        <f>Programas!E240</f>
        <v xml:space="preserve">Fiscalização dos usos de recursos hídricos </v>
      </c>
      <c r="F240" s="2" t="str">
        <f>Programas!F240</f>
        <v>N/A</v>
      </c>
      <c r="G240" s="2" t="str">
        <f>Programas!G240</f>
        <v>N/A</v>
      </c>
      <c r="H240" s="2" t="str">
        <f>Programas!H240</f>
        <v>6.1.3</v>
      </c>
      <c r="I240" s="2" t="str">
        <f>Programas!I240</f>
        <v>Realizar seminário, em ambiente virtual, com a plenária do CBH e de forma integrada com o CBH Doce com vistas a apresentar resultados e debater assuntos relacionados a fiscalização do uso dos recursos hídricos</v>
      </c>
      <c r="J240" s="3" t="str">
        <f>IF(Programas!J240="X","X","")</f>
        <v/>
      </c>
      <c r="K240" s="3" t="str">
        <f>IF(Programas!K240="X","X","")</f>
        <v/>
      </c>
      <c r="L240" s="3" t="str">
        <f>IF(Programas!L240="X","X","")</f>
        <v>X</v>
      </c>
      <c r="M240" s="3" t="str">
        <f>IF(Programas!M240="X","X","")</f>
        <v/>
      </c>
      <c r="N240" s="3" t="str">
        <f>IF(Programas!N240="X","X","")</f>
        <v>X</v>
      </c>
      <c r="O240" s="3" t="str">
        <f>IF(Programas!O240="X","X","")</f>
        <v/>
      </c>
      <c r="P240" s="3" t="str">
        <f>IF(Programas!P240="X","X","")</f>
        <v>X</v>
      </c>
      <c r="Q240" s="3" t="str">
        <f>IF(Programas!Q240="X","X","")</f>
        <v/>
      </c>
      <c r="R240" s="3" t="str">
        <f>IF(Programas!R240="X","X","")</f>
        <v>X</v>
      </c>
      <c r="S240" s="3" t="str">
        <f>IF(Programas!S240="X","X","")</f>
        <v/>
      </c>
      <c r="T240" s="3" t="str">
        <f>IF(Programas!T240="X","X","")</f>
        <v>X</v>
      </c>
      <c r="U240" s="3" t="str">
        <f>IF(Programas!U240="X","X","")</f>
        <v/>
      </c>
      <c r="V240" s="3" t="str">
        <f>IF(Programas!V240="X","X","")</f>
        <v>X</v>
      </c>
      <c r="W240" s="3" t="str">
        <f>IF(Programas!W240="X","X","")</f>
        <v/>
      </c>
      <c r="X240" s="3" t="str">
        <f>IF(Programas!X240="X","X","")</f>
        <v>X</v>
      </c>
      <c r="Y240" s="3" t="str">
        <f>IF(Programas!Y240="X","X","")</f>
        <v/>
      </c>
      <c r="Z240" s="3" t="str">
        <f>IF(Programas!Z240="X","X","")</f>
        <v>X</v>
      </c>
      <c r="AA240" s="3" t="str">
        <f>IF(Programas!AA240="X","X","")</f>
        <v/>
      </c>
      <c r="AB240" s="3" t="str">
        <f>IF(Programas!AB240="X","X","")</f>
        <v>X</v>
      </c>
      <c r="AC240" s="3" t="str">
        <f>IF(Programas!AC240="X","X","")</f>
        <v/>
      </c>
      <c r="AD240" s="3">
        <f>Programas!AD240</f>
        <v>0</v>
      </c>
      <c r="AE240" s="3">
        <f>Programas!AE240</f>
        <v>0</v>
      </c>
      <c r="AF240" s="3">
        <f>Programas!AF240</f>
        <v>0</v>
      </c>
      <c r="AG240" s="3">
        <f>Programas!AG240</f>
        <v>0</v>
      </c>
      <c r="AH240" s="3">
        <f>Programas!AH240</f>
        <v>0</v>
      </c>
      <c r="AI240" s="3">
        <f>Programas!AI240</f>
        <v>0</v>
      </c>
      <c r="AJ240" s="3">
        <f>Programas!AJ240</f>
        <v>0</v>
      </c>
      <c r="AK240" s="3">
        <f>Programas!AK240</f>
        <v>0</v>
      </c>
      <c r="AL240" s="3">
        <f>Programas!AL240</f>
        <v>0</v>
      </c>
      <c r="AM240" s="3">
        <f>Programas!AM240</f>
        <v>0</v>
      </c>
      <c r="AN240" s="3">
        <f>Programas!AN240</f>
        <v>0</v>
      </c>
      <c r="AO240" s="3">
        <f>Programas!AO240</f>
        <v>0</v>
      </c>
      <c r="AP240" s="3">
        <f>Programas!AP240</f>
        <v>0</v>
      </c>
      <c r="AQ240" s="3">
        <f>Programas!AQ240</f>
        <v>0</v>
      </c>
      <c r="AR240" s="3">
        <f>Programas!AR240</f>
        <v>0</v>
      </c>
      <c r="AS240" s="3">
        <f>Programas!AS240</f>
        <v>0</v>
      </c>
      <c r="AT240" s="3">
        <f>Programas!AT240</f>
        <v>0</v>
      </c>
      <c r="AU240" s="3">
        <f>Programas!AU240</f>
        <v>0</v>
      </c>
      <c r="AV240" s="3">
        <f>Programas!AV240</f>
        <v>0</v>
      </c>
      <c r="AW240" s="3">
        <f>Programas!AW240</f>
        <v>0</v>
      </c>
      <c r="AX240" s="4">
        <f t="shared" si="245"/>
        <v>0</v>
      </c>
      <c r="AY240" s="4" t="s">
        <v>205</v>
      </c>
      <c r="AZ240" s="2" t="s">
        <v>275</v>
      </c>
      <c r="BA240" s="2" t="s">
        <v>276</v>
      </c>
      <c r="BB240" s="2" t="s">
        <v>277</v>
      </c>
      <c r="BC240" s="2" t="s">
        <v>278</v>
      </c>
      <c r="BD240" s="6">
        <v>0</v>
      </c>
      <c r="BE240" s="6">
        <f t="shared" si="268"/>
        <v>0</v>
      </c>
      <c r="BF240" s="6">
        <v>0.25</v>
      </c>
      <c r="BG240" s="6">
        <f t="shared" si="269"/>
        <v>0.25</v>
      </c>
      <c r="BH240" s="6">
        <f t="shared" si="270"/>
        <v>0.25</v>
      </c>
      <c r="BI240" s="6">
        <f t="shared" si="271"/>
        <v>0.25</v>
      </c>
      <c r="BJ240" s="6">
        <v>0.5</v>
      </c>
      <c r="BK240" s="6">
        <f t="shared" si="272"/>
        <v>0.5</v>
      </c>
      <c r="BL240" s="6">
        <f t="shared" si="273"/>
        <v>0.5</v>
      </c>
      <c r="BM240" s="6">
        <f t="shared" si="274"/>
        <v>0.5</v>
      </c>
      <c r="BN240" s="6">
        <f t="shared" si="275"/>
        <v>0.5</v>
      </c>
      <c r="BO240" s="6">
        <f t="shared" si="276"/>
        <v>0.5</v>
      </c>
      <c r="BP240" s="6">
        <v>0.75</v>
      </c>
      <c r="BQ240" s="6">
        <f t="shared" si="277"/>
        <v>0.75</v>
      </c>
      <c r="BR240" s="6">
        <f t="shared" si="278"/>
        <v>0.75</v>
      </c>
      <c r="BS240" s="6">
        <f t="shared" si="279"/>
        <v>0.75</v>
      </c>
      <c r="BT240" s="6">
        <f t="shared" si="280"/>
        <v>0.75</v>
      </c>
      <c r="BU240" s="6">
        <f t="shared" si="281"/>
        <v>0.75</v>
      </c>
      <c r="BV240" s="6">
        <v>1</v>
      </c>
      <c r="BW240" s="6">
        <f t="shared" si="282"/>
        <v>1</v>
      </c>
      <c r="BX240" s="1"/>
    </row>
    <row r="241" spans="1:76" ht="79.8" hidden="1" x14ac:dyDescent="0.3">
      <c r="A241" s="2" t="str">
        <f>Programas!A241</f>
        <v>DO5</v>
      </c>
      <c r="B241" s="2">
        <f>Programas!B241</f>
        <v>1</v>
      </c>
      <c r="C241" s="2" t="str">
        <f>Programas!C241</f>
        <v>Recursos Hídricos</v>
      </c>
      <c r="D241" s="2">
        <f>Programas!D241</f>
        <v>6</v>
      </c>
      <c r="E241" s="2" t="str">
        <f>Programas!E241</f>
        <v xml:space="preserve">Fiscalização dos usos de recursos hídricos </v>
      </c>
      <c r="F241" s="2" t="str">
        <f>Programas!F241</f>
        <v>N/A</v>
      </c>
      <c r="G241" s="2" t="str">
        <f>Programas!G241</f>
        <v>N/A</v>
      </c>
      <c r="H241" s="2" t="str">
        <f>Programas!H241</f>
        <v>6.1.3</v>
      </c>
      <c r="I241" s="2" t="str">
        <f>Programas!I241</f>
        <v>Realizar seminário, em ambiente virtual, com a plenária do CBH e de forma integrada com o CBH Doce com vistas a apresentar resultados e debater assuntos relacionados a fiscalização do uso dos recursos hídricos</v>
      </c>
      <c r="J241" s="3" t="str">
        <f>IF(Programas!J241="X","X","")</f>
        <v/>
      </c>
      <c r="K241" s="3" t="str">
        <f>IF(Programas!K241="X","X","")</f>
        <v/>
      </c>
      <c r="L241" s="3" t="str">
        <f>IF(Programas!L241="X","X","")</f>
        <v>X</v>
      </c>
      <c r="M241" s="3" t="str">
        <f>IF(Programas!M241="X","X","")</f>
        <v/>
      </c>
      <c r="N241" s="3" t="str">
        <f>IF(Programas!N241="X","X","")</f>
        <v>X</v>
      </c>
      <c r="O241" s="3" t="str">
        <f>IF(Programas!O241="X","X","")</f>
        <v/>
      </c>
      <c r="P241" s="3" t="str">
        <f>IF(Programas!P241="X","X","")</f>
        <v>X</v>
      </c>
      <c r="Q241" s="3" t="str">
        <f>IF(Programas!Q241="X","X","")</f>
        <v/>
      </c>
      <c r="R241" s="3" t="str">
        <f>IF(Programas!R241="X","X","")</f>
        <v>X</v>
      </c>
      <c r="S241" s="3" t="str">
        <f>IF(Programas!S241="X","X","")</f>
        <v/>
      </c>
      <c r="T241" s="3" t="str">
        <f>IF(Programas!T241="X","X","")</f>
        <v>X</v>
      </c>
      <c r="U241" s="3" t="str">
        <f>IF(Programas!U241="X","X","")</f>
        <v/>
      </c>
      <c r="V241" s="3" t="str">
        <f>IF(Programas!V241="X","X","")</f>
        <v>X</v>
      </c>
      <c r="W241" s="3" t="str">
        <f>IF(Programas!W241="X","X","")</f>
        <v/>
      </c>
      <c r="X241" s="3" t="str">
        <f>IF(Programas!X241="X","X","")</f>
        <v>X</v>
      </c>
      <c r="Y241" s="3" t="str">
        <f>IF(Programas!Y241="X","X","")</f>
        <v/>
      </c>
      <c r="Z241" s="3" t="str">
        <f>IF(Programas!Z241="X","X","")</f>
        <v>X</v>
      </c>
      <c r="AA241" s="3" t="str">
        <f>IF(Programas!AA241="X","X","")</f>
        <v/>
      </c>
      <c r="AB241" s="3" t="str">
        <f>IF(Programas!AB241="X","X","")</f>
        <v>X</v>
      </c>
      <c r="AC241" s="3" t="str">
        <f>IF(Programas!AC241="X","X","")</f>
        <v/>
      </c>
      <c r="AD241" s="3">
        <f>Programas!AD241</f>
        <v>0</v>
      </c>
      <c r="AE241" s="3">
        <f>Programas!AE241</f>
        <v>0</v>
      </c>
      <c r="AF241" s="3">
        <f>Programas!AF241</f>
        <v>0</v>
      </c>
      <c r="AG241" s="3">
        <f>Programas!AG241</f>
        <v>0</v>
      </c>
      <c r="AH241" s="3">
        <f>Programas!AH241</f>
        <v>0</v>
      </c>
      <c r="AI241" s="3">
        <f>Programas!AI241</f>
        <v>0</v>
      </c>
      <c r="AJ241" s="3">
        <f>Programas!AJ241</f>
        <v>0</v>
      </c>
      <c r="AK241" s="3">
        <f>Programas!AK241</f>
        <v>0</v>
      </c>
      <c r="AL241" s="3">
        <f>Programas!AL241</f>
        <v>0</v>
      </c>
      <c r="AM241" s="3">
        <f>Programas!AM241</f>
        <v>0</v>
      </c>
      <c r="AN241" s="3">
        <f>Programas!AN241</f>
        <v>0</v>
      </c>
      <c r="AO241" s="3">
        <f>Programas!AO241</f>
        <v>0</v>
      </c>
      <c r="AP241" s="3">
        <f>Programas!AP241</f>
        <v>0</v>
      </c>
      <c r="AQ241" s="3">
        <f>Programas!AQ241</f>
        <v>0</v>
      </c>
      <c r="AR241" s="3">
        <f>Programas!AR241</f>
        <v>0</v>
      </c>
      <c r="AS241" s="3">
        <f>Programas!AS241</f>
        <v>0</v>
      </c>
      <c r="AT241" s="3">
        <f>Programas!AT241</f>
        <v>0</v>
      </c>
      <c r="AU241" s="3">
        <f>Programas!AU241</f>
        <v>0</v>
      </c>
      <c r="AV241" s="3">
        <f>Programas!AV241</f>
        <v>0</v>
      </c>
      <c r="AW241" s="3">
        <f>Programas!AW241</f>
        <v>0</v>
      </c>
      <c r="AX241" s="4">
        <f t="shared" si="245"/>
        <v>0</v>
      </c>
      <c r="AY241" s="4" t="s">
        <v>205</v>
      </c>
      <c r="AZ241" s="2" t="s">
        <v>275</v>
      </c>
      <c r="BA241" s="2" t="s">
        <v>276</v>
      </c>
      <c r="BB241" s="2" t="s">
        <v>277</v>
      </c>
      <c r="BC241" s="2" t="s">
        <v>278</v>
      </c>
      <c r="BD241" s="6">
        <v>0</v>
      </c>
      <c r="BE241" s="6">
        <f t="shared" si="268"/>
        <v>0</v>
      </c>
      <c r="BF241" s="6">
        <v>0.25</v>
      </c>
      <c r="BG241" s="6">
        <f t="shared" si="269"/>
        <v>0.25</v>
      </c>
      <c r="BH241" s="6">
        <f t="shared" si="270"/>
        <v>0.25</v>
      </c>
      <c r="BI241" s="6">
        <f t="shared" si="271"/>
        <v>0.25</v>
      </c>
      <c r="BJ241" s="6">
        <v>0.5</v>
      </c>
      <c r="BK241" s="6">
        <f t="shared" si="272"/>
        <v>0.5</v>
      </c>
      <c r="BL241" s="6">
        <f t="shared" si="273"/>
        <v>0.5</v>
      </c>
      <c r="BM241" s="6">
        <f t="shared" si="274"/>
        <v>0.5</v>
      </c>
      <c r="BN241" s="6">
        <f t="shared" si="275"/>
        <v>0.5</v>
      </c>
      <c r="BO241" s="6">
        <f t="shared" si="276"/>
        <v>0.5</v>
      </c>
      <c r="BP241" s="6">
        <v>0.75</v>
      </c>
      <c r="BQ241" s="6">
        <f t="shared" si="277"/>
        <v>0.75</v>
      </c>
      <c r="BR241" s="6">
        <f t="shared" si="278"/>
        <v>0.75</v>
      </c>
      <c r="BS241" s="6">
        <f t="shared" si="279"/>
        <v>0.75</v>
      </c>
      <c r="BT241" s="6">
        <f t="shared" si="280"/>
        <v>0.75</v>
      </c>
      <c r="BU241" s="6">
        <f t="shared" si="281"/>
        <v>0.75</v>
      </c>
      <c r="BV241" s="6">
        <v>1</v>
      </c>
      <c r="BW241" s="6">
        <f t="shared" si="282"/>
        <v>1</v>
      </c>
      <c r="BX241" s="1"/>
    </row>
    <row r="242" spans="1:76" ht="79.8" hidden="1" x14ac:dyDescent="0.3">
      <c r="A242" s="2" t="str">
        <f>Programas!A242</f>
        <v>DO6</v>
      </c>
      <c r="B242" s="2">
        <f>Programas!B242</f>
        <v>1</v>
      </c>
      <c r="C242" s="2" t="str">
        <f>Programas!C242</f>
        <v>Recursos Hídricos</v>
      </c>
      <c r="D242" s="2">
        <f>Programas!D242</f>
        <v>6</v>
      </c>
      <c r="E242" s="2" t="str">
        <f>Programas!E242</f>
        <v xml:space="preserve">Fiscalização dos usos de recursos hídricos </v>
      </c>
      <c r="F242" s="2" t="str">
        <f>Programas!F242</f>
        <v>N/A</v>
      </c>
      <c r="G242" s="2" t="str">
        <f>Programas!G242</f>
        <v>N/A</v>
      </c>
      <c r="H242" s="2" t="str">
        <f>Programas!H242</f>
        <v>6.1.3</v>
      </c>
      <c r="I242" s="2" t="str">
        <f>Programas!I242</f>
        <v>Realizar seminário, em ambiente virtual, com a plenária do CBH e de forma integrada com o CBH Doce com vistas a apresentar resultados e debater assuntos relacionados a fiscalização do uso dos recursos hídricos</v>
      </c>
      <c r="J242" s="3" t="str">
        <f>IF(Programas!J242="X","X","")</f>
        <v/>
      </c>
      <c r="K242" s="3" t="str">
        <f>IF(Programas!K242="X","X","")</f>
        <v/>
      </c>
      <c r="L242" s="3" t="str">
        <f>IF(Programas!L242="X","X","")</f>
        <v>X</v>
      </c>
      <c r="M242" s="3" t="str">
        <f>IF(Programas!M242="X","X","")</f>
        <v/>
      </c>
      <c r="N242" s="3" t="str">
        <f>IF(Programas!N242="X","X","")</f>
        <v>X</v>
      </c>
      <c r="O242" s="3" t="str">
        <f>IF(Programas!O242="X","X","")</f>
        <v/>
      </c>
      <c r="P242" s="3" t="str">
        <f>IF(Programas!P242="X","X","")</f>
        <v>X</v>
      </c>
      <c r="Q242" s="3" t="str">
        <f>IF(Programas!Q242="X","X","")</f>
        <v/>
      </c>
      <c r="R242" s="3" t="str">
        <f>IF(Programas!R242="X","X","")</f>
        <v>X</v>
      </c>
      <c r="S242" s="3" t="str">
        <f>IF(Programas!S242="X","X","")</f>
        <v/>
      </c>
      <c r="T242" s="3" t="str">
        <f>IF(Programas!T242="X","X","")</f>
        <v>X</v>
      </c>
      <c r="U242" s="3" t="str">
        <f>IF(Programas!U242="X","X","")</f>
        <v/>
      </c>
      <c r="V242" s="3" t="str">
        <f>IF(Programas!V242="X","X","")</f>
        <v>X</v>
      </c>
      <c r="W242" s="3" t="str">
        <f>IF(Programas!W242="X","X","")</f>
        <v/>
      </c>
      <c r="X242" s="3" t="str">
        <f>IF(Programas!X242="X","X","")</f>
        <v>X</v>
      </c>
      <c r="Y242" s="3" t="str">
        <f>IF(Programas!Y242="X","X","")</f>
        <v/>
      </c>
      <c r="Z242" s="3" t="str">
        <f>IF(Programas!Z242="X","X","")</f>
        <v>X</v>
      </c>
      <c r="AA242" s="3" t="str">
        <f>IF(Programas!AA242="X","X","")</f>
        <v/>
      </c>
      <c r="AB242" s="3" t="str">
        <f>IF(Programas!AB242="X","X","")</f>
        <v>X</v>
      </c>
      <c r="AC242" s="3" t="str">
        <f>IF(Programas!AC242="X","X","")</f>
        <v/>
      </c>
      <c r="AD242" s="3">
        <f>Programas!AD242</f>
        <v>0</v>
      </c>
      <c r="AE242" s="3">
        <f>Programas!AE242</f>
        <v>0</v>
      </c>
      <c r="AF242" s="3">
        <f>Programas!AF242</f>
        <v>0</v>
      </c>
      <c r="AG242" s="3">
        <f>Programas!AG242</f>
        <v>0</v>
      </c>
      <c r="AH242" s="3">
        <f>Programas!AH242</f>
        <v>0</v>
      </c>
      <c r="AI242" s="3">
        <f>Programas!AI242</f>
        <v>0</v>
      </c>
      <c r="AJ242" s="3">
        <f>Programas!AJ242</f>
        <v>0</v>
      </c>
      <c r="AK242" s="3">
        <f>Programas!AK242</f>
        <v>0</v>
      </c>
      <c r="AL242" s="3">
        <f>Programas!AL242</f>
        <v>0</v>
      </c>
      <c r="AM242" s="3">
        <f>Programas!AM242</f>
        <v>0</v>
      </c>
      <c r="AN242" s="3">
        <f>Programas!AN242</f>
        <v>0</v>
      </c>
      <c r="AO242" s="3">
        <f>Programas!AO242</f>
        <v>0</v>
      </c>
      <c r="AP242" s="3">
        <f>Programas!AP242</f>
        <v>0</v>
      </c>
      <c r="AQ242" s="3">
        <f>Programas!AQ242</f>
        <v>0</v>
      </c>
      <c r="AR242" s="3">
        <f>Programas!AR242</f>
        <v>0</v>
      </c>
      <c r="AS242" s="3">
        <f>Programas!AS242</f>
        <v>0</v>
      </c>
      <c r="AT242" s="3">
        <f>Programas!AT242</f>
        <v>0</v>
      </c>
      <c r="AU242" s="3">
        <f>Programas!AU242</f>
        <v>0</v>
      </c>
      <c r="AV242" s="3">
        <f>Programas!AV242</f>
        <v>0</v>
      </c>
      <c r="AW242" s="3">
        <f>Programas!AW242</f>
        <v>0</v>
      </c>
      <c r="AX242" s="4">
        <f t="shared" si="245"/>
        <v>0</v>
      </c>
      <c r="AY242" s="4" t="s">
        <v>205</v>
      </c>
      <c r="AZ242" s="2" t="s">
        <v>275</v>
      </c>
      <c r="BA242" s="2" t="s">
        <v>276</v>
      </c>
      <c r="BB242" s="2" t="s">
        <v>277</v>
      </c>
      <c r="BC242" s="2" t="s">
        <v>278</v>
      </c>
      <c r="BD242" s="6">
        <v>0</v>
      </c>
      <c r="BE242" s="6">
        <f t="shared" si="268"/>
        <v>0</v>
      </c>
      <c r="BF242" s="6">
        <v>0.25</v>
      </c>
      <c r="BG242" s="6">
        <f t="shared" si="269"/>
        <v>0.25</v>
      </c>
      <c r="BH242" s="6">
        <f t="shared" si="270"/>
        <v>0.25</v>
      </c>
      <c r="BI242" s="6">
        <f t="shared" si="271"/>
        <v>0.25</v>
      </c>
      <c r="BJ242" s="6">
        <v>0.5</v>
      </c>
      <c r="BK242" s="6">
        <f t="shared" si="272"/>
        <v>0.5</v>
      </c>
      <c r="BL242" s="6">
        <f t="shared" si="273"/>
        <v>0.5</v>
      </c>
      <c r="BM242" s="6">
        <f t="shared" si="274"/>
        <v>0.5</v>
      </c>
      <c r="BN242" s="6">
        <f t="shared" si="275"/>
        <v>0.5</v>
      </c>
      <c r="BO242" s="6">
        <f t="shared" si="276"/>
        <v>0.5</v>
      </c>
      <c r="BP242" s="6">
        <v>0.75</v>
      </c>
      <c r="BQ242" s="6">
        <f t="shared" si="277"/>
        <v>0.75</v>
      </c>
      <c r="BR242" s="6">
        <f t="shared" si="278"/>
        <v>0.75</v>
      </c>
      <c r="BS242" s="6">
        <f t="shared" si="279"/>
        <v>0.75</v>
      </c>
      <c r="BT242" s="6">
        <f t="shared" si="280"/>
        <v>0.75</v>
      </c>
      <c r="BU242" s="6">
        <f t="shared" si="281"/>
        <v>0.75</v>
      </c>
      <c r="BV242" s="6">
        <v>1</v>
      </c>
      <c r="BW242" s="6">
        <f t="shared" si="282"/>
        <v>1</v>
      </c>
      <c r="BX242" s="1"/>
    </row>
    <row r="243" spans="1:76" hidden="1" x14ac:dyDescent="0.3">
      <c r="A243" s="2" t="str">
        <f>Programas!A243</f>
        <v>UA7</v>
      </c>
      <c r="B243" s="2">
        <f>Programas!B243</f>
        <v>1</v>
      </c>
      <c r="C243" s="2" t="str">
        <f>Programas!C243</f>
        <v>Recursos Hídricos</v>
      </c>
      <c r="D243" s="2">
        <f>Programas!D243</f>
        <v>6</v>
      </c>
      <c r="E243" s="2" t="str">
        <f>Programas!E243</f>
        <v>N/A</v>
      </c>
      <c r="F243" s="2" t="str">
        <f>Programas!F243</f>
        <v>N/A</v>
      </c>
      <c r="G243" s="2" t="str">
        <f>Programas!G243</f>
        <v>N/A</v>
      </c>
      <c r="H243" s="2" t="str">
        <f>Programas!H243</f>
        <v>N/A</v>
      </c>
      <c r="I243" s="2" t="str">
        <f>Programas!I243</f>
        <v>N/A</v>
      </c>
      <c r="J243" s="3" t="str">
        <f>IF(Programas!J243="X","X","")</f>
        <v/>
      </c>
      <c r="K243" s="3" t="str">
        <f>IF(Programas!K243="X","X","")</f>
        <v/>
      </c>
      <c r="L243" s="3" t="str">
        <f>IF(Programas!L243="X","X","")</f>
        <v/>
      </c>
      <c r="M243" s="3" t="str">
        <f>IF(Programas!M243="X","X","")</f>
        <v/>
      </c>
      <c r="N243" s="3" t="str">
        <f>IF(Programas!N243="X","X","")</f>
        <v/>
      </c>
      <c r="O243" s="3" t="str">
        <f>IF(Programas!O243="X","X","")</f>
        <v/>
      </c>
      <c r="P243" s="3" t="str">
        <f>IF(Programas!P243="X","X","")</f>
        <v/>
      </c>
      <c r="Q243" s="3" t="str">
        <f>IF(Programas!Q243="X","X","")</f>
        <v/>
      </c>
      <c r="R243" s="3" t="str">
        <f>IF(Programas!R243="X","X","")</f>
        <v/>
      </c>
      <c r="S243" s="3" t="str">
        <f>IF(Programas!S243="X","X","")</f>
        <v/>
      </c>
      <c r="T243" s="3" t="str">
        <f>IF(Programas!T243="X","X","")</f>
        <v/>
      </c>
      <c r="U243" s="3" t="str">
        <f>IF(Programas!U243="X","X","")</f>
        <v/>
      </c>
      <c r="V243" s="3" t="str">
        <f>IF(Programas!V243="X","X","")</f>
        <v/>
      </c>
      <c r="W243" s="3" t="str">
        <f>IF(Programas!W243="X","X","")</f>
        <v/>
      </c>
      <c r="X243" s="3" t="str">
        <f>IF(Programas!X243="X","X","")</f>
        <v/>
      </c>
      <c r="Y243" s="3" t="str">
        <f>IF(Programas!Y243="X","X","")</f>
        <v/>
      </c>
      <c r="Z243" s="3" t="str">
        <f>IF(Programas!Z243="X","X","")</f>
        <v/>
      </c>
      <c r="AA243" s="3" t="str">
        <f>IF(Programas!AA243="X","X","")</f>
        <v/>
      </c>
      <c r="AB243" s="3" t="str">
        <f>IF(Programas!AB243="X","X","")</f>
        <v/>
      </c>
      <c r="AC243" s="3" t="str">
        <f>IF(Programas!AC243="X","X","")</f>
        <v/>
      </c>
      <c r="AD243" s="3">
        <f>Programas!AD243</f>
        <v>0</v>
      </c>
      <c r="AE243" s="3">
        <f>Programas!AE243</f>
        <v>0</v>
      </c>
      <c r="AF243" s="3">
        <f>Programas!AF243</f>
        <v>0</v>
      </c>
      <c r="AG243" s="3">
        <f>Programas!AG243</f>
        <v>0</v>
      </c>
      <c r="AH243" s="3">
        <f>Programas!AH243</f>
        <v>0</v>
      </c>
      <c r="AI243" s="3">
        <f>Programas!AI243</f>
        <v>0</v>
      </c>
      <c r="AJ243" s="3">
        <f>Programas!AJ243</f>
        <v>0</v>
      </c>
      <c r="AK243" s="3">
        <f>Programas!AK243</f>
        <v>0</v>
      </c>
      <c r="AL243" s="3">
        <f>Programas!AL243</f>
        <v>0</v>
      </c>
      <c r="AM243" s="3">
        <f>Programas!AM243</f>
        <v>0</v>
      </c>
      <c r="AN243" s="3">
        <f>Programas!AN243</f>
        <v>0</v>
      </c>
      <c r="AO243" s="3">
        <f>Programas!AO243</f>
        <v>0</v>
      </c>
      <c r="AP243" s="3">
        <f>Programas!AP243</f>
        <v>0</v>
      </c>
      <c r="AQ243" s="3">
        <f>Programas!AQ243</f>
        <v>0</v>
      </c>
      <c r="AR243" s="3">
        <f>Programas!AR243</f>
        <v>0</v>
      </c>
      <c r="AS243" s="3">
        <f>Programas!AS243</f>
        <v>0</v>
      </c>
      <c r="AT243" s="3">
        <f>Programas!AT243</f>
        <v>0</v>
      </c>
      <c r="AU243" s="3">
        <f>Programas!AU243</f>
        <v>0</v>
      </c>
      <c r="AV243" s="3">
        <f>Programas!AV243</f>
        <v>0</v>
      </c>
      <c r="AW243" s="3">
        <f>Programas!AW243</f>
        <v>0</v>
      </c>
      <c r="AX243" s="4">
        <f t="shared" si="245"/>
        <v>0</v>
      </c>
      <c r="AY243" s="4"/>
      <c r="AZ243" s="2"/>
      <c r="BA243" s="2"/>
      <c r="BB243" s="2"/>
      <c r="BC243" s="2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1"/>
    </row>
    <row r="244" spans="1:76" hidden="1" x14ac:dyDescent="0.3">
      <c r="A244" s="2" t="str">
        <f>Programas!A244</f>
        <v>UA8</v>
      </c>
      <c r="B244" s="2">
        <f>Programas!B244</f>
        <v>1</v>
      </c>
      <c r="C244" s="2" t="str">
        <f>Programas!C244</f>
        <v>Recursos Hídricos</v>
      </c>
      <c r="D244" s="2">
        <f>Programas!D244</f>
        <v>6</v>
      </c>
      <c r="E244" s="2" t="str">
        <f>Programas!E244</f>
        <v>N/A</v>
      </c>
      <c r="F244" s="2" t="str">
        <f>Programas!F244</f>
        <v>N/A</v>
      </c>
      <c r="G244" s="2" t="str">
        <f>Programas!G244</f>
        <v>N/A</v>
      </c>
      <c r="H244" s="2" t="str">
        <f>Programas!H244</f>
        <v>N/A</v>
      </c>
      <c r="I244" s="2" t="str">
        <f>Programas!I244</f>
        <v>N/A</v>
      </c>
      <c r="J244" s="3" t="str">
        <f>IF(Programas!J244="X","X","")</f>
        <v/>
      </c>
      <c r="K244" s="3" t="str">
        <f>IF(Programas!K244="X","X","")</f>
        <v/>
      </c>
      <c r="L244" s="3" t="str">
        <f>IF(Programas!L244="X","X","")</f>
        <v/>
      </c>
      <c r="M244" s="3" t="str">
        <f>IF(Programas!M244="X","X","")</f>
        <v/>
      </c>
      <c r="N244" s="3" t="str">
        <f>IF(Programas!N244="X","X","")</f>
        <v/>
      </c>
      <c r="O244" s="3" t="str">
        <f>IF(Programas!O244="X","X","")</f>
        <v/>
      </c>
      <c r="P244" s="3" t="str">
        <f>IF(Programas!P244="X","X","")</f>
        <v/>
      </c>
      <c r="Q244" s="3" t="str">
        <f>IF(Programas!Q244="X","X","")</f>
        <v/>
      </c>
      <c r="R244" s="3" t="str">
        <f>IF(Programas!R244="X","X","")</f>
        <v/>
      </c>
      <c r="S244" s="3" t="str">
        <f>IF(Programas!S244="X","X","")</f>
        <v/>
      </c>
      <c r="T244" s="3" t="str">
        <f>IF(Programas!T244="X","X","")</f>
        <v/>
      </c>
      <c r="U244" s="3" t="str">
        <f>IF(Programas!U244="X","X","")</f>
        <v/>
      </c>
      <c r="V244" s="3" t="str">
        <f>IF(Programas!V244="X","X","")</f>
        <v/>
      </c>
      <c r="W244" s="3" t="str">
        <f>IF(Programas!W244="X","X","")</f>
        <v/>
      </c>
      <c r="X244" s="3" t="str">
        <f>IF(Programas!X244="X","X","")</f>
        <v/>
      </c>
      <c r="Y244" s="3" t="str">
        <f>IF(Programas!Y244="X","X","")</f>
        <v/>
      </c>
      <c r="Z244" s="3" t="str">
        <f>IF(Programas!Z244="X","X","")</f>
        <v/>
      </c>
      <c r="AA244" s="3" t="str">
        <f>IF(Programas!AA244="X","X","")</f>
        <v/>
      </c>
      <c r="AB244" s="3" t="str">
        <f>IF(Programas!AB244="X","X","")</f>
        <v/>
      </c>
      <c r="AC244" s="3" t="str">
        <f>IF(Programas!AC244="X","X","")</f>
        <v/>
      </c>
      <c r="AD244" s="3">
        <f>Programas!AD244</f>
        <v>0</v>
      </c>
      <c r="AE244" s="3">
        <f>Programas!AE244</f>
        <v>0</v>
      </c>
      <c r="AF244" s="3">
        <f>Programas!AF244</f>
        <v>0</v>
      </c>
      <c r="AG244" s="3">
        <f>Programas!AG244</f>
        <v>0</v>
      </c>
      <c r="AH244" s="3">
        <f>Programas!AH244</f>
        <v>0</v>
      </c>
      <c r="AI244" s="3">
        <f>Programas!AI244</f>
        <v>0</v>
      </c>
      <c r="AJ244" s="3">
        <f>Programas!AJ244</f>
        <v>0</v>
      </c>
      <c r="AK244" s="3">
        <f>Programas!AK244</f>
        <v>0</v>
      </c>
      <c r="AL244" s="3">
        <f>Programas!AL244</f>
        <v>0</v>
      </c>
      <c r="AM244" s="3">
        <f>Programas!AM244</f>
        <v>0</v>
      </c>
      <c r="AN244" s="3">
        <f>Programas!AN244</f>
        <v>0</v>
      </c>
      <c r="AO244" s="3">
        <f>Programas!AO244</f>
        <v>0</v>
      </c>
      <c r="AP244" s="3">
        <f>Programas!AP244</f>
        <v>0</v>
      </c>
      <c r="AQ244" s="3">
        <f>Programas!AQ244</f>
        <v>0</v>
      </c>
      <c r="AR244" s="3">
        <f>Programas!AR244</f>
        <v>0</v>
      </c>
      <c r="AS244" s="3">
        <f>Programas!AS244</f>
        <v>0</v>
      </c>
      <c r="AT244" s="3">
        <f>Programas!AT244</f>
        <v>0</v>
      </c>
      <c r="AU244" s="3">
        <f>Programas!AU244</f>
        <v>0</v>
      </c>
      <c r="AV244" s="3">
        <f>Programas!AV244</f>
        <v>0</v>
      </c>
      <c r="AW244" s="3">
        <f>Programas!AW244</f>
        <v>0</v>
      </c>
      <c r="AX244" s="4">
        <f t="shared" si="245"/>
        <v>0</v>
      </c>
      <c r="AY244" s="4"/>
      <c r="AZ244" s="2"/>
      <c r="BA244" s="2"/>
      <c r="BB244" s="2"/>
      <c r="BC244" s="2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1"/>
    </row>
    <row r="245" spans="1:76" hidden="1" x14ac:dyDescent="0.3">
      <c r="A245" s="2" t="str">
        <f>Programas!A245</f>
        <v>UA9</v>
      </c>
      <c r="B245" s="2">
        <f>Programas!B245</f>
        <v>1</v>
      </c>
      <c r="C245" s="2" t="str">
        <f>Programas!C245</f>
        <v>Recursos Hídricos</v>
      </c>
      <c r="D245" s="2">
        <f>Programas!D245</f>
        <v>6</v>
      </c>
      <c r="E245" s="2" t="str">
        <f>Programas!E245</f>
        <v>N/A</v>
      </c>
      <c r="F245" s="2" t="str">
        <f>Programas!F245</f>
        <v>N/A</v>
      </c>
      <c r="G245" s="2" t="str">
        <f>Programas!G245</f>
        <v>N/A</v>
      </c>
      <c r="H245" s="2" t="str">
        <f>Programas!H245</f>
        <v>N/A</v>
      </c>
      <c r="I245" s="2" t="str">
        <f>Programas!I245</f>
        <v>N/A</v>
      </c>
      <c r="J245" s="3" t="str">
        <f>IF(Programas!J245="X","X","")</f>
        <v/>
      </c>
      <c r="K245" s="3" t="str">
        <f>IF(Programas!K245="X","X","")</f>
        <v/>
      </c>
      <c r="L245" s="3" t="str">
        <f>IF(Programas!L245="X","X","")</f>
        <v/>
      </c>
      <c r="M245" s="3" t="str">
        <f>IF(Programas!M245="X","X","")</f>
        <v/>
      </c>
      <c r="N245" s="3" t="str">
        <f>IF(Programas!N245="X","X","")</f>
        <v/>
      </c>
      <c r="O245" s="3" t="str">
        <f>IF(Programas!O245="X","X","")</f>
        <v/>
      </c>
      <c r="P245" s="3" t="str">
        <f>IF(Programas!P245="X","X","")</f>
        <v/>
      </c>
      <c r="Q245" s="3" t="str">
        <f>IF(Programas!Q245="X","X","")</f>
        <v/>
      </c>
      <c r="R245" s="3" t="str">
        <f>IF(Programas!R245="X","X","")</f>
        <v/>
      </c>
      <c r="S245" s="3" t="str">
        <f>IF(Programas!S245="X","X","")</f>
        <v/>
      </c>
      <c r="T245" s="3" t="str">
        <f>IF(Programas!T245="X","X","")</f>
        <v/>
      </c>
      <c r="U245" s="3" t="str">
        <f>IF(Programas!U245="X","X","")</f>
        <v/>
      </c>
      <c r="V245" s="3" t="str">
        <f>IF(Programas!V245="X","X","")</f>
        <v/>
      </c>
      <c r="W245" s="3" t="str">
        <f>IF(Programas!W245="X","X","")</f>
        <v/>
      </c>
      <c r="X245" s="3" t="str">
        <f>IF(Programas!X245="X","X","")</f>
        <v/>
      </c>
      <c r="Y245" s="3" t="str">
        <f>IF(Programas!Y245="X","X","")</f>
        <v/>
      </c>
      <c r="Z245" s="3" t="str">
        <f>IF(Programas!Z245="X","X","")</f>
        <v/>
      </c>
      <c r="AA245" s="3" t="str">
        <f>IF(Programas!AA245="X","X","")</f>
        <v/>
      </c>
      <c r="AB245" s="3" t="str">
        <f>IF(Programas!AB245="X","X","")</f>
        <v/>
      </c>
      <c r="AC245" s="3" t="str">
        <f>IF(Programas!AC245="X","X","")</f>
        <v/>
      </c>
      <c r="AD245" s="3">
        <f>Programas!AD245</f>
        <v>0</v>
      </c>
      <c r="AE245" s="3">
        <f>Programas!AE245</f>
        <v>0</v>
      </c>
      <c r="AF245" s="3">
        <f>Programas!AF245</f>
        <v>0</v>
      </c>
      <c r="AG245" s="3">
        <f>Programas!AG245</f>
        <v>0</v>
      </c>
      <c r="AH245" s="3">
        <f>Programas!AH245</f>
        <v>0</v>
      </c>
      <c r="AI245" s="3">
        <f>Programas!AI245</f>
        <v>0</v>
      </c>
      <c r="AJ245" s="3">
        <f>Programas!AJ245</f>
        <v>0</v>
      </c>
      <c r="AK245" s="3">
        <f>Programas!AK245</f>
        <v>0</v>
      </c>
      <c r="AL245" s="3">
        <f>Programas!AL245</f>
        <v>0</v>
      </c>
      <c r="AM245" s="3">
        <f>Programas!AM245</f>
        <v>0</v>
      </c>
      <c r="AN245" s="3">
        <f>Programas!AN245</f>
        <v>0</v>
      </c>
      <c r="AO245" s="3">
        <f>Programas!AO245</f>
        <v>0</v>
      </c>
      <c r="AP245" s="3">
        <f>Programas!AP245</f>
        <v>0</v>
      </c>
      <c r="AQ245" s="3">
        <f>Programas!AQ245</f>
        <v>0</v>
      </c>
      <c r="AR245" s="3">
        <f>Programas!AR245</f>
        <v>0</v>
      </c>
      <c r="AS245" s="3">
        <f>Programas!AS245</f>
        <v>0</v>
      </c>
      <c r="AT245" s="3">
        <f>Programas!AT245</f>
        <v>0</v>
      </c>
      <c r="AU245" s="3">
        <f>Programas!AU245</f>
        <v>0</v>
      </c>
      <c r="AV245" s="3">
        <f>Programas!AV245</f>
        <v>0</v>
      </c>
      <c r="AW245" s="3">
        <f>Programas!AW245</f>
        <v>0</v>
      </c>
      <c r="AX245" s="4">
        <f t="shared" si="245"/>
        <v>0</v>
      </c>
      <c r="AY245" s="4"/>
      <c r="AZ245" s="2"/>
      <c r="BA245" s="2"/>
      <c r="BB245" s="2"/>
      <c r="BC245" s="2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1"/>
    </row>
    <row r="246" spans="1:76" ht="68.400000000000006" x14ac:dyDescent="0.3">
      <c r="A246" s="40" t="str">
        <f>Programas!A246</f>
        <v>PIRH</v>
      </c>
      <c r="B246" s="40">
        <f>Programas!B246</f>
        <v>1</v>
      </c>
      <c r="C246" s="40" t="str">
        <f>Programas!C246</f>
        <v>Recursos Hídricos</v>
      </c>
      <c r="D246" s="40">
        <f>Programas!D246</f>
        <v>7</v>
      </c>
      <c r="E246" s="40" t="str">
        <f>Programas!E246</f>
        <v>Monitoramento Hidrometeorológico</v>
      </c>
      <c r="F246" s="40" t="str">
        <f>Programas!F246</f>
        <v>7.1</v>
      </c>
      <c r="G246" s="40" t="str">
        <f>Programas!G246</f>
        <v>Aperfeiçoamento do monitoramento fluviométrico, sedimentométrico e de qualidade das águas</v>
      </c>
      <c r="H246" s="40" t="str">
        <f>Programas!H246</f>
        <v>7.1.1</v>
      </c>
      <c r="I246" s="40" t="str">
        <f>Programas!I246</f>
        <v>Aprimorar o monitoramento fluviométrico e de qualidade de água na bacia do rio Doce</v>
      </c>
      <c r="J246" s="30" t="str">
        <f>IF(Programas!J246="X","X","")</f>
        <v/>
      </c>
      <c r="K246" s="30" t="str">
        <f>IF(Programas!K246="X","X","")</f>
        <v>X</v>
      </c>
      <c r="L246" s="30" t="str">
        <f>IF(Programas!L246="X","X","")</f>
        <v>X</v>
      </c>
      <c r="M246" s="30" t="str">
        <f>IF(Programas!M246="X","X","")</f>
        <v>X</v>
      </c>
      <c r="N246" s="30" t="str">
        <f>IF(Programas!N246="X","X","")</f>
        <v>X</v>
      </c>
      <c r="O246" s="30" t="str">
        <f>IF(Programas!O246="X","X","")</f>
        <v>X</v>
      </c>
      <c r="P246" s="30" t="str">
        <f>IF(Programas!P246="X","X","")</f>
        <v>X</v>
      </c>
      <c r="Q246" s="30" t="str">
        <f>IF(Programas!Q246="X","X","")</f>
        <v>X</v>
      </c>
      <c r="R246" s="30" t="str">
        <f>IF(Programas!R246="X","X","")</f>
        <v>X</v>
      </c>
      <c r="S246" s="30" t="str">
        <f>IF(Programas!S246="X","X","")</f>
        <v>X</v>
      </c>
      <c r="T246" s="30" t="str">
        <f>IF(Programas!T246="X","X","")</f>
        <v/>
      </c>
      <c r="U246" s="30" t="str">
        <f>IF(Programas!U246="X","X","")</f>
        <v/>
      </c>
      <c r="V246" s="30" t="str">
        <f>IF(Programas!V246="X","X","")</f>
        <v/>
      </c>
      <c r="W246" s="30" t="str">
        <f>IF(Programas!W246="X","X","")</f>
        <v/>
      </c>
      <c r="X246" s="30" t="str">
        <f>IF(Programas!X246="X","X","")</f>
        <v/>
      </c>
      <c r="Y246" s="30" t="str">
        <f>IF(Programas!Y246="X","X","")</f>
        <v/>
      </c>
      <c r="Z246" s="30" t="str">
        <f>IF(Programas!Z246="X","X","")</f>
        <v/>
      </c>
      <c r="AA246" s="30" t="str">
        <f>IF(Programas!AA246="X","X","")</f>
        <v/>
      </c>
      <c r="AB246" s="30" t="str">
        <f>IF(Programas!AB246="X","X","")</f>
        <v/>
      </c>
      <c r="AC246" s="30" t="str">
        <f>IF(Programas!AC246="X","X","")</f>
        <v/>
      </c>
      <c r="AD246" s="30">
        <f>Programas!AD246</f>
        <v>0</v>
      </c>
      <c r="AE246" s="30">
        <f>Programas!AE246</f>
        <v>0</v>
      </c>
      <c r="AF246" s="30">
        <f>Programas!AF246</f>
        <v>0</v>
      </c>
      <c r="AG246" s="30">
        <f>Programas!AG246</f>
        <v>0</v>
      </c>
      <c r="AH246" s="30">
        <f>Programas!AH246</f>
        <v>0</v>
      </c>
      <c r="AI246" s="30">
        <f>Programas!AI246</f>
        <v>2500</v>
      </c>
      <c r="AJ246" s="30">
        <f>Programas!AJ246</f>
        <v>0</v>
      </c>
      <c r="AK246" s="30">
        <f>Programas!AK246</f>
        <v>0</v>
      </c>
      <c r="AL246" s="30">
        <f>Programas!AL246</f>
        <v>0</v>
      </c>
      <c r="AM246" s="30">
        <f>Programas!AM246</f>
        <v>0</v>
      </c>
      <c r="AN246" s="30">
        <f>Programas!AN246</f>
        <v>0</v>
      </c>
      <c r="AO246" s="30">
        <f>Programas!AO246</f>
        <v>0</v>
      </c>
      <c r="AP246" s="30">
        <f>Programas!AP246</f>
        <v>0</v>
      </c>
      <c r="AQ246" s="30">
        <f>Programas!AQ246</f>
        <v>0</v>
      </c>
      <c r="AR246" s="30">
        <f>Programas!AR246</f>
        <v>0</v>
      </c>
      <c r="AS246" s="30">
        <f>Programas!AS246</f>
        <v>0</v>
      </c>
      <c r="AT246" s="30">
        <f>Programas!AT246</f>
        <v>0</v>
      </c>
      <c r="AU246" s="30">
        <f>Programas!AU246</f>
        <v>0</v>
      </c>
      <c r="AV246" s="30">
        <f>Programas!AV246</f>
        <v>0</v>
      </c>
      <c r="AW246" s="30">
        <f>Programas!AW246</f>
        <v>0</v>
      </c>
      <c r="AX246" s="36">
        <f t="shared" si="245"/>
        <v>2500</v>
      </c>
      <c r="AY246" s="36" t="s">
        <v>205</v>
      </c>
      <c r="AZ246" s="40" t="s">
        <v>279</v>
      </c>
      <c r="BA246" s="40" t="s">
        <v>280</v>
      </c>
      <c r="BB246" s="40" t="s">
        <v>281</v>
      </c>
      <c r="BC246" s="40" t="s">
        <v>282</v>
      </c>
      <c r="BD246" s="62">
        <v>0</v>
      </c>
      <c r="BE246" s="62">
        <v>0.25</v>
      </c>
      <c r="BF246" s="62">
        <v>0.75</v>
      </c>
      <c r="BG246" s="62">
        <f t="shared" ref="BG246:BW246" si="283">BF246</f>
        <v>0.75</v>
      </c>
      <c r="BH246" s="62">
        <f t="shared" si="283"/>
        <v>0.75</v>
      </c>
      <c r="BI246" s="62">
        <f t="shared" si="283"/>
        <v>0.75</v>
      </c>
      <c r="BJ246" s="62">
        <f t="shared" si="283"/>
        <v>0.75</v>
      </c>
      <c r="BK246" s="62">
        <f t="shared" si="283"/>
        <v>0.75</v>
      </c>
      <c r="BL246" s="62">
        <f t="shared" si="283"/>
        <v>0.75</v>
      </c>
      <c r="BM246" s="62">
        <f t="shared" si="283"/>
        <v>0.75</v>
      </c>
      <c r="BN246" s="62">
        <v>1</v>
      </c>
      <c r="BO246" s="62">
        <f t="shared" si="283"/>
        <v>1</v>
      </c>
      <c r="BP246" s="62">
        <f t="shared" si="283"/>
        <v>1</v>
      </c>
      <c r="BQ246" s="62">
        <f t="shared" si="283"/>
        <v>1</v>
      </c>
      <c r="BR246" s="62">
        <f t="shared" si="283"/>
        <v>1</v>
      </c>
      <c r="BS246" s="62">
        <f t="shared" si="283"/>
        <v>1</v>
      </c>
      <c r="BT246" s="62">
        <f t="shared" si="283"/>
        <v>1</v>
      </c>
      <c r="BU246" s="62">
        <f t="shared" si="283"/>
        <v>1</v>
      </c>
      <c r="BV246" s="62">
        <f t="shared" si="283"/>
        <v>1</v>
      </c>
      <c r="BW246" s="62">
        <f t="shared" si="283"/>
        <v>1</v>
      </c>
    </row>
    <row r="247" spans="1:76" ht="68.400000000000006" hidden="1" x14ac:dyDescent="0.3">
      <c r="A247" s="2" t="str">
        <f>Programas!A247</f>
        <v>Doce</v>
      </c>
      <c r="B247" s="2">
        <f>Programas!B247</f>
        <v>1</v>
      </c>
      <c r="C247" s="2" t="str">
        <f>Programas!C247</f>
        <v>Recursos Hídricos</v>
      </c>
      <c r="D247" s="2">
        <f>Programas!D247</f>
        <v>7</v>
      </c>
      <c r="E247" s="2" t="str">
        <f>Programas!E247</f>
        <v>Monitoramento Hidrometeorológico</v>
      </c>
      <c r="F247" s="2" t="str">
        <f>Programas!F247</f>
        <v>7.1</v>
      </c>
      <c r="G247" s="2" t="str">
        <f>Programas!G247</f>
        <v>Aperfeiçoamento do monitoramento fluviométrico, sedimentométrico e de qualidade das águas</v>
      </c>
      <c r="H247" s="2" t="str">
        <f>Programas!H247</f>
        <v>7.1.1</v>
      </c>
      <c r="I247" s="2" t="str">
        <f>Programas!I247</f>
        <v>Aprimorar o monitoramento fluviométrico e de qualidade de água na bacia do rio Doce</v>
      </c>
      <c r="J247" s="3" t="str">
        <f>IF(Programas!J247="X","X","")</f>
        <v/>
      </c>
      <c r="K247" s="3" t="str">
        <f>IF(Programas!K247="X","X","")</f>
        <v>X</v>
      </c>
      <c r="L247" s="3" t="str">
        <f>IF(Programas!L247="X","X","")</f>
        <v>X</v>
      </c>
      <c r="M247" s="3" t="str">
        <f>IF(Programas!M247="X","X","")</f>
        <v>X</v>
      </c>
      <c r="N247" s="3" t="str">
        <f>IF(Programas!N247="X","X","")</f>
        <v>X</v>
      </c>
      <c r="O247" s="3" t="str">
        <f>IF(Programas!O247="X","X","")</f>
        <v>X</v>
      </c>
      <c r="P247" s="3" t="str">
        <f>IF(Programas!P247="X","X","")</f>
        <v>X</v>
      </c>
      <c r="Q247" s="3" t="str">
        <f>IF(Programas!Q247="X","X","")</f>
        <v>X</v>
      </c>
      <c r="R247" s="3" t="str">
        <f>IF(Programas!R247="X","X","")</f>
        <v>X</v>
      </c>
      <c r="S247" s="3" t="str">
        <f>IF(Programas!S247="X","X","")</f>
        <v>X</v>
      </c>
      <c r="T247" s="3" t="str">
        <f>IF(Programas!T247="X","X","")</f>
        <v/>
      </c>
      <c r="U247" s="3" t="str">
        <f>IF(Programas!U247="X","X","")</f>
        <v/>
      </c>
      <c r="V247" s="3" t="str">
        <f>IF(Programas!V247="X","X","")</f>
        <v/>
      </c>
      <c r="W247" s="3" t="str">
        <f>IF(Programas!W247="X","X","")</f>
        <v/>
      </c>
      <c r="X247" s="3" t="str">
        <f>IF(Programas!X247="X","X","")</f>
        <v/>
      </c>
      <c r="Y247" s="3" t="str">
        <f>IF(Programas!Y247="X","X","")</f>
        <v/>
      </c>
      <c r="Z247" s="3" t="str">
        <f>IF(Programas!Z247="X","X","")</f>
        <v/>
      </c>
      <c r="AA247" s="3" t="str">
        <f>IF(Programas!AA247="X","X","")</f>
        <v/>
      </c>
      <c r="AB247" s="3" t="str">
        <f>IF(Programas!AB247="X","X","")</f>
        <v/>
      </c>
      <c r="AC247" s="3" t="str">
        <f>IF(Programas!AC247="X","X","")</f>
        <v/>
      </c>
      <c r="AD247" s="3">
        <f>Programas!AD247</f>
        <v>0</v>
      </c>
      <c r="AE247" s="3">
        <f>Programas!AE247</f>
        <v>0</v>
      </c>
      <c r="AF247" s="3">
        <f>Programas!AF247</f>
        <v>0</v>
      </c>
      <c r="AG247" s="3">
        <f>Programas!AG247</f>
        <v>0</v>
      </c>
      <c r="AH247" s="3">
        <f>Programas!AH247</f>
        <v>0</v>
      </c>
      <c r="AI247" s="3">
        <f>Programas!AI247</f>
        <v>880</v>
      </c>
      <c r="AJ247" s="3">
        <f>Programas!AJ247</f>
        <v>0</v>
      </c>
      <c r="AK247" s="3">
        <f>Programas!AK247</f>
        <v>0</v>
      </c>
      <c r="AL247" s="3">
        <f>Programas!AL247</f>
        <v>0</v>
      </c>
      <c r="AM247" s="3">
        <f>Programas!AM247</f>
        <v>0</v>
      </c>
      <c r="AN247" s="3">
        <f>Programas!AN247</f>
        <v>0</v>
      </c>
      <c r="AO247" s="3">
        <f>Programas!AO247</f>
        <v>0</v>
      </c>
      <c r="AP247" s="3">
        <f>Programas!AP247</f>
        <v>0</v>
      </c>
      <c r="AQ247" s="3">
        <f>Programas!AQ247</f>
        <v>0</v>
      </c>
      <c r="AR247" s="3">
        <f>Programas!AR247</f>
        <v>0</v>
      </c>
      <c r="AS247" s="3">
        <f>Programas!AS247</f>
        <v>0</v>
      </c>
      <c r="AT247" s="3">
        <f>Programas!AT247</f>
        <v>0</v>
      </c>
      <c r="AU247" s="3">
        <f>Programas!AU247</f>
        <v>0</v>
      </c>
      <c r="AV247" s="3">
        <f>Programas!AV247</f>
        <v>0</v>
      </c>
      <c r="AW247" s="3">
        <f>Programas!AW247</f>
        <v>0</v>
      </c>
      <c r="AX247" s="4">
        <f t="shared" si="245"/>
        <v>880</v>
      </c>
      <c r="AY247" s="4" t="s">
        <v>205</v>
      </c>
      <c r="AZ247" s="2" t="s">
        <v>279</v>
      </c>
      <c r="BA247" s="2" t="s">
        <v>280</v>
      </c>
      <c r="BB247" s="2" t="s">
        <v>281</v>
      </c>
      <c r="BC247" s="2" t="s">
        <v>282</v>
      </c>
      <c r="BD247" s="6">
        <v>0</v>
      </c>
      <c r="BE247" s="6">
        <v>0.25</v>
      </c>
      <c r="BF247" s="6">
        <v>0.75</v>
      </c>
      <c r="BG247" s="6">
        <f t="shared" ref="BG247:BG256" si="284">BF247</f>
        <v>0.75</v>
      </c>
      <c r="BH247" s="6">
        <f t="shared" ref="BH247:BH256" si="285">BG247</f>
        <v>0.75</v>
      </c>
      <c r="BI247" s="6">
        <f t="shared" ref="BI247:BI256" si="286">BH247</f>
        <v>0.75</v>
      </c>
      <c r="BJ247" s="6">
        <f t="shared" ref="BJ247:BJ256" si="287">BI247</f>
        <v>0.75</v>
      </c>
      <c r="BK247" s="6">
        <f t="shared" ref="BK247:BK256" si="288">BJ247</f>
        <v>0.75</v>
      </c>
      <c r="BL247" s="6">
        <f t="shared" ref="BL247:BL256" si="289">BK247</f>
        <v>0.75</v>
      </c>
      <c r="BM247" s="6">
        <f t="shared" ref="BM247:BM256" si="290">BL247</f>
        <v>0.75</v>
      </c>
      <c r="BN247" s="6">
        <v>1</v>
      </c>
      <c r="BO247" s="6">
        <f t="shared" ref="BO247:BO256" si="291">BN247</f>
        <v>1</v>
      </c>
      <c r="BP247" s="6">
        <f t="shared" ref="BP247:BP256" si="292">BO247</f>
        <v>1</v>
      </c>
      <c r="BQ247" s="6">
        <f t="shared" ref="BQ247:BQ256" si="293">BP247</f>
        <v>1</v>
      </c>
      <c r="BR247" s="6">
        <f t="shared" ref="BR247:BR256" si="294">BQ247</f>
        <v>1</v>
      </c>
      <c r="BS247" s="6">
        <f t="shared" ref="BS247:BS256" si="295">BR247</f>
        <v>1</v>
      </c>
      <c r="BT247" s="6">
        <f t="shared" ref="BT247:BT256" si="296">BS247</f>
        <v>1</v>
      </c>
      <c r="BU247" s="6">
        <f t="shared" ref="BU247:BU256" si="297">BT247</f>
        <v>1</v>
      </c>
      <c r="BV247" s="6">
        <f t="shared" ref="BV247:BV256" si="298">BU247</f>
        <v>1</v>
      </c>
      <c r="BW247" s="6">
        <f t="shared" ref="BW247:BW256" si="299">BV247</f>
        <v>1</v>
      </c>
      <c r="BX247" s="1"/>
    </row>
    <row r="248" spans="1:76" ht="68.400000000000006" hidden="1" x14ac:dyDescent="0.3">
      <c r="A248" s="2" t="str">
        <f>Programas!A248</f>
        <v>DO1</v>
      </c>
      <c r="B248" s="2">
        <f>Programas!B248</f>
        <v>1</v>
      </c>
      <c r="C248" s="2" t="str">
        <f>Programas!C248</f>
        <v>Recursos Hídricos</v>
      </c>
      <c r="D248" s="2">
        <f>Programas!D248</f>
        <v>7</v>
      </c>
      <c r="E248" s="2" t="str">
        <f>Programas!E248</f>
        <v>Monitoramento Hidrometeorológico</v>
      </c>
      <c r="F248" s="2" t="str">
        <f>Programas!F248</f>
        <v>7.1</v>
      </c>
      <c r="G248" s="2" t="str">
        <f>Programas!G248</f>
        <v>Aperfeiçoamento do monitoramento fluviométrico, sedimentométrico e de qualidade das águas</v>
      </c>
      <c r="H248" s="2" t="str">
        <f>Programas!H248</f>
        <v>7.1.1</v>
      </c>
      <c r="I248" s="2" t="str">
        <f>Programas!I248</f>
        <v>Aprimorar o monitoramento fluviométrico e de qualidade de água na bacia</v>
      </c>
      <c r="J248" s="3" t="str">
        <f>IF(Programas!J248="X","X","")</f>
        <v/>
      </c>
      <c r="K248" s="3" t="str">
        <f>IF(Programas!K248="X","X","")</f>
        <v>X</v>
      </c>
      <c r="L248" s="3" t="str">
        <f>IF(Programas!L248="X","X","")</f>
        <v>X</v>
      </c>
      <c r="M248" s="3" t="str">
        <f>IF(Programas!M248="X","X","")</f>
        <v>X</v>
      </c>
      <c r="N248" s="3" t="str">
        <f>IF(Programas!N248="X","X","")</f>
        <v>X</v>
      </c>
      <c r="O248" s="3" t="str">
        <f>IF(Programas!O248="X","X","")</f>
        <v>X</v>
      </c>
      <c r="P248" s="3" t="str">
        <f>IF(Programas!P248="X","X","")</f>
        <v>X</v>
      </c>
      <c r="Q248" s="3" t="str">
        <f>IF(Programas!Q248="X","X","")</f>
        <v>X</v>
      </c>
      <c r="R248" s="3" t="str">
        <f>IF(Programas!R248="X","X","")</f>
        <v>X</v>
      </c>
      <c r="S248" s="3" t="str">
        <f>IF(Programas!S248="X","X","")</f>
        <v>X</v>
      </c>
      <c r="T248" s="3" t="str">
        <f>IF(Programas!T248="X","X","")</f>
        <v/>
      </c>
      <c r="U248" s="3" t="str">
        <f>IF(Programas!U248="X","X","")</f>
        <v/>
      </c>
      <c r="V248" s="3" t="str">
        <f>IF(Programas!V248="X","X","")</f>
        <v/>
      </c>
      <c r="W248" s="3" t="str">
        <f>IF(Programas!W248="X","X","")</f>
        <v/>
      </c>
      <c r="X248" s="3" t="str">
        <f>IF(Programas!X248="X","X","")</f>
        <v/>
      </c>
      <c r="Y248" s="3" t="str">
        <f>IF(Programas!Y248="X","X","")</f>
        <v/>
      </c>
      <c r="Z248" s="3" t="str">
        <f>IF(Programas!Z248="X","X","")</f>
        <v/>
      </c>
      <c r="AA248" s="3" t="str">
        <f>IF(Programas!AA248="X","X","")</f>
        <v/>
      </c>
      <c r="AB248" s="3" t="str">
        <f>IF(Programas!AB248="X","X","")</f>
        <v/>
      </c>
      <c r="AC248" s="3" t="str">
        <f>IF(Programas!AC248="X","X","")</f>
        <v/>
      </c>
      <c r="AD248" s="3">
        <f>Programas!AD248</f>
        <v>0</v>
      </c>
      <c r="AE248" s="3">
        <f>Programas!AE248</f>
        <v>0</v>
      </c>
      <c r="AF248" s="3">
        <f>Programas!AF248</f>
        <v>0</v>
      </c>
      <c r="AG248" s="3">
        <f>Programas!AG248</f>
        <v>0</v>
      </c>
      <c r="AH248" s="3">
        <f>Programas!AH248</f>
        <v>0</v>
      </c>
      <c r="AI248" s="3">
        <f>Programas!AI248</f>
        <v>290</v>
      </c>
      <c r="AJ248" s="3">
        <f>Programas!AJ248</f>
        <v>0</v>
      </c>
      <c r="AK248" s="3">
        <f>Programas!AK248</f>
        <v>0</v>
      </c>
      <c r="AL248" s="3">
        <f>Programas!AL248</f>
        <v>0</v>
      </c>
      <c r="AM248" s="3">
        <f>Programas!AM248</f>
        <v>0</v>
      </c>
      <c r="AN248" s="3">
        <f>Programas!AN248</f>
        <v>0</v>
      </c>
      <c r="AO248" s="3">
        <f>Programas!AO248</f>
        <v>0</v>
      </c>
      <c r="AP248" s="3">
        <f>Programas!AP248</f>
        <v>0</v>
      </c>
      <c r="AQ248" s="3">
        <f>Programas!AQ248</f>
        <v>0</v>
      </c>
      <c r="AR248" s="3">
        <f>Programas!AR248</f>
        <v>0</v>
      </c>
      <c r="AS248" s="3">
        <f>Programas!AS248</f>
        <v>0</v>
      </c>
      <c r="AT248" s="3">
        <f>Programas!AT248</f>
        <v>0</v>
      </c>
      <c r="AU248" s="3">
        <f>Programas!AU248</f>
        <v>0</v>
      </c>
      <c r="AV248" s="3">
        <f>Programas!AV248</f>
        <v>0</v>
      </c>
      <c r="AW248" s="3">
        <f>Programas!AW248</f>
        <v>0</v>
      </c>
      <c r="AX248" s="4">
        <f t="shared" si="245"/>
        <v>290</v>
      </c>
      <c r="AY248" s="4" t="s">
        <v>205</v>
      </c>
      <c r="AZ248" s="2" t="s">
        <v>525</v>
      </c>
      <c r="BA248" s="2" t="s">
        <v>526</v>
      </c>
      <c r="BB248" s="2" t="s">
        <v>527</v>
      </c>
      <c r="BC248" s="2" t="s">
        <v>282</v>
      </c>
      <c r="BD248" s="6">
        <v>0</v>
      </c>
      <c r="BE248" s="6">
        <v>0.25</v>
      </c>
      <c r="BF248" s="6">
        <v>0.75</v>
      </c>
      <c r="BG248" s="6">
        <f t="shared" si="284"/>
        <v>0.75</v>
      </c>
      <c r="BH248" s="6">
        <f t="shared" si="285"/>
        <v>0.75</v>
      </c>
      <c r="BI248" s="6">
        <f t="shared" si="286"/>
        <v>0.75</v>
      </c>
      <c r="BJ248" s="6">
        <f t="shared" si="287"/>
        <v>0.75</v>
      </c>
      <c r="BK248" s="6">
        <f t="shared" si="288"/>
        <v>0.75</v>
      </c>
      <c r="BL248" s="6">
        <f t="shared" si="289"/>
        <v>0.75</v>
      </c>
      <c r="BM248" s="6">
        <f t="shared" si="290"/>
        <v>0.75</v>
      </c>
      <c r="BN248" s="6">
        <v>1</v>
      </c>
      <c r="BO248" s="6">
        <f t="shared" si="291"/>
        <v>1</v>
      </c>
      <c r="BP248" s="6">
        <f t="shared" si="292"/>
        <v>1</v>
      </c>
      <c r="BQ248" s="6">
        <f t="shared" si="293"/>
        <v>1</v>
      </c>
      <c r="BR248" s="6">
        <f t="shared" si="294"/>
        <v>1</v>
      </c>
      <c r="BS248" s="6">
        <f t="shared" si="295"/>
        <v>1</v>
      </c>
      <c r="BT248" s="6">
        <f t="shared" si="296"/>
        <v>1</v>
      </c>
      <c r="BU248" s="6">
        <f t="shared" si="297"/>
        <v>1</v>
      </c>
      <c r="BV248" s="6">
        <f t="shared" si="298"/>
        <v>1</v>
      </c>
      <c r="BW248" s="6">
        <f t="shared" si="299"/>
        <v>1</v>
      </c>
      <c r="BX248" s="1"/>
    </row>
    <row r="249" spans="1:76" ht="68.400000000000006" hidden="1" x14ac:dyDescent="0.3">
      <c r="A249" s="2" t="str">
        <f>Programas!A249</f>
        <v>DO2</v>
      </c>
      <c r="B249" s="2">
        <f>Programas!B249</f>
        <v>1</v>
      </c>
      <c r="C249" s="2" t="str">
        <f>Programas!C249</f>
        <v>Recursos Hídricos</v>
      </c>
      <c r="D249" s="2">
        <f>Programas!D249</f>
        <v>7</v>
      </c>
      <c r="E249" s="2" t="str">
        <f>Programas!E249</f>
        <v>Monitoramento Hidrometeorológico</v>
      </c>
      <c r="F249" s="2" t="str">
        <f>Programas!F249</f>
        <v>7.1</v>
      </c>
      <c r="G249" s="2" t="str">
        <f>Programas!G249</f>
        <v>Aperfeiçoamento do monitoramento fluviométrico, sedimentométrico e de qualidade das águas</v>
      </c>
      <c r="H249" s="2" t="str">
        <f>Programas!H249</f>
        <v>7.1.1</v>
      </c>
      <c r="I249" s="2" t="str">
        <f>Programas!I249</f>
        <v>Aprimorar o monitoramento fluviométrico e de qualidade de água na bacia</v>
      </c>
      <c r="J249" s="3" t="str">
        <f>IF(Programas!J249="X","X","")</f>
        <v/>
      </c>
      <c r="K249" s="3" t="str">
        <f>IF(Programas!K249="X","X","")</f>
        <v>X</v>
      </c>
      <c r="L249" s="3" t="str">
        <f>IF(Programas!L249="X","X","")</f>
        <v>X</v>
      </c>
      <c r="M249" s="3" t="str">
        <f>IF(Programas!M249="X","X","")</f>
        <v>X</v>
      </c>
      <c r="N249" s="3" t="str">
        <f>IF(Programas!N249="X","X","")</f>
        <v>X</v>
      </c>
      <c r="O249" s="3" t="str">
        <f>IF(Programas!O249="X","X","")</f>
        <v>X</v>
      </c>
      <c r="P249" s="3" t="str">
        <f>IF(Programas!P249="X","X","")</f>
        <v>X</v>
      </c>
      <c r="Q249" s="3" t="str">
        <f>IF(Programas!Q249="X","X","")</f>
        <v>X</v>
      </c>
      <c r="R249" s="3" t="str">
        <f>IF(Programas!R249="X","X","")</f>
        <v>X</v>
      </c>
      <c r="S249" s="3" t="str">
        <f>IF(Programas!S249="X","X","")</f>
        <v>X</v>
      </c>
      <c r="T249" s="3" t="str">
        <f>IF(Programas!T249="X","X","")</f>
        <v/>
      </c>
      <c r="U249" s="3" t="str">
        <f>IF(Programas!U249="X","X","")</f>
        <v/>
      </c>
      <c r="V249" s="3" t="str">
        <f>IF(Programas!V249="X","X","")</f>
        <v/>
      </c>
      <c r="W249" s="3" t="str">
        <f>IF(Programas!W249="X","X","")</f>
        <v/>
      </c>
      <c r="X249" s="3" t="str">
        <f>IF(Programas!X249="X","X","")</f>
        <v/>
      </c>
      <c r="Y249" s="3" t="str">
        <f>IF(Programas!Y249="X","X","")</f>
        <v/>
      </c>
      <c r="Z249" s="3" t="str">
        <f>IF(Programas!Z249="X","X","")</f>
        <v/>
      </c>
      <c r="AA249" s="3" t="str">
        <f>IF(Programas!AA249="X","X","")</f>
        <v/>
      </c>
      <c r="AB249" s="3" t="str">
        <f>IF(Programas!AB249="X","X","")</f>
        <v/>
      </c>
      <c r="AC249" s="3" t="str">
        <f>IF(Programas!AC249="X","X","")</f>
        <v/>
      </c>
      <c r="AD249" s="3">
        <f>Programas!AD249</f>
        <v>0</v>
      </c>
      <c r="AE249" s="3">
        <f>Programas!AE249</f>
        <v>0</v>
      </c>
      <c r="AF249" s="3">
        <f>Programas!AF249</f>
        <v>0</v>
      </c>
      <c r="AG249" s="3">
        <f>Programas!AG249</f>
        <v>0</v>
      </c>
      <c r="AH249" s="3">
        <f>Programas!AH249</f>
        <v>0</v>
      </c>
      <c r="AI249" s="3">
        <f>Programas!AI249</f>
        <v>180</v>
      </c>
      <c r="AJ249" s="3">
        <f>Programas!AJ249</f>
        <v>0</v>
      </c>
      <c r="AK249" s="3">
        <f>Programas!AK249</f>
        <v>0</v>
      </c>
      <c r="AL249" s="3">
        <f>Programas!AL249</f>
        <v>0</v>
      </c>
      <c r="AM249" s="3">
        <f>Programas!AM249</f>
        <v>0</v>
      </c>
      <c r="AN249" s="3">
        <f>Programas!AN249</f>
        <v>0</v>
      </c>
      <c r="AO249" s="3">
        <f>Programas!AO249</f>
        <v>0</v>
      </c>
      <c r="AP249" s="3">
        <f>Programas!AP249</f>
        <v>0</v>
      </c>
      <c r="AQ249" s="3">
        <f>Programas!AQ249</f>
        <v>0</v>
      </c>
      <c r="AR249" s="3">
        <f>Programas!AR249</f>
        <v>0</v>
      </c>
      <c r="AS249" s="3">
        <f>Programas!AS249</f>
        <v>0</v>
      </c>
      <c r="AT249" s="3">
        <f>Programas!AT249</f>
        <v>0</v>
      </c>
      <c r="AU249" s="3">
        <f>Programas!AU249</f>
        <v>0</v>
      </c>
      <c r="AV249" s="3">
        <f>Programas!AV249</f>
        <v>0</v>
      </c>
      <c r="AW249" s="3">
        <f>Programas!AW249</f>
        <v>0</v>
      </c>
      <c r="AX249" s="4">
        <f t="shared" si="245"/>
        <v>180</v>
      </c>
      <c r="AY249" s="4" t="s">
        <v>205</v>
      </c>
      <c r="AZ249" s="2" t="s">
        <v>525</v>
      </c>
      <c r="BA249" s="2" t="s">
        <v>526</v>
      </c>
      <c r="BB249" s="2" t="s">
        <v>527</v>
      </c>
      <c r="BC249" s="2" t="s">
        <v>282</v>
      </c>
      <c r="BD249" s="6">
        <v>0</v>
      </c>
      <c r="BE249" s="6">
        <v>0.25</v>
      </c>
      <c r="BF249" s="6">
        <v>0.75</v>
      </c>
      <c r="BG249" s="6">
        <f t="shared" si="284"/>
        <v>0.75</v>
      </c>
      <c r="BH249" s="6">
        <f t="shared" si="285"/>
        <v>0.75</v>
      </c>
      <c r="BI249" s="6">
        <f t="shared" si="286"/>
        <v>0.75</v>
      </c>
      <c r="BJ249" s="6">
        <f t="shared" si="287"/>
        <v>0.75</v>
      </c>
      <c r="BK249" s="6">
        <f t="shared" si="288"/>
        <v>0.75</v>
      </c>
      <c r="BL249" s="6">
        <f t="shared" si="289"/>
        <v>0.75</v>
      </c>
      <c r="BM249" s="6">
        <f t="shared" si="290"/>
        <v>0.75</v>
      </c>
      <c r="BN249" s="6">
        <v>1</v>
      </c>
      <c r="BO249" s="6">
        <f t="shared" si="291"/>
        <v>1</v>
      </c>
      <c r="BP249" s="6">
        <f t="shared" si="292"/>
        <v>1</v>
      </c>
      <c r="BQ249" s="6">
        <f t="shared" si="293"/>
        <v>1</v>
      </c>
      <c r="BR249" s="6">
        <f t="shared" si="294"/>
        <v>1</v>
      </c>
      <c r="BS249" s="6">
        <f t="shared" si="295"/>
        <v>1</v>
      </c>
      <c r="BT249" s="6">
        <f t="shared" si="296"/>
        <v>1</v>
      </c>
      <c r="BU249" s="6">
        <f t="shared" si="297"/>
        <v>1</v>
      </c>
      <c r="BV249" s="6">
        <f t="shared" si="298"/>
        <v>1</v>
      </c>
      <c r="BW249" s="6">
        <f t="shared" si="299"/>
        <v>1</v>
      </c>
      <c r="BX249" s="1"/>
    </row>
    <row r="250" spans="1:76" ht="68.400000000000006" hidden="1" x14ac:dyDescent="0.3">
      <c r="A250" s="2" t="str">
        <f>Programas!A250</f>
        <v>DO3</v>
      </c>
      <c r="B250" s="2">
        <f>Programas!B250</f>
        <v>1</v>
      </c>
      <c r="C250" s="2" t="str">
        <f>Programas!C250</f>
        <v>Recursos Hídricos</v>
      </c>
      <c r="D250" s="2">
        <f>Programas!D250</f>
        <v>7</v>
      </c>
      <c r="E250" s="2" t="str">
        <f>Programas!E250</f>
        <v>Monitoramento Hidrometeorológico</v>
      </c>
      <c r="F250" s="2" t="str">
        <f>Programas!F250</f>
        <v>7.1</v>
      </c>
      <c r="G250" s="2" t="str">
        <f>Programas!G250</f>
        <v>Aperfeiçoamento do monitoramento fluviométrico, sedimentométrico e de qualidade das águas</v>
      </c>
      <c r="H250" s="2" t="str">
        <f>Programas!H250</f>
        <v>7.1.1</v>
      </c>
      <c r="I250" s="2" t="str">
        <f>Programas!I250</f>
        <v>Aprimorar o monitoramento fluviométrico e de qualidade de água na bacia</v>
      </c>
      <c r="J250" s="3" t="str">
        <f>IF(Programas!J250="X","X","")</f>
        <v/>
      </c>
      <c r="K250" s="3" t="str">
        <f>IF(Programas!K250="X","X","")</f>
        <v>X</v>
      </c>
      <c r="L250" s="3" t="str">
        <f>IF(Programas!L250="X","X","")</f>
        <v>X</v>
      </c>
      <c r="M250" s="3" t="str">
        <f>IF(Programas!M250="X","X","")</f>
        <v>X</v>
      </c>
      <c r="N250" s="3" t="str">
        <f>IF(Programas!N250="X","X","")</f>
        <v>X</v>
      </c>
      <c r="O250" s="3" t="str">
        <f>IF(Programas!O250="X","X","")</f>
        <v>X</v>
      </c>
      <c r="P250" s="3" t="str">
        <f>IF(Programas!P250="X","X","")</f>
        <v>X</v>
      </c>
      <c r="Q250" s="3" t="str">
        <f>IF(Programas!Q250="X","X","")</f>
        <v>X</v>
      </c>
      <c r="R250" s="3" t="str">
        <f>IF(Programas!R250="X","X","")</f>
        <v>X</v>
      </c>
      <c r="S250" s="3" t="str">
        <f>IF(Programas!S250="X","X","")</f>
        <v>X</v>
      </c>
      <c r="T250" s="3" t="str">
        <f>IF(Programas!T250="X","X","")</f>
        <v/>
      </c>
      <c r="U250" s="3" t="str">
        <f>IF(Programas!U250="X","X","")</f>
        <v/>
      </c>
      <c r="V250" s="3" t="str">
        <f>IF(Programas!V250="X","X","")</f>
        <v/>
      </c>
      <c r="W250" s="3" t="str">
        <f>IF(Programas!W250="X","X","")</f>
        <v/>
      </c>
      <c r="X250" s="3" t="str">
        <f>IF(Programas!X250="X","X","")</f>
        <v/>
      </c>
      <c r="Y250" s="3" t="str">
        <f>IF(Programas!Y250="X","X","")</f>
        <v/>
      </c>
      <c r="Z250" s="3" t="str">
        <f>IF(Programas!Z250="X","X","")</f>
        <v/>
      </c>
      <c r="AA250" s="3" t="str">
        <f>IF(Programas!AA250="X","X","")</f>
        <v/>
      </c>
      <c r="AB250" s="3" t="str">
        <f>IF(Programas!AB250="X","X","")</f>
        <v/>
      </c>
      <c r="AC250" s="3" t="str">
        <f>IF(Programas!AC250="X","X","")</f>
        <v/>
      </c>
      <c r="AD250" s="3">
        <f>Programas!AD250</f>
        <v>0</v>
      </c>
      <c r="AE250" s="3">
        <f>Programas!AE250</f>
        <v>0</v>
      </c>
      <c r="AF250" s="3">
        <f>Programas!AF250</f>
        <v>0</v>
      </c>
      <c r="AG250" s="3">
        <f>Programas!AG250</f>
        <v>0</v>
      </c>
      <c r="AH250" s="3">
        <f>Programas!AH250</f>
        <v>0</v>
      </c>
      <c r="AI250" s="3">
        <f>Programas!AI250</f>
        <v>220</v>
      </c>
      <c r="AJ250" s="3">
        <f>Programas!AJ250</f>
        <v>0</v>
      </c>
      <c r="AK250" s="3">
        <f>Programas!AK250</f>
        <v>0</v>
      </c>
      <c r="AL250" s="3">
        <f>Programas!AL250</f>
        <v>0</v>
      </c>
      <c r="AM250" s="3">
        <f>Programas!AM250</f>
        <v>0</v>
      </c>
      <c r="AN250" s="3">
        <f>Programas!AN250</f>
        <v>0</v>
      </c>
      <c r="AO250" s="3">
        <f>Programas!AO250</f>
        <v>0</v>
      </c>
      <c r="AP250" s="3">
        <f>Programas!AP250</f>
        <v>0</v>
      </c>
      <c r="AQ250" s="3">
        <f>Programas!AQ250</f>
        <v>0</v>
      </c>
      <c r="AR250" s="3">
        <f>Programas!AR250</f>
        <v>0</v>
      </c>
      <c r="AS250" s="3">
        <f>Programas!AS250</f>
        <v>0</v>
      </c>
      <c r="AT250" s="3">
        <f>Programas!AT250</f>
        <v>0</v>
      </c>
      <c r="AU250" s="3">
        <f>Programas!AU250</f>
        <v>0</v>
      </c>
      <c r="AV250" s="3">
        <f>Programas!AV250</f>
        <v>0</v>
      </c>
      <c r="AW250" s="3">
        <f>Programas!AW250</f>
        <v>0</v>
      </c>
      <c r="AX250" s="4">
        <f t="shared" si="245"/>
        <v>220</v>
      </c>
      <c r="AY250" s="4" t="s">
        <v>205</v>
      </c>
      <c r="AZ250" s="2" t="s">
        <v>525</v>
      </c>
      <c r="BA250" s="2" t="s">
        <v>526</v>
      </c>
      <c r="BB250" s="2" t="s">
        <v>527</v>
      </c>
      <c r="BC250" s="2" t="s">
        <v>282</v>
      </c>
      <c r="BD250" s="6">
        <v>0</v>
      </c>
      <c r="BE250" s="6">
        <v>0.25</v>
      </c>
      <c r="BF250" s="6">
        <v>0.75</v>
      </c>
      <c r="BG250" s="6">
        <f t="shared" si="284"/>
        <v>0.75</v>
      </c>
      <c r="BH250" s="6">
        <f t="shared" si="285"/>
        <v>0.75</v>
      </c>
      <c r="BI250" s="6">
        <f t="shared" si="286"/>
        <v>0.75</v>
      </c>
      <c r="BJ250" s="6">
        <f t="shared" si="287"/>
        <v>0.75</v>
      </c>
      <c r="BK250" s="6">
        <f t="shared" si="288"/>
        <v>0.75</v>
      </c>
      <c r="BL250" s="6">
        <f t="shared" si="289"/>
        <v>0.75</v>
      </c>
      <c r="BM250" s="6">
        <f t="shared" si="290"/>
        <v>0.75</v>
      </c>
      <c r="BN250" s="6">
        <v>1</v>
      </c>
      <c r="BO250" s="6">
        <f t="shared" si="291"/>
        <v>1</v>
      </c>
      <c r="BP250" s="6">
        <f t="shared" si="292"/>
        <v>1</v>
      </c>
      <c r="BQ250" s="6">
        <f t="shared" si="293"/>
        <v>1</v>
      </c>
      <c r="BR250" s="6">
        <f t="shared" si="294"/>
        <v>1</v>
      </c>
      <c r="BS250" s="6">
        <f t="shared" si="295"/>
        <v>1</v>
      </c>
      <c r="BT250" s="6">
        <f t="shared" si="296"/>
        <v>1</v>
      </c>
      <c r="BU250" s="6">
        <f t="shared" si="297"/>
        <v>1</v>
      </c>
      <c r="BV250" s="6">
        <f t="shared" si="298"/>
        <v>1</v>
      </c>
      <c r="BW250" s="6">
        <f t="shared" si="299"/>
        <v>1</v>
      </c>
      <c r="BX250" s="1"/>
    </row>
    <row r="251" spans="1:76" ht="68.400000000000006" hidden="1" x14ac:dyDescent="0.3">
      <c r="A251" s="2" t="str">
        <f>Programas!A251</f>
        <v>DO4</v>
      </c>
      <c r="B251" s="2">
        <f>Programas!B251</f>
        <v>1</v>
      </c>
      <c r="C251" s="2" t="str">
        <f>Programas!C251</f>
        <v>Recursos Hídricos</v>
      </c>
      <c r="D251" s="2">
        <f>Programas!D251</f>
        <v>7</v>
      </c>
      <c r="E251" s="2" t="str">
        <f>Programas!E251</f>
        <v>Monitoramento Hidrometeorológico</v>
      </c>
      <c r="F251" s="2" t="str">
        <f>Programas!F251</f>
        <v>7.1</v>
      </c>
      <c r="G251" s="2" t="str">
        <f>Programas!G251</f>
        <v>Aperfeiçoamento do monitoramento fluviométrico, sedimentométrico e de qualidade das águas</v>
      </c>
      <c r="H251" s="2" t="str">
        <f>Programas!H251</f>
        <v>7.1.1</v>
      </c>
      <c r="I251" s="2" t="str">
        <f>Programas!I251</f>
        <v>Aprimorar o monitoramento fluviométrico e de qualidade de água na bacia</v>
      </c>
      <c r="J251" s="3" t="str">
        <f>IF(Programas!J251="X","X","")</f>
        <v/>
      </c>
      <c r="K251" s="3" t="str">
        <f>IF(Programas!K251="X","X","")</f>
        <v>X</v>
      </c>
      <c r="L251" s="3" t="str">
        <f>IF(Programas!L251="X","X","")</f>
        <v>X</v>
      </c>
      <c r="M251" s="3" t="str">
        <f>IF(Programas!M251="X","X","")</f>
        <v>X</v>
      </c>
      <c r="N251" s="3" t="str">
        <f>IF(Programas!N251="X","X","")</f>
        <v>X</v>
      </c>
      <c r="O251" s="3" t="str">
        <f>IF(Programas!O251="X","X","")</f>
        <v>X</v>
      </c>
      <c r="P251" s="3" t="str">
        <f>IF(Programas!P251="X","X","")</f>
        <v>X</v>
      </c>
      <c r="Q251" s="3" t="str">
        <f>IF(Programas!Q251="X","X","")</f>
        <v>X</v>
      </c>
      <c r="R251" s="3" t="str">
        <f>IF(Programas!R251="X","X","")</f>
        <v>X</v>
      </c>
      <c r="S251" s="3" t="str">
        <f>IF(Programas!S251="X","X","")</f>
        <v>X</v>
      </c>
      <c r="T251" s="3" t="str">
        <f>IF(Programas!T251="X","X","")</f>
        <v/>
      </c>
      <c r="U251" s="3" t="str">
        <f>IF(Programas!U251="X","X","")</f>
        <v/>
      </c>
      <c r="V251" s="3" t="str">
        <f>IF(Programas!V251="X","X","")</f>
        <v/>
      </c>
      <c r="W251" s="3" t="str">
        <f>IF(Programas!W251="X","X","")</f>
        <v/>
      </c>
      <c r="X251" s="3" t="str">
        <f>IF(Programas!X251="X","X","")</f>
        <v/>
      </c>
      <c r="Y251" s="3" t="str">
        <f>IF(Programas!Y251="X","X","")</f>
        <v/>
      </c>
      <c r="Z251" s="3" t="str">
        <f>IF(Programas!Z251="X","X","")</f>
        <v/>
      </c>
      <c r="AA251" s="3" t="str">
        <f>IF(Programas!AA251="X","X","")</f>
        <v/>
      </c>
      <c r="AB251" s="3" t="str">
        <f>IF(Programas!AB251="X","X","")</f>
        <v/>
      </c>
      <c r="AC251" s="3" t="str">
        <f>IF(Programas!AC251="X","X","")</f>
        <v/>
      </c>
      <c r="AD251" s="3">
        <f>Programas!AD251</f>
        <v>0</v>
      </c>
      <c r="AE251" s="3">
        <f>Programas!AE251</f>
        <v>0</v>
      </c>
      <c r="AF251" s="3">
        <f>Programas!AF251</f>
        <v>0</v>
      </c>
      <c r="AG251" s="3">
        <f>Programas!AG251</f>
        <v>0</v>
      </c>
      <c r="AH251" s="3">
        <f>Programas!AH251</f>
        <v>0</v>
      </c>
      <c r="AI251" s="3">
        <f>Programas!AI251</f>
        <v>410</v>
      </c>
      <c r="AJ251" s="3">
        <f>Programas!AJ251</f>
        <v>0</v>
      </c>
      <c r="AK251" s="3">
        <f>Programas!AK251</f>
        <v>0</v>
      </c>
      <c r="AL251" s="3">
        <f>Programas!AL251</f>
        <v>0</v>
      </c>
      <c r="AM251" s="3">
        <f>Programas!AM251</f>
        <v>0</v>
      </c>
      <c r="AN251" s="3">
        <f>Programas!AN251</f>
        <v>0</v>
      </c>
      <c r="AO251" s="3">
        <f>Programas!AO251</f>
        <v>0</v>
      </c>
      <c r="AP251" s="3">
        <f>Programas!AP251</f>
        <v>0</v>
      </c>
      <c r="AQ251" s="3">
        <f>Programas!AQ251</f>
        <v>0</v>
      </c>
      <c r="AR251" s="3">
        <f>Programas!AR251</f>
        <v>0</v>
      </c>
      <c r="AS251" s="3">
        <f>Programas!AS251</f>
        <v>0</v>
      </c>
      <c r="AT251" s="3">
        <f>Programas!AT251</f>
        <v>0</v>
      </c>
      <c r="AU251" s="3">
        <f>Programas!AU251</f>
        <v>0</v>
      </c>
      <c r="AV251" s="3">
        <f>Programas!AV251</f>
        <v>0</v>
      </c>
      <c r="AW251" s="3">
        <f>Programas!AW251</f>
        <v>0</v>
      </c>
      <c r="AX251" s="4">
        <f t="shared" si="245"/>
        <v>410</v>
      </c>
      <c r="AY251" s="4" t="s">
        <v>205</v>
      </c>
      <c r="AZ251" s="2" t="s">
        <v>525</v>
      </c>
      <c r="BA251" s="2" t="s">
        <v>526</v>
      </c>
      <c r="BB251" s="2" t="s">
        <v>527</v>
      </c>
      <c r="BC251" s="2" t="s">
        <v>282</v>
      </c>
      <c r="BD251" s="6">
        <v>0</v>
      </c>
      <c r="BE251" s="6">
        <v>0.25</v>
      </c>
      <c r="BF251" s="6">
        <v>0.75</v>
      </c>
      <c r="BG251" s="6">
        <f t="shared" si="284"/>
        <v>0.75</v>
      </c>
      <c r="BH251" s="6">
        <f t="shared" si="285"/>
        <v>0.75</v>
      </c>
      <c r="BI251" s="6">
        <f t="shared" si="286"/>
        <v>0.75</v>
      </c>
      <c r="BJ251" s="6">
        <f t="shared" si="287"/>
        <v>0.75</v>
      </c>
      <c r="BK251" s="6">
        <f t="shared" si="288"/>
        <v>0.75</v>
      </c>
      <c r="BL251" s="6">
        <f t="shared" si="289"/>
        <v>0.75</v>
      </c>
      <c r="BM251" s="6">
        <f t="shared" si="290"/>
        <v>0.75</v>
      </c>
      <c r="BN251" s="6">
        <v>1</v>
      </c>
      <c r="BO251" s="6">
        <f t="shared" si="291"/>
        <v>1</v>
      </c>
      <c r="BP251" s="6">
        <f t="shared" si="292"/>
        <v>1</v>
      </c>
      <c r="BQ251" s="6">
        <f t="shared" si="293"/>
        <v>1</v>
      </c>
      <c r="BR251" s="6">
        <f t="shared" si="294"/>
        <v>1</v>
      </c>
      <c r="BS251" s="6">
        <f t="shared" si="295"/>
        <v>1</v>
      </c>
      <c r="BT251" s="6">
        <f t="shared" si="296"/>
        <v>1</v>
      </c>
      <c r="BU251" s="6">
        <f t="shared" si="297"/>
        <v>1</v>
      </c>
      <c r="BV251" s="6">
        <f t="shared" si="298"/>
        <v>1</v>
      </c>
      <c r="BW251" s="6">
        <f t="shared" si="299"/>
        <v>1</v>
      </c>
      <c r="BX251" s="1"/>
    </row>
    <row r="252" spans="1:76" ht="68.400000000000006" hidden="1" x14ac:dyDescent="0.3">
      <c r="A252" s="2" t="str">
        <f>Programas!A252</f>
        <v>DO5</v>
      </c>
      <c r="B252" s="2">
        <f>Programas!B252</f>
        <v>1</v>
      </c>
      <c r="C252" s="2" t="str">
        <f>Programas!C252</f>
        <v>Recursos Hídricos</v>
      </c>
      <c r="D252" s="2">
        <f>Programas!D252</f>
        <v>7</v>
      </c>
      <c r="E252" s="2" t="str">
        <f>Programas!E252</f>
        <v>Monitoramento Hidrometeorológico</v>
      </c>
      <c r="F252" s="2" t="str">
        <f>Programas!F252</f>
        <v>7.1</v>
      </c>
      <c r="G252" s="2" t="str">
        <f>Programas!G252</f>
        <v>Aperfeiçoamento do monitoramento fluviométrico, sedimentométrico e de qualidade das águas</v>
      </c>
      <c r="H252" s="2" t="str">
        <f>Programas!H252</f>
        <v>7.1.1</v>
      </c>
      <c r="I252" s="2" t="str">
        <f>Programas!I252</f>
        <v>Aprimorar o monitoramento fluviométrico e de qualidade de água na bacia</v>
      </c>
      <c r="J252" s="3" t="str">
        <f>IF(Programas!J252="X","X","")</f>
        <v/>
      </c>
      <c r="K252" s="3" t="str">
        <f>IF(Programas!K252="X","X","")</f>
        <v>X</v>
      </c>
      <c r="L252" s="3" t="str">
        <f>IF(Programas!L252="X","X","")</f>
        <v>X</v>
      </c>
      <c r="M252" s="3" t="str">
        <f>IF(Programas!M252="X","X","")</f>
        <v>X</v>
      </c>
      <c r="N252" s="3" t="str">
        <f>IF(Programas!N252="X","X","")</f>
        <v>X</v>
      </c>
      <c r="O252" s="3" t="str">
        <f>IF(Programas!O252="X","X","")</f>
        <v>X</v>
      </c>
      <c r="P252" s="3" t="str">
        <f>IF(Programas!P252="X","X","")</f>
        <v>X</v>
      </c>
      <c r="Q252" s="3" t="str">
        <f>IF(Programas!Q252="X","X","")</f>
        <v>X</v>
      </c>
      <c r="R252" s="3" t="str">
        <f>IF(Programas!R252="X","X","")</f>
        <v>X</v>
      </c>
      <c r="S252" s="3" t="str">
        <f>IF(Programas!S252="X","X","")</f>
        <v>X</v>
      </c>
      <c r="T252" s="3" t="str">
        <f>IF(Programas!T252="X","X","")</f>
        <v/>
      </c>
      <c r="U252" s="3" t="str">
        <f>IF(Programas!U252="X","X","")</f>
        <v/>
      </c>
      <c r="V252" s="3" t="str">
        <f>IF(Programas!V252="X","X","")</f>
        <v/>
      </c>
      <c r="W252" s="3" t="str">
        <f>IF(Programas!W252="X","X","")</f>
        <v/>
      </c>
      <c r="X252" s="3" t="str">
        <f>IF(Programas!X252="X","X","")</f>
        <v/>
      </c>
      <c r="Y252" s="3" t="str">
        <f>IF(Programas!Y252="X","X","")</f>
        <v/>
      </c>
      <c r="Z252" s="3" t="str">
        <f>IF(Programas!Z252="X","X","")</f>
        <v/>
      </c>
      <c r="AA252" s="3" t="str">
        <f>IF(Programas!AA252="X","X","")</f>
        <v/>
      </c>
      <c r="AB252" s="3" t="str">
        <f>IF(Programas!AB252="X","X","")</f>
        <v/>
      </c>
      <c r="AC252" s="3" t="str">
        <f>IF(Programas!AC252="X","X","")</f>
        <v/>
      </c>
      <c r="AD252" s="3">
        <f>Programas!AD252</f>
        <v>0</v>
      </c>
      <c r="AE252" s="3">
        <f>Programas!AE252</f>
        <v>0</v>
      </c>
      <c r="AF252" s="3">
        <f>Programas!AF252</f>
        <v>0</v>
      </c>
      <c r="AG252" s="3">
        <f>Programas!AG252</f>
        <v>0</v>
      </c>
      <c r="AH252" s="3">
        <f>Programas!AH252</f>
        <v>0</v>
      </c>
      <c r="AI252" s="3">
        <f>Programas!AI252</f>
        <v>210</v>
      </c>
      <c r="AJ252" s="3">
        <f>Programas!AJ252</f>
        <v>0</v>
      </c>
      <c r="AK252" s="3">
        <f>Programas!AK252</f>
        <v>0</v>
      </c>
      <c r="AL252" s="3">
        <f>Programas!AL252</f>
        <v>0</v>
      </c>
      <c r="AM252" s="3">
        <f>Programas!AM252</f>
        <v>0</v>
      </c>
      <c r="AN252" s="3">
        <f>Programas!AN252</f>
        <v>0</v>
      </c>
      <c r="AO252" s="3">
        <f>Programas!AO252</f>
        <v>0</v>
      </c>
      <c r="AP252" s="3">
        <f>Programas!AP252</f>
        <v>0</v>
      </c>
      <c r="AQ252" s="3">
        <f>Programas!AQ252</f>
        <v>0</v>
      </c>
      <c r="AR252" s="3">
        <f>Programas!AR252</f>
        <v>0</v>
      </c>
      <c r="AS252" s="3">
        <f>Programas!AS252</f>
        <v>0</v>
      </c>
      <c r="AT252" s="3">
        <f>Programas!AT252</f>
        <v>0</v>
      </c>
      <c r="AU252" s="3">
        <f>Programas!AU252</f>
        <v>0</v>
      </c>
      <c r="AV252" s="3">
        <f>Programas!AV252</f>
        <v>0</v>
      </c>
      <c r="AW252" s="3">
        <f>Programas!AW252</f>
        <v>0</v>
      </c>
      <c r="AX252" s="4">
        <f t="shared" si="245"/>
        <v>210</v>
      </c>
      <c r="AY252" s="4" t="s">
        <v>205</v>
      </c>
      <c r="AZ252" s="2" t="s">
        <v>525</v>
      </c>
      <c r="BA252" s="2" t="s">
        <v>526</v>
      </c>
      <c r="BB252" s="2" t="s">
        <v>527</v>
      </c>
      <c r="BC252" s="2" t="s">
        <v>282</v>
      </c>
      <c r="BD252" s="6">
        <v>0</v>
      </c>
      <c r="BE252" s="6">
        <v>0.25</v>
      </c>
      <c r="BF252" s="6">
        <v>0.75</v>
      </c>
      <c r="BG252" s="6">
        <f t="shared" si="284"/>
        <v>0.75</v>
      </c>
      <c r="BH252" s="6">
        <f t="shared" si="285"/>
        <v>0.75</v>
      </c>
      <c r="BI252" s="6">
        <f t="shared" si="286"/>
        <v>0.75</v>
      </c>
      <c r="BJ252" s="6">
        <f t="shared" si="287"/>
        <v>0.75</v>
      </c>
      <c r="BK252" s="6">
        <f t="shared" si="288"/>
        <v>0.75</v>
      </c>
      <c r="BL252" s="6">
        <f t="shared" si="289"/>
        <v>0.75</v>
      </c>
      <c r="BM252" s="6">
        <f t="shared" si="290"/>
        <v>0.75</v>
      </c>
      <c r="BN252" s="6">
        <v>1</v>
      </c>
      <c r="BO252" s="6">
        <f t="shared" si="291"/>
        <v>1</v>
      </c>
      <c r="BP252" s="6">
        <f t="shared" si="292"/>
        <v>1</v>
      </c>
      <c r="BQ252" s="6">
        <f t="shared" si="293"/>
        <v>1</v>
      </c>
      <c r="BR252" s="6">
        <f t="shared" si="294"/>
        <v>1</v>
      </c>
      <c r="BS252" s="6">
        <f t="shared" si="295"/>
        <v>1</v>
      </c>
      <c r="BT252" s="6">
        <f t="shared" si="296"/>
        <v>1</v>
      </c>
      <c r="BU252" s="6">
        <f t="shared" si="297"/>
        <v>1</v>
      </c>
      <c r="BV252" s="6">
        <f t="shared" si="298"/>
        <v>1</v>
      </c>
      <c r="BW252" s="6">
        <f t="shared" si="299"/>
        <v>1</v>
      </c>
      <c r="BX252" s="1"/>
    </row>
    <row r="253" spans="1:76" ht="68.400000000000006" hidden="1" x14ac:dyDescent="0.3">
      <c r="A253" s="2" t="str">
        <f>Programas!A253</f>
        <v>DO6</v>
      </c>
      <c r="B253" s="2">
        <f>Programas!B253</f>
        <v>1</v>
      </c>
      <c r="C253" s="2" t="str">
        <f>Programas!C253</f>
        <v>Recursos Hídricos</v>
      </c>
      <c r="D253" s="2">
        <f>Programas!D253</f>
        <v>7</v>
      </c>
      <c r="E253" s="2" t="str">
        <f>Programas!E253</f>
        <v>Monitoramento Hidrometeorológico</v>
      </c>
      <c r="F253" s="2" t="str">
        <f>Programas!F253</f>
        <v>7.1</v>
      </c>
      <c r="G253" s="2" t="str">
        <f>Programas!G253</f>
        <v>Aperfeiçoamento do monitoramento fluviométrico, sedimentométrico e de qualidade das águas</v>
      </c>
      <c r="H253" s="2" t="str">
        <f>Programas!H253</f>
        <v>7.1.1</v>
      </c>
      <c r="I253" s="2" t="str">
        <f>Programas!I253</f>
        <v>Aprimorar o monitoramento fluviométrico e de qualidade de água na bacia</v>
      </c>
      <c r="J253" s="3" t="str">
        <f>IF(Programas!J253="X","X","")</f>
        <v/>
      </c>
      <c r="K253" s="3" t="str">
        <f>IF(Programas!K253="X","X","")</f>
        <v>X</v>
      </c>
      <c r="L253" s="3" t="str">
        <f>IF(Programas!L253="X","X","")</f>
        <v>X</v>
      </c>
      <c r="M253" s="3" t="str">
        <f>IF(Programas!M253="X","X","")</f>
        <v>X</v>
      </c>
      <c r="N253" s="3" t="str">
        <f>IF(Programas!N253="X","X","")</f>
        <v>X</v>
      </c>
      <c r="O253" s="3" t="str">
        <f>IF(Programas!O253="X","X","")</f>
        <v>X</v>
      </c>
      <c r="P253" s="3" t="str">
        <f>IF(Programas!P253="X","X","")</f>
        <v>X</v>
      </c>
      <c r="Q253" s="3" t="str">
        <f>IF(Programas!Q253="X","X","")</f>
        <v>X</v>
      </c>
      <c r="R253" s="3" t="str">
        <f>IF(Programas!R253="X","X","")</f>
        <v>X</v>
      </c>
      <c r="S253" s="3" t="str">
        <f>IF(Programas!S253="X","X","")</f>
        <v>X</v>
      </c>
      <c r="T253" s="3" t="str">
        <f>IF(Programas!T253="X","X","")</f>
        <v/>
      </c>
      <c r="U253" s="3" t="str">
        <f>IF(Programas!U253="X","X","")</f>
        <v/>
      </c>
      <c r="V253" s="3" t="str">
        <f>IF(Programas!V253="X","X","")</f>
        <v/>
      </c>
      <c r="W253" s="3" t="str">
        <f>IF(Programas!W253="X","X","")</f>
        <v/>
      </c>
      <c r="X253" s="3" t="str">
        <f>IF(Programas!X253="X","X","")</f>
        <v/>
      </c>
      <c r="Y253" s="3" t="str">
        <f>IF(Programas!Y253="X","X","")</f>
        <v/>
      </c>
      <c r="Z253" s="3" t="str">
        <f>IF(Programas!Z253="X","X","")</f>
        <v/>
      </c>
      <c r="AA253" s="3" t="str">
        <f>IF(Programas!AA253="X","X","")</f>
        <v/>
      </c>
      <c r="AB253" s="3" t="str">
        <f>IF(Programas!AB253="X","X","")</f>
        <v/>
      </c>
      <c r="AC253" s="3" t="str">
        <f>IF(Programas!AC253="X","X","")</f>
        <v/>
      </c>
      <c r="AD253" s="3">
        <f>Programas!AD253</f>
        <v>0</v>
      </c>
      <c r="AE253" s="3">
        <f>Programas!AE253</f>
        <v>0</v>
      </c>
      <c r="AF253" s="3">
        <f>Programas!AF253</f>
        <v>0</v>
      </c>
      <c r="AG253" s="3">
        <f>Programas!AG253</f>
        <v>0</v>
      </c>
      <c r="AH253" s="3">
        <f>Programas!AH253</f>
        <v>0</v>
      </c>
      <c r="AI253" s="3">
        <f>Programas!AI253</f>
        <v>310</v>
      </c>
      <c r="AJ253" s="3">
        <f>Programas!AJ253</f>
        <v>0</v>
      </c>
      <c r="AK253" s="3">
        <f>Programas!AK253</f>
        <v>0</v>
      </c>
      <c r="AL253" s="3">
        <f>Programas!AL253</f>
        <v>0</v>
      </c>
      <c r="AM253" s="3">
        <f>Programas!AM253</f>
        <v>0</v>
      </c>
      <c r="AN253" s="3">
        <f>Programas!AN253</f>
        <v>0</v>
      </c>
      <c r="AO253" s="3">
        <f>Programas!AO253</f>
        <v>0</v>
      </c>
      <c r="AP253" s="3">
        <f>Programas!AP253</f>
        <v>0</v>
      </c>
      <c r="AQ253" s="3">
        <f>Programas!AQ253</f>
        <v>0</v>
      </c>
      <c r="AR253" s="3">
        <f>Programas!AR253</f>
        <v>0</v>
      </c>
      <c r="AS253" s="3">
        <f>Programas!AS253</f>
        <v>0</v>
      </c>
      <c r="AT253" s="3">
        <f>Programas!AT253</f>
        <v>0</v>
      </c>
      <c r="AU253" s="3">
        <f>Programas!AU253</f>
        <v>0</v>
      </c>
      <c r="AV253" s="3">
        <f>Programas!AV253</f>
        <v>0</v>
      </c>
      <c r="AW253" s="3">
        <f>Programas!AW253</f>
        <v>0</v>
      </c>
      <c r="AX253" s="4">
        <f t="shared" si="245"/>
        <v>310</v>
      </c>
      <c r="AY253" s="4" t="s">
        <v>205</v>
      </c>
      <c r="AZ253" s="2" t="s">
        <v>525</v>
      </c>
      <c r="BA253" s="2" t="s">
        <v>526</v>
      </c>
      <c r="BB253" s="2" t="s">
        <v>527</v>
      </c>
      <c r="BC253" s="2" t="s">
        <v>282</v>
      </c>
      <c r="BD253" s="6">
        <v>0</v>
      </c>
      <c r="BE253" s="6">
        <v>0.25</v>
      </c>
      <c r="BF253" s="6">
        <v>0.75</v>
      </c>
      <c r="BG253" s="6">
        <f t="shared" si="284"/>
        <v>0.75</v>
      </c>
      <c r="BH253" s="6">
        <f t="shared" si="285"/>
        <v>0.75</v>
      </c>
      <c r="BI253" s="6">
        <f t="shared" si="286"/>
        <v>0.75</v>
      </c>
      <c r="BJ253" s="6">
        <f t="shared" si="287"/>
        <v>0.75</v>
      </c>
      <c r="BK253" s="6">
        <f t="shared" si="288"/>
        <v>0.75</v>
      </c>
      <c r="BL253" s="6">
        <f t="shared" si="289"/>
        <v>0.75</v>
      </c>
      <c r="BM253" s="6">
        <f t="shared" si="290"/>
        <v>0.75</v>
      </c>
      <c r="BN253" s="6">
        <v>1</v>
      </c>
      <c r="BO253" s="6">
        <f t="shared" si="291"/>
        <v>1</v>
      </c>
      <c r="BP253" s="6">
        <f t="shared" si="292"/>
        <v>1</v>
      </c>
      <c r="BQ253" s="6">
        <f t="shared" si="293"/>
        <v>1</v>
      </c>
      <c r="BR253" s="6">
        <f t="shared" si="294"/>
        <v>1</v>
      </c>
      <c r="BS253" s="6">
        <f t="shared" si="295"/>
        <v>1</v>
      </c>
      <c r="BT253" s="6">
        <f t="shared" si="296"/>
        <v>1</v>
      </c>
      <c r="BU253" s="6">
        <f t="shared" si="297"/>
        <v>1</v>
      </c>
      <c r="BV253" s="6">
        <f t="shared" si="298"/>
        <v>1</v>
      </c>
      <c r="BW253" s="6">
        <f t="shared" si="299"/>
        <v>1</v>
      </c>
      <c r="BX253" s="1"/>
    </row>
    <row r="254" spans="1:76" ht="79.8" hidden="1" x14ac:dyDescent="0.3">
      <c r="A254" s="2" t="str">
        <f>Programas!A254</f>
        <v>UA7</v>
      </c>
      <c r="B254" s="2">
        <f>Programas!B254</f>
        <v>1</v>
      </c>
      <c r="C254" s="2" t="str">
        <f>Programas!C254</f>
        <v>Recursos Hídricos</v>
      </c>
      <c r="D254" s="2">
        <f>Programas!D254</f>
        <v>7</v>
      </c>
      <c r="E254" s="2" t="str">
        <f>Programas!E254</f>
        <v>Monitoramento Hidrometeorológico</v>
      </c>
      <c r="F254" s="2" t="str">
        <f>Programas!F254</f>
        <v>7.1</v>
      </c>
      <c r="G254" s="2" t="str">
        <f>Programas!G254</f>
        <v>Aperfeiçoamento do monitoramento fluviométrico, sedimentométrico e de qualidade das águas</v>
      </c>
      <c r="H254" s="2" t="str">
        <f>Programas!H254</f>
        <v>7.1.1</v>
      </c>
      <c r="I254" s="2" t="str">
        <f>Programas!I254</f>
        <v>Aprimorar o monitoramento fluviométrico e de qualidade de água na bacia</v>
      </c>
      <c r="J254" s="3" t="str">
        <f>IF(Programas!J254="X","X","")</f>
        <v/>
      </c>
      <c r="K254" s="3" t="str">
        <f>IF(Programas!K254="X","X","")</f>
        <v>X</v>
      </c>
      <c r="L254" s="3" t="str">
        <f>IF(Programas!L254="X","X","")</f>
        <v>X</v>
      </c>
      <c r="M254" s="3" t="str">
        <f>IF(Programas!M254="X","X","")</f>
        <v>X</v>
      </c>
      <c r="N254" s="3" t="str">
        <f>IF(Programas!N254="X","X","")</f>
        <v>X</v>
      </c>
      <c r="O254" s="3" t="str">
        <f>IF(Programas!O254="X","X","")</f>
        <v>X</v>
      </c>
      <c r="P254" s="3" t="str">
        <f>IF(Programas!P254="X","X","")</f>
        <v>X</v>
      </c>
      <c r="Q254" s="3" t="str">
        <f>IF(Programas!Q254="X","X","")</f>
        <v>X</v>
      </c>
      <c r="R254" s="3" t="str">
        <f>IF(Programas!R254="X","X","")</f>
        <v>X</v>
      </c>
      <c r="S254" s="3" t="str">
        <f>IF(Programas!S254="X","X","")</f>
        <v>X</v>
      </c>
      <c r="T254" s="3" t="str">
        <f>IF(Programas!T254="X","X","")</f>
        <v/>
      </c>
      <c r="U254" s="3" t="str">
        <f>IF(Programas!U254="X","X","")</f>
        <v/>
      </c>
      <c r="V254" s="3" t="str">
        <f>IF(Programas!V254="X","X","")</f>
        <v/>
      </c>
      <c r="W254" s="3" t="str">
        <f>IF(Programas!W254="X","X","")</f>
        <v/>
      </c>
      <c r="X254" s="3" t="str">
        <f>IF(Programas!X254="X","X","")</f>
        <v/>
      </c>
      <c r="Y254" s="3" t="str">
        <f>IF(Programas!Y254="X","X","")</f>
        <v/>
      </c>
      <c r="Z254" s="3" t="str">
        <f>IF(Programas!Z254="X","X","")</f>
        <v/>
      </c>
      <c r="AA254" s="3" t="str">
        <f>IF(Programas!AA254="X","X","")</f>
        <v/>
      </c>
      <c r="AB254" s="3" t="str">
        <f>IF(Programas!AB254="X","X","")</f>
        <v/>
      </c>
      <c r="AC254" s="3" t="str">
        <f>IF(Programas!AC254="X","X","")</f>
        <v/>
      </c>
      <c r="AD254" s="3">
        <f>Programas!AD254</f>
        <v>0</v>
      </c>
      <c r="AE254" s="3">
        <f>Programas!AE254</f>
        <v>0</v>
      </c>
      <c r="AF254" s="3">
        <f>Programas!AF254</f>
        <v>0</v>
      </c>
      <c r="AG254" s="3">
        <f>Programas!AG254</f>
        <v>0</v>
      </c>
      <c r="AH254" s="3">
        <f>Programas!AH254</f>
        <v>0</v>
      </c>
      <c r="AI254" s="3">
        <f>Programas!AI254</f>
        <v>0</v>
      </c>
      <c r="AJ254" s="3">
        <f>Programas!AJ254</f>
        <v>0</v>
      </c>
      <c r="AK254" s="3">
        <f>Programas!AK254</f>
        <v>0</v>
      </c>
      <c r="AL254" s="3">
        <f>Programas!AL254</f>
        <v>0</v>
      </c>
      <c r="AM254" s="3">
        <f>Programas!AM254</f>
        <v>0</v>
      </c>
      <c r="AN254" s="3">
        <f>Programas!AN254</f>
        <v>0</v>
      </c>
      <c r="AO254" s="3">
        <f>Programas!AO254</f>
        <v>0</v>
      </c>
      <c r="AP254" s="3">
        <f>Programas!AP254</f>
        <v>0</v>
      </c>
      <c r="AQ254" s="3">
        <f>Programas!AQ254</f>
        <v>0</v>
      </c>
      <c r="AR254" s="3">
        <f>Programas!AR254</f>
        <v>0</v>
      </c>
      <c r="AS254" s="3">
        <f>Programas!AS254</f>
        <v>0</v>
      </c>
      <c r="AT254" s="3">
        <f>Programas!AT254</f>
        <v>0</v>
      </c>
      <c r="AU254" s="3">
        <f>Programas!AU254</f>
        <v>0</v>
      </c>
      <c r="AV254" s="3">
        <f>Programas!AV254</f>
        <v>0</v>
      </c>
      <c r="AW254" s="3">
        <f>Programas!AW254</f>
        <v>0</v>
      </c>
      <c r="AX254" s="4">
        <f t="shared" si="245"/>
        <v>0</v>
      </c>
      <c r="AY254" s="4" t="s">
        <v>205</v>
      </c>
      <c r="AZ254" s="2" t="s">
        <v>586</v>
      </c>
      <c r="BA254" s="2" t="s">
        <v>587</v>
      </c>
      <c r="BB254" s="2" t="s">
        <v>588</v>
      </c>
      <c r="BC254" s="2" t="s">
        <v>282</v>
      </c>
      <c r="BD254" s="6">
        <v>0</v>
      </c>
      <c r="BE254" s="6">
        <v>0.25</v>
      </c>
      <c r="BF254" s="6">
        <v>0.75</v>
      </c>
      <c r="BG254" s="6">
        <f t="shared" si="284"/>
        <v>0.75</v>
      </c>
      <c r="BH254" s="6">
        <f t="shared" si="285"/>
        <v>0.75</v>
      </c>
      <c r="BI254" s="6">
        <f t="shared" si="286"/>
        <v>0.75</v>
      </c>
      <c r="BJ254" s="6">
        <f t="shared" si="287"/>
        <v>0.75</v>
      </c>
      <c r="BK254" s="6">
        <f t="shared" si="288"/>
        <v>0.75</v>
      </c>
      <c r="BL254" s="6">
        <f t="shared" si="289"/>
        <v>0.75</v>
      </c>
      <c r="BM254" s="6">
        <f t="shared" si="290"/>
        <v>0.75</v>
      </c>
      <c r="BN254" s="6">
        <v>1</v>
      </c>
      <c r="BO254" s="6">
        <f t="shared" si="291"/>
        <v>1</v>
      </c>
      <c r="BP254" s="6">
        <f t="shared" si="292"/>
        <v>1</v>
      </c>
      <c r="BQ254" s="6">
        <f t="shared" si="293"/>
        <v>1</v>
      </c>
      <c r="BR254" s="6">
        <f t="shared" si="294"/>
        <v>1</v>
      </c>
      <c r="BS254" s="6">
        <f t="shared" si="295"/>
        <v>1</v>
      </c>
      <c r="BT254" s="6">
        <f t="shared" si="296"/>
        <v>1</v>
      </c>
      <c r="BU254" s="6">
        <f t="shared" si="297"/>
        <v>1</v>
      </c>
      <c r="BV254" s="6">
        <f t="shared" si="298"/>
        <v>1</v>
      </c>
      <c r="BW254" s="6">
        <f t="shared" si="299"/>
        <v>1</v>
      </c>
      <c r="BX254" s="1"/>
    </row>
    <row r="255" spans="1:76" ht="79.8" hidden="1" x14ac:dyDescent="0.3">
      <c r="A255" s="2" t="str">
        <f>Programas!A255</f>
        <v>UA8</v>
      </c>
      <c r="B255" s="2">
        <f>Programas!B255</f>
        <v>1</v>
      </c>
      <c r="C255" s="2" t="str">
        <f>Programas!C255</f>
        <v>Recursos Hídricos</v>
      </c>
      <c r="D255" s="2">
        <f>Programas!D255</f>
        <v>7</v>
      </c>
      <c r="E255" s="2" t="str">
        <f>Programas!E255</f>
        <v>Monitoramento Hidrometeorológico</v>
      </c>
      <c r="F255" s="2" t="str">
        <f>Programas!F255</f>
        <v>7.1</v>
      </c>
      <c r="G255" s="2" t="str">
        <f>Programas!G255</f>
        <v>Aperfeiçoamento do monitoramento fluviométrico, sedimentométrico e de qualidade das águas</v>
      </c>
      <c r="H255" s="2" t="str">
        <f>Programas!H255</f>
        <v>7.1.1</v>
      </c>
      <c r="I255" s="2" t="str">
        <f>Programas!I255</f>
        <v>Aprimorar o monitoramento fluviométrico e de qualidade de água na bacia</v>
      </c>
      <c r="J255" s="3" t="str">
        <f>IF(Programas!J255="X","X","")</f>
        <v/>
      </c>
      <c r="K255" s="3" t="str">
        <f>IF(Programas!K255="X","X","")</f>
        <v>X</v>
      </c>
      <c r="L255" s="3" t="str">
        <f>IF(Programas!L255="X","X","")</f>
        <v>X</v>
      </c>
      <c r="M255" s="3" t="str">
        <f>IF(Programas!M255="X","X","")</f>
        <v>X</v>
      </c>
      <c r="N255" s="3" t="str">
        <f>IF(Programas!N255="X","X","")</f>
        <v>X</v>
      </c>
      <c r="O255" s="3" t="str">
        <f>IF(Programas!O255="X","X","")</f>
        <v>X</v>
      </c>
      <c r="P255" s="3" t="str">
        <f>IF(Programas!P255="X","X","")</f>
        <v>X</v>
      </c>
      <c r="Q255" s="3" t="str">
        <f>IF(Programas!Q255="X","X","")</f>
        <v>X</v>
      </c>
      <c r="R255" s="3" t="str">
        <f>IF(Programas!R255="X","X","")</f>
        <v>X</v>
      </c>
      <c r="S255" s="3" t="str">
        <f>IF(Programas!S255="X","X","")</f>
        <v>X</v>
      </c>
      <c r="T255" s="3" t="str">
        <f>IF(Programas!T255="X","X","")</f>
        <v/>
      </c>
      <c r="U255" s="3" t="str">
        <f>IF(Programas!U255="X","X","")</f>
        <v/>
      </c>
      <c r="V255" s="3" t="str">
        <f>IF(Programas!V255="X","X","")</f>
        <v/>
      </c>
      <c r="W255" s="3" t="str">
        <f>IF(Programas!W255="X","X","")</f>
        <v/>
      </c>
      <c r="X255" s="3" t="str">
        <f>IF(Programas!X255="X","X","")</f>
        <v/>
      </c>
      <c r="Y255" s="3" t="str">
        <f>IF(Programas!Y255="X","X","")</f>
        <v/>
      </c>
      <c r="Z255" s="3" t="str">
        <f>IF(Programas!Z255="X","X","")</f>
        <v/>
      </c>
      <c r="AA255" s="3" t="str">
        <f>IF(Programas!AA255="X","X","")</f>
        <v/>
      </c>
      <c r="AB255" s="3" t="str">
        <f>IF(Programas!AB255="X","X","")</f>
        <v/>
      </c>
      <c r="AC255" s="3" t="str">
        <f>IF(Programas!AC255="X","X","")</f>
        <v/>
      </c>
      <c r="AD255" s="3">
        <f>Programas!AD255</f>
        <v>0</v>
      </c>
      <c r="AE255" s="3">
        <f>Programas!AE255</f>
        <v>0</v>
      </c>
      <c r="AF255" s="3">
        <f>Programas!AF255</f>
        <v>0</v>
      </c>
      <c r="AG255" s="3">
        <f>Programas!AG255</f>
        <v>0</v>
      </c>
      <c r="AH255" s="3">
        <f>Programas!AH255</f>
        <v>0</v>
      </c>
      <c r="AI255" s="3">
        <f>Programas!AI255</f>
        <v>0</v>
      </c>
      <c r="AJ255" s="3">
        <f>Programas!AJ255</f>
        <v>0</v>
      </c>
      <c r="AK255" s="3">
        <f>Programas!AK255</f>
        <v>0</v>
      </c>
      <c r="AL255" s="3">
        <f>Programas!AL255</f>
        <v>0</v>
      </c>
      <c r="AM255" s="3">
        <f>Programas!AM255</f>
        <v>0</v>
      </c>
      <c r="AN255" s="3">
        <f>Programas!AN255</f>
        <v>0</v>
      </c>
      <c r="AO255" s="3">
        <f>Programas!AO255</f>
        <v>0</v>
      </c>
      <c r="AP255" s="3">
        <f>Programas!AP255</f>
        <v>0</v>
      </c>
      <c r="AQ255" s="3">
        <f>Programas!AQ255</f>
        <v>0</v>
      </c>
      <c r="AR255" s="3">
        <f>Programas!AR255</f>
        <v>0</v>
      </c>
      <c r="AS255" s="3">
        <f>Programas!AS255</f>
        <v>0</v>
      </c>
      <c r="AT255" s="3">
        <f>Programas!AT255</f>
        <v>0</v>
      </c>
      <c r="AU255" s="3">
        <f>Programas!AU255</f>
        <v>0</v>
      </c>
      <c r="AV255" s="3">
        <f>Programas!AV255</f>
        <v>0</v>
      </c>
      <c r="AW255" s="3">
        <f>Programas!AW255</f>
        <v>0</v>
      </c>
      <c r="AX255" s="4">
        <f t="shared" si="245"/>
        <v>0</v>
      </c>
      <c r="AY255" s="4" t="s">
        <v>205</v>
      </c>
      <c r="AZ255" s="2" t="s">
        <v>586</v>
      </c>
      <c r="BA255" s="2" t="s">
        <v>587</v>
      </c>
      <c r="BB255" s="2" t="s">
        <v>588</v>
      </c>
      <c r="BC255" s="2" t="s">
        <v>282</v>
      </c>
      <c r="BD255" s="6">
        <v>0</v>
      </c>
      <c r="BE255" s="6">
        <v>0.25</v>
      </c>
      <c r="BF255" s="6">
        <v>0.75</v>
      </c>
      <c r="BG255" s="6">
        <f t="shared" si="284"/>
        <v>0.75</v>
      </c>
      <c r="BH255" s="6">
        <f t="shared" si="285"/>
        <v>0.75</v>
      </c>
      <c r="BI255" s="6">
        <f t="shared" si="286"/>
        <v>0.75</v>
      </c>
      <c r="BJ255" s="6">
        <f t="shared" si="287"/>
        <v>0.75</v>
      </c>
      <c r="BK255" s="6">
        <f t="shared" si="288"/>
        <v>0.75</v>
      </c>
      <c r="BL255" s="6">
        <f t="shared" si="289"/>
        <v>0.75</v>
      </c>
      <c r="BM255" s="6">
        <f t="shared" si="290"/>
        <v>0.75</v>
      </c>
      <c r="BN255" s="6">
        <v>1</v>
      </c>
      <c r="BO255" s="6">
        <f t="shared" si="291"/>
        <v>1</v>
      </c>
      <c r="BP255" s="6">
        <f t="shared" si="292"/>
        <v>1</v>
      </c>
      <c r="BQ255" s="6">
        <f t="shared" si="293"/>
        <v>1</v>
      </c>
      <c r="BR255" s="6">
        <f t="shared" si="294"/>
        <v>1</v>
      </c>
      <c r="BS255" s="6">
        <f t="shared" si="295"/>
        <v>1</v>
      </c>
      <c r="BT255" s="6">
        <f t="shared" si="296"/>
        <v>1</v>
      </c>
      <c r="BU255" s="6">
        <f t="shared" si="297"/>
        <v>1</v>
      </c>
      <c r="BV255" s="6">
        <f t="shared" si="298"/>
        <v>1</v>
      </c>
      <c r="BW255" s="6">
        <f t="shared" si="299"/>
        <v>1</v>
      </c>
      <c r="BX255" s="1"/>
    </row>
    <row r="256" spans="1:76" ht="79.8" hidden="1" x14ac:dyDescent="0.3">
      <c r="A256" s="2" t="str">
        <f>Programas!A256</f>
        <v>UA9</v>
      </c>
      <c r="B256" s="2">
        <f>Programas!B256</f>
        <v>1</v>
      </c>
      <c r="C256" s="2" t="str">
        <f>Programas!C256</f>
        <v>Recursos Hídricos</v>
      </c>
      <c r="D256" s="2">
        <f>Programas!D256</f>
        <v>7</v>
      </c>
      <c r="E256" s="2" t="str">
        <f>Programas!E256</f>
        <v>Monitoramento Hidrometeorológico</v>
      </c>
      <c r="F256" s="2" t="str">
        <f>Programas!F256</f>
        <v>7.1</v>
      </c>
      <c r="G256" s="2" t="str">
        <f>Programas!G256</f>
        <v>Aperfeiçoamento do monitoramento fluviométrico, sedimentométrico e de qualidade das águas</v>
      </c>
      <c r="H256" s="2" t="str">
        <f>Programas!H256</f>
        <v>7.1.1</v>
      </c>
      <c r="I256" s="2" t="str">
        <f>Programas!I256</f>
        <v>Aprimorar o monitoramento fluviométrico e de qualidade de água na bacia</v>
      </c>
      <c r="J256" s="3" t="str">
        <f>IF(Programas!J256="X","X","")</f>
        <v/>
      </c>
      <c r="K256" s="3" t="str">
        <f>IF(Programas!K256="X","X","")</f>
        <v>X</v>
      </c>
      <c r="L256" s="3" t="str">
        <f>IF(Programas!L256="X","X","")</f>
        <v>X</v>
      </c>
      <c r="M256" s="3" t="str">
        <f>IF(Programas!M256="X","X","")</f>
        <v>X</v>
      </c>
      <c r="N256" s="3" t="str">
        <f>IF(Programas!N256="X","X","")</f>
        <v>X</v>
      </c>
      <c r="O256" s="3" t="str">
        <f>IF(Programas!O256="X","X","")</f>
        <v>X</v>
      </c>
      <c r="P256" s="3" t="str">
        <f>IF(Programas!P256="X","X","")</f>
        <v>X</v>
      </c>
      <c r="Q256" s="3" t="str">
        <f>IF(Programas!Q256="X","X","")</f>
        <v>X</v>
      </c>
      <c r="R256" s="3" t="str">
        <f>IF(Programas!R256="X","X","")</f>
        <v>X</v>
      </c>
      <c r="S256" s="3" t="str">
        <f>IF(Programas!S256="X","X","")</f>
        <v>X</v>
      </c>
      <c r="T256" s="3" t="str">
        <f>IF(Programas!T256="X","X","")</f>
        <v/>
      </c>
      <c r="U256" s="3" t="str">
        <f>IF(Programas!U256="X","X","")</f>
        <v/>
      </c>
      <c r="V256" s="3" t="str">
        <f>IF(Programas!V256="X","X","")</f>
        <v/>
      </c>
      <c r="W256" s="3" t="str">
        <f>IF(Programas!W256="X","X","")</f>
        <v/>
      </c>
      <c r="X256" s="3" t="str">
        <f>IF(Programas!X256="X","X","")</f>
        <v/>
      </c>
      <c r="Y256" s="3" t="str">
        <f>IF(Programas!Y256="X","X","")</f>
        <v/>
      </c>
      <c r="Z256" s="3" t="str">
        <f>IF(Programas!Z256="X","X","")</f>
        <v/>
      </c>
      <c r="AA256" s="3" t="str">
        <f>IF(Programas!AA256="X","X","")</f>
        <v/>
      </c>
      <c r="AB256" s="3" t="str">
        <f>IF(Programas!AB256="X","X","")</f>
        <v/>
      </c>
      <c r="AC256" s="3" t="str">
        <f>IF(Programas!AC256="X","X","")</f>
        <v/>
      </c>
      <c r="AD256" s="3">
        <f>Programas!AD256</f>
        <v>0</v>
      </c>
      <c r="AE256" s="3">
        <f>Programas!AE256</f>
        <v>0</v>
      </c>
      <c r="AF256" s="3">
        <f>Programas!AF256</f>
        <v>0</v>
      </c>
      <c r="AG256" s="3">
        <f>Programas!AG256</f>
        <v>0</v>
      </c>
      <c r="AH256" s="3">
        <f>Programas!AH256</f>
        <v>0</v>
      </c>
      <c r="AI256" s="3">
        <f>Programas!AI256</f>
        <v>0</v>
      </c>
      <c r="AJ256" s="3">
        <f>Programas!AJ256</f>
        <v>0</v>
      </c>
      <c r="AK256" s="3">
        <f>Programas!AK256</f>
        <v>0</v>
      </c>
      <c r="AL256" s="3">
        <f>Programas!AL256</f>
        <v>0</v>
      </c>
      <c r="AM256" s="3">
        <f>Programas!AM256</f>
        <v>0</v>
      </c>
      <c r="AN256" s="3">
        <f>Programas!AN256</f>
        <v>0</v>
      </c>
      <c r="AO256" s="3">
        <f>Programas!AO256</f>
        <v>0</v>
      </c>
      <c r="AP256" s="3">
        <f>Programas!AP256</f>
        <v>0</v>
      </c>
      <c r="AQ256" s="3">
        <f>Programas!AQ256</f>
        <v>0</v>
      </c>
      <c r="AR256" s="3">
        <f>Programas!AR256</f>
        <v>0</v>
      </c>
      <c r="AS256" s="3">
        <f>Programas!AS256</f>
        <v>0</v>
      </c>
      <c r="AT256" s="3">
        <f>Programas!AT256</f>
        <v>0</v>
      </c>
      <c r="AU256" s="3">
        <f>Programas!AU256</f>
        <v>0</v>
      </c>
      <c r="AV256" s="3">
        <f>Programas!AV256</f>
        <v>0</v>
      </c>
      <c r="AW256" s="3">
        <f>Programas!AW256</f>
        <v>0</v>
      </c>
      <c r="AX256" s="4">
        <f t="shared" si="245"/>
        <v>0</v>
      </c>
      <c r="AY256" s="4" t="s">
        <v>205</v>
      </c>
      <c r="AZ256" s="2" t="s">
        <v>586</v>
      </c>
      <c r="BA256" s="2" t="s">
        <v>587</v>
      </c>
      <c r="BB256" s="2" t="s">
        <v>588</v>
      </c>
      <c r="BC256" s="2" t="s">
        <v>282</v>
      </c>
      <c r="BD256" s="6">
        <v>0</v>
      </c>
      <c r="BE256" s="6">
        <v>0.25</v>
      </c>
      <c r="BF256" s="6">
        <v>0.75</v>
      </c>
      <c r="BG256" s="6">
        <f t="shared" si="284"/>
        <v>0.75</v>
      </c>
      <c r="BH256" s="6">
        <f t="shared" si="285"/>
        <v>0.75</v>
      </c>
      <c r="BI256" s="6">
        <f t="shared" si="286"/>
        <v>0.75</v>
      </c>
      <c r="BJ256" s="6">
        <f t="shared" si="287"/>
        <v>0.75</v>
      </c>
      <c r="BK256" s="6">
        <f t="shared" si="288"/>
        <v>0.75</v>
      </c>
      <c r="BL256" s="6">
        <f t="shared" si="289"/>
        <v>0.75</v>
      </c>
      <c r="BM256" s="6">
        <f t="shared" si="290"/>
        <v>0.75</v>
      </c>
      <c r="BN256" s="6">
        <v>1</v>
      </c>
      <c r="BO256" s="6">
        <f t="shared" si="291"/>
        <v>1</v>
      </c>
      <c r="BP256" s="6">
        <f t="shared" si="292"/>
        <v>1</v>
      </c>
      <c r="BQ256" s="6">
        <f t="shared" si="293"/>
        <v>1</v>
      </c>
      <c r="BR256" s="6">
        <f t="shared" si="294"/>
        <v>1</v>
      </c>
      <c r="BS256" s="6">
        <f t="shared" si="295"/>
        <v>1</v>
      </c>
      <c r="BT256" s="6">
        <f t="shared" si="296"/>
        <v>1</v>
      </c>
      <c r="BU256" s="6">
        <f t="shared" si="297"/>
        <v>1</v>
      </c>
      <c r="BV256" s="6">
        <f t="shared" si="298"/>
        <v>1</v>
      </c>
      <c r="BW256" s="6">
        <f t="shared" si="299"/>
        <v>1</v>
      </c>
      <c r="BX256" s="1"/>
    </row>
    <row r="257" spans="1:76" ht="68.400000000000006" x14ac:dyDescent="0.3">
      <c r="A257" s="40" t="str">
        <f>Programas!A257</f>
        <v>PIRH</v>
      </c>
      <c r="B257" s="40">
        <f>Programas!B257</f>
        <v>1</v>
      </c>
      <c r="C257" s="40" t="str">
        <f>Programas!C257</f>
        <v>Recursos Hídricos</v>
      </c>
      <c r="D257" s="40">
        <f>Programas!D257</f>
        <v>7</v>
      </c>
      <c r="E257" s="40" t="str">
        <f>Programas!E257</f>
        <v>Monitoramento Hidrometeorológico</v>
      </c>
      <c r="F257" s="40" t="str">
        <f>Programas!F257</f>
        <v>7.1</v>
      </c>
      <c r="G257" s="40" t="str">
        <f>Programas!G257</f>
        <v>Aperfeiçoamento do monitoramento fluviométrico, sedimentométrico e de qualidade das águas</v>
      </c>
      <c r="H257" s="40" t="str">
        <f>Programas!H257</f>
        <v>7.1.2</v>
      </c>
      <c r="I257" s="40" t="str">
        <f>Programas!I257</f>
        <v xml:space="preserve">Aprimorar o monitoramento sedimentométrico </v>
      </c>
      <c r="J257" s="30" t="str">
        <f>IF(Programas!J257="X","X","")</f>
        <v/>
      </c>
      <c r="K257" s="30" t="str">
        <f>IF(Programas!K257="X","X","")</f>
        <v/>
      </c>
      <c r="L257" s="30" t="str">
        <f>IF(Programas!L257="X","X","")</f>
        <v/>
      </c>
      <c r="M257" s="30" t="str">
        <f>IF(Programas!M257="X","X","")</f>
        <v>X</v>
      </c>
      <c r="N257" s="30" t="str">
        <f>IF(Programas!N257="X","X","")</f>
        <v>X</v>
      </c>
      <c r="O257" s="30" t="str">
        <f>IF(Programas!O257="X","X","")</f>
        <v>X</v>
      </c>
      <c r="P257" s="30" t="str">
        <f>IF(Programas!P257="X","X","")</f>
        <v>X</v>
      </c>
      <c r="Q257" s="30" t="str">
        <f>IF(Programas!Q257="X","X","")</f>
        <v>X</v>
      </c>
      <c r="R257" s="30" t="str">
        <f>IF(Programas!R257="X","X","")</f>
        <v>X</v>
      </c>
      <c r="S257" s="30" t="str">
        <f>IF(Programas!S257="X","X","")</f>
        <v>X</v>
      </c>
      <c r="T257" s="30" t="str">
        <f>IF(Programas!T257="X","X","")</f>
        <v/>
      </c>
      <c r="U257" s="30" t="str">
        <f>IF(Programas!U257="X","X","")</f>
        <v/>
      </c>
      <c r="V257" s="30" t="str">
        <f>IF(Programas!V257="X","X","")</f>
        <v/>
      </c>
      <c r="W257" s="30" t="str">
        <f>IF(Programas!W257="X","X","")</f>
        <v/>
      </c>
      <c r="X257" s="30" t="str">
        <f>IF(Programas!X257="X","X","")</f>
        <v/>
      </c>
      <c r="Y257" s="30" t="str">
        <f>IF(Programas!Y257="X","X","")</f>
        <v/>
      </c>
      <c r="Z257" s="30" t="str">
        <f>IF(Programas!Z257="X","X","")</f>
        <v/>
      </c>
      <c r="AA257" s="30" t="str">
        <f>IF(Programas!AA257="X","X","")</f>
        <v/>
      </c>
      <c r="AB257" s="30" t="str">
        <f>IF(Programas!AB257="X","X","")</f>
        <v/>
      </c>
      <c r="AC257" s="30" t="str">
        <f>IF(Programas!AC257="X","X","")</f>
        <v/>
      </c>
      <c r="AD257" s="30">
        <f>Programas!AD257</f>
        <v>0</v>
      </c>
      <c r="AE257" s="30">
        <f>Programas!AE257</f>
        <v>0</v>
      </c>
      <c r="AF257" s="30">
        <f>Programas!AF257</f>
        <v>0</v>
      </c>
      <c r="AG257" s="30">
        <f>Programas!AG257</f>
        <v>0</v>
      </c>
      <c r="AH257" s="30">
        <f>Programas!AH257</f>
        <v>0</v>
      </c>
      <c r="AI257" s="30">
        <f>Programas!AI257</f>
        <v>0</v>
      </c>
      <c r="AJ257" s="30">
        <f>Programas!AJ257</f>
        <v>0</v>
      </c>
      <c r="AK257" s="30">
        <f>Programas!AK257</f>
        <v>0</v>
      </c>
      <c r="AL257" s="30">
        <f>Programas!AL257</f>
        <v>0</v>
      </c>
      <c r="AM257" s="30">
        <f>Programas!AM257</f>
        <v>0</v>
      </c>
      <c r="AN257" s="30">
        <f>Programas!AN257</f>
        <v>0</v>
      </c>
      <c r="AO257" s="30">
        <f>Programas!AO257</f>
        <v>0</v>
      </c>
      <c r="AP257" s="30">
        <f>Programas!AP257</f>
        <v>0</v>
      </c>
      <c r="AQ257" s="30">
        <f>Programas!AQ257</f>
        <v>0</v>
      </c>
      <c r="AR257" s="30">
        <f>Programas!AR257</f>
        <v>0</v>
      </c>
      <c r="AS257" s="30">
        <f>Programas!AS257</f>
        <v>0</v>
      </c>
      <c r="AT257" s="30">
        <f>Programas!AT257</f>
        <v>0</v>
      </c>
      <c r="AU257" s="30">
        <f>Programas!AU257</f>
        <v>0</v>
      </c>
      <c r="AV257" s="30">
        <f>Programas!AV257</f>
        <v>0</v>
      </c>
      <c r="AW257" s="30">
        <f>Programas!AW257</f>
        <v>0</v>
      </c>
      <c r="AX257" s="36">
        <f t="shared" si="245"/>
        <v>0</v>
      </c>
      <c r="AY257" s="36" t="s">
        <v>205</v>
      </c>
      <c r="AZ257" s="40" t="s">
        <v>279</v>
      </c>
      <c r="BA257" s="40" t="s">
        <v>280</v>
      </c>
      <c r="BB257" s="40" t="s">
        <v>281</v>
      </c>
      <c r="BC257" s="40" t="s">
        <v>282</v>
      </c>
      <c r="BD257" s="62">
        <v>0</v>
      </c>
      <c r="BE257" s="62">
        <f t="shared" ref="BE257:BW257" si="300">BD257</f>
        <v>0</v>
      </c>
      <c r="BF257" s="62">
        <f t="shared" si="300"/>
        <v>0</v>
      </c>
      <c r="BG257" s="62">
        <v>0.75</v>
      </c>
      <c r="BH257" s="62">
        <f t="shared" si="300"/>
        <v>0.75</v>
      </c>
      <c r="BI257" s="62">
        <f t="shared" si="300"/>
        <v>0.75</v>
      </c>
      <c r="BJ257" s="62">
        <f t="shared" si="300"/>
        <v>0.75</v>
      </c>
      <c r="BK257" s="62">
        <f t="shared" si="300"/>
        <v>0.75</v>
      </c>
      <c r="BL257" s="62">
        <f t="shared" si="300"/>
        <v>0.75</v>
      </c>
      <c r="BM257" s="62">
        <f t="shared" si="300"/>
        <v>0.75</v>
      </c>
      <c r="BN257" s="62">
        <v>1</v>
      </c>
      <c r="BO257" s="62">
        <f t="shared" si="300"/>
        <v>1</v>
      </c>
      <c r="BP257" s="62">
        <f t="shared" si="300"/>
        <v>1</v>
      </c>
      <c r="BQ257" s="62">
        <f t="shared" si="300"/>
        <v>1</v>
      </c>
      <c r="BR257" s="62">
        <f t="shared" si="300"/>
        <v>1</v>
      </c>
      <c r="BS257" s="62">
        <f t="shared" si="300"/>
        <v>1</v>
      </c>
      <c r="BT257" s="62">
        <f t="shared" si="300"/>
        <v>1</v>
      </c>
      <c r="BU257" s="62">
        <f t="shared" si="300"/>
        <v>1</v>
      </c>
      <c r="BV257" s="62">
        <f t="shared" si="300"/>
        <v>1</v>
      </c>
      <c r="BW257" s="62">
        <f t="shared" si="300"/>
        <v>1</v>
      </c>
    </row>
    <row r="258" spans="1:76" ht="68.400000000000006" hidden="1" x14ac:dyDescent="0.3">
      <c r="A258" s="2" t="str">
        <f>Programas!A258</f>
        <v>Doce</v>
      </c>
      <c r="B258" s="2">
        <f>Programas!B258</f>
        <v>1</v>
      </c>
      <c r="C258" s="2" t="str">
        <f>Programas!C258</f>
        <v>Recursos Hídricos</v>
      </c>
      <c r="D258" s="2">
        <f>Programas!D258</f>
        <v>7</v>
      </c>
      <c r="E258" s="2" t="str">
        <f>Programas!E258</f>
        <v>Monitoramento Hidrometeorológico</v>
      </c>
      <c r="F258" s="2" t="str">
        <f>Programas!F258</f>
        <v>7.1</v>
      </c>
      <c r="G258" s="2" t="str">
        <f>Programas!G258</f>
        <v>Aperfeiçoamento do monitoramento fluviométrico, sedimentométrico e de qualidade das águas</v>
      </c>
      <c r="H258" s="2" t="str">
        <f>Programas!H258</f>
        <v>7.1.2</v>
      </c>
      <c r="I258" s="2" t="str">
        <f>Programas!I258</f>
        <v xml:space="preserve">Aprimorar o monitoramento sedimentométrico </v>
      </c>
      <c r="J258" s="3" t="str">
        <f>IF(Programas!J258="X","X","")</f>
        <v/>
      </c>
      <c r="K258" s="3" t="str">
        <f>IF(Programas!K258="X","X","")</f>
        <v/>
      </c>
      <c r="L258" s="3" t="str">
        <f>IF(Programas!L258="X","X","")</f>
        <v/>
      </c>
      <c r="M258" s="3" t="str">
        <f>IF(Programas!M258="X","X","")</f>
        <v>X</v>
      </c>
      <c r="N258" s="3" t="str">
        <f>IF(Programas!N258="X","X","")</f>
        <v>X</v>
      </c>
      <c r="O258" s="3" t="str">
        <f>IF(Programas!O258="X","X","")</f>
        <v>X</v>
      </c>
      <c r="P258" s="3" t="str">
        <f>IF(Programas!P258="X","X","")</f>
        <v>X</v>
      </c>
      <c r="Q258" s="3" t="str">
        <f>IF(Programas!Q258="X","X","")</f>
        <v>X</v>
      </c>
      <c r="R258" s="3" t="str">
        <f>IF(Programas!R258="X","X","")</f>
        <v>X</v>
      </c>
      <c r="S258" s="3" t="str">
        <f>IF(Programas!S258="X","X","")</f>
        <v>X</v>
      </c>
      <c r="T258" s="3" t="str">
        <f>IF(Programas!T258="X","X","")</f>
        <v/>
      </c>
      <c r="U258" s="3" t="str">
        <f>IF(Programas!U258="X","X","")</f>
        <v/>
      </c>
      <c r="V258" s="3" t="str">
        <f>IF(Programas!V258="X","X","")</f>
        <v/>
      </c>
      <c r="W258" s="3" t="str">
        <f>IF(Programas!W258="X","X","")</f>
        <v/>
      </c>
      <c r="X258" s="3" t="str">
        <f>IF(Programas!X258="X","X","")</f>
        <v/>
      </c>
      <c r="Y258" s="3" t="str">
        <f>IF(Programas!Y258="X","X","")</f>
        <v/>
      </c>
      <c r="Z258" s="3" t="str">
        <f>IF(Programas!Z258="X","X","")</f>
        <v/>
      </c>
      <c r="AA258" s="3" t="str">
        <f>IF(Programas!AA258="X","X","")</f>
        <v/>
      </c>
      <c r="AB258" s="3" t="str">
        <f>IF(Programas!AB258="X","X","")</f>
        <v/>
      </c>
      <c r="AC258" s="3" t="str">
        <f>IF(Programas!AC258="X","X","")</f>
        <v/>
      </c>
      <c r="AD258" s="3">
        <f>Programas!AD258</f>
        <v>0</v>
      </c>
      <c r="AE258" s="3">
        <f>Programas!AE258</f>
        <v>0</v>
      </c>
      <c r="AF258" s="3">
        <f>Programas!AF258</f>
        <v>0</v>
      </c>
      <c r="AG258" s="3">
        <f>Programas!AG258</f>
        <v>0</v>
      </c>
      <c r="AH258" s="3">
        <f>Programas!AH258</f>
        <v>0</v>
      </c>
      <c r="AI258" s="3">
        <f>Programas!AI258</f>
        <v>0</v>
      </c>
      <c r="AJ258" s="3">
        <f>Programas!AJ258</f>
        <v>0</v>
      </c>
      <c r="AK258" s="3">
        <f>Programas!AK258</f>
        <v>0</v>
      </c>
      <c r="AL258" s="3">
        <f>Programas!AL258</f>
        <v>0</v>
      </c>
      <c r="AM258" s="3">
        <f>Programas!AM258</f>
        <v>0</v>
      </c>
      <c r="AN258" s="3">
        <f>Programas!AN258</f>
        <v>0</v>
      </c>
      <c r="AO258" s="3">
        <f>Programas!AO258</f>
        <v>0</v>
      </c>
      <c r="AP258" s="3">
        <f>Programas!AP258</f>
        <v>0</v>
      </c>
      <c r="AQ258" s="3">
        <f>Programas!AQ258</f>
        <v>0</v>
      </c>
      <c r="AR258" s="3">
        <f>Programas!AR258</f>
        <v>0</v>
      </c>
      <c r="AS258" s="3">
        <f>Programas!AS258</f>
        <v>0</v>
      </c>
      <c r="AT258" s="3">
        <f>Programas!AT258</f>
        <v>0</v>
      </c>
      <c r="AU258" s="3">
        <f>Programas!AU258</f>
        <v>0</v>
      </c>
      <c r="AV258" s="3">
        <f>Programas!AV258</f>
        <v>0</v>
      </c>
      <c r="AW258" s="3">
        <f>Programas!AW258</f>
        <v>0</v>
      </c>
      <c r="AX258" s="4">
        <f t="shared" si="245"/>
        <v>0</v>
      </c>
      <c r="AY258" s="4" t="s">
        <v>205</v>
      </c>
      <c r="AZ258" s="2" t="s">
        <v>279</v>
      </c>
      <c r="BA258" s="2" t="s">
        <v>280</v>
      </c>
      <c r="BB258" s="2" t="s">
        <v>281</v>
      </c>
      <c r="BC258" s="2" t="s">
        <v>282</v>
      </c>
      <c r="BD258" s="6">
        <v>0</v>
      </c>
      <c r="BE258" s="6">
        <f t="shared" ref="BE258:BE267" si="301">BD258</f>
        <v>0</v>
      </c>
      <c r="BF258" s="6">
        <f t="shared" ref="BF258:BF267" si="302">BE258</f>
        <v>0</v>
      </c>
      <c r="BG258" s="6">
        <v>0.75</v>
      </c>
      <c r="BH258" s="6">
        <f t="shared" ref="BH258:BH267" si="303">BG258</f>
        <v>0.75</v>
      </c>
      <c r="BI258" s="6">
        <f t="shared" ref="BI258:BI267" si="304">BH258</f>
        <v>0.75</v>
      </c>
      <c r="BJ258" s="6">
        <f t="shared" ref="BJ258:BJ267" si="305">BI258</f>
        <v>0.75</v>
      </c>
      <c r="BK258" s="6">
        <f t="shared" ref="BK258:BK267" si="306">BJ258</f>
        <v>0.75</v>
      </c>
      <c r="BL258" s="6">
        <f t="shared" ref="BL258:BL267" si="307">BK258</f>
        <v>0.75</v>
      </c>
      <c r="BM258" s="6">
        <f t="shared" ref="BM258:BM267" si="308">BL258</f>
        <v>0.75</v>
      </c>
      <c r="BN258" s="6">
        <v>1</v>
      </c>
      <c r="BO258" s="6">
        <f t="shared" ref="BO258:BO267" si="309">BN258</f>
        <v>1</v>
      </c>
      <c r="BP258" s="6">
        <f t="shared" ref="BP258:BP267" si="310">BO258</f>
        <v>1</v>
      </c>
      <c r="BQ258" s="6">
        <f t="shared" ref="BQ258:BQ267" si="311">BP258</f>
        <v>1</v>
      </c>
      <c r="BR258" s="6">
        <f t="shared" ref="BR258:BR267" si="312">BQ258</f>
        <v>1</v>
      </c>
      <c r="BS258" s="6">
        <f t="shared" ref="BS258:BS267" si="313">BR258</f>
        <v>1</v>
      </c>
      <c r="BT258" s="6">
        <f t="shared" ref="BT258:BT267" si="314">BS258</f>
        <v>1</v>
      </c>
      <c r="BU258" s="6">
        <f t="shared" ref="BU258:BU267" si="315">BT258</f>
        <v>1</v>
      </c>
      <c r="BV258" s="6">
        <f t="shared" ref="BV258:BV267" si="316">BU258</f>
        <v>1</v>
      </c>
      <c r="BW258" s="6">
        <f t="shared" ref="BW258:BW267" si="317">BV258</f>
        <v>1</v>
      </c>
      <c r="BX258" s="1"/>
    </row>
    <row r="259" spans="1:76" ht="68.400000000000006" hidden="1" x14ac:dyDescent="0.3">
      <c r="A259" s="2" t="str">
        <f>Programas!A259</f>
        <v>DO1</v>
      </c>
      <c r="B259" s="2">
        <f>Programas!B259</f>
        <v>1</v>
      </c>
      <c r="C259" s="2" t="str">
        <f>Programas!C259</f>
        <v>Recursos Hídricos</v>
      </c>
      <c r="D259" s="2">
        <f>Programas!D259</f>
        <v>7</v>
      </c>
      <c r="E259" s="2" t="str">
        <f>Programas!E259</f>
        <v>Monitoramento Hidrometeorológico</v>
      </c>
      <c r="F259" s="2" t="str">
        <f>Programas!F259</f>
        <v>7.1</v>
      </c>
      <c r="G259" s="2" t="str">
        <f>Programas!G259</f>
        <v>Aperfeiçoamento do monitoramento fluviométrico, sedimentométrico e de qualidade das águas</v>
      </c>
      <c r="H259" s="2" t="str">
        <f>Programas!H259</f>
        <v>7.1.2</v>
      </c>
      <c r="I259" s="2" t="str">
        <f>Programas!I259</f>
        <v xml:space="preserve">Aprimorar o monitoramento sedimentométrico </v>
      </c>
      <c r="J259" s="3" t="str">
        <f>IF(Programas!J259="X","X","")</f>
        <v/>
      </c>
      <c r="K259" s="3" t="str">
        <f>IF(Programas!K259="X","X","")</f>
        <v/>
      </c>
      <c r="L259" s="3" t="str">
        <f>IF(Programas!L259="X","X","")</f>
        <v/>
      </c>
      <c r="M259" s="3" t="str">
        <f>IF(Programas!M259="X","X","")</f>
        <v>X</v>
      </c>
      <c r="N259" s="3" t="str">
        <f>IF(Programas!N259="X","X","")</f>
        <v>X</v>
      </c>
      <c r="O259" s="3" t="str">
        <f>IF(Programas!O259="X","X","")</f>
        <v>X</v>
      </c>
      <c r="P259" s="3" t="str">
        <f>IF(Programas!P259="X","X","")</f>
        <v>X</v>
      </c>
      <c r="Q259" s="3" t="str">
        <f>IF(Programas!Q259="X","X","")</f>
        <v>X</v>
      </c>
      <c r="R259" s="3" t="str">
        <f>IF(Programas!R259="X","X","")</f>
        <v>X</v>
      </c>
      <c r="S259" s="3" t="str">
        <f>IF(Programas!S259="X","X","")</f>
        <v>X</v>
      </c>
      <c r="T259" s="3" t="str">
        <f>IF(Programas!T259="X","X","")</f>
        <v/>
      </c>
      <c r="U259" s="3" t="str">
        <f>IF(Programas!U259="X","X","")</f>
        <v/>
      </c>
      <c r="V259" s="3" t="str">
        <f>IF(Programas!V259="X","X","")</f>
        <v/>
      </c>
      <c r="W259" s="3" t="str">
        <f>IF(Programas!W259="X","X","")</f>
        <v/>
      </c>
      <c r="X259" s="3" t="str">
        <f>IF(Programas!X259="X","X","")</f>
        <v/>
      </c>
      <c r="Y259" s="3" t="str">
        <f>IF(Programas!Y259="X","X","")</f>
        <v/>
      </c>
      <c r="Z259" s="3" t="str">
        <f>IF(Programas!Z259="X","X","")</f>
        <v/>
      </c>
      <c r="AA259" s="3" t="str">
        <f>IF(Programas!AA259="X","X","")</f>
        <v/>
      </c>
      <c r="AB259" s="3" t="str">
        <f>IF(Programas!AB259="X","X","")</f>
        <v/>
      </c>
      <c r="AC259" s="3" t="str">
        <f>IF(Programas!AC259="X","X","")</f>
        <v/>
      </c>
      <c r="AD259" s="3">
        <f>Programas!AD259</f>
        <v>0</v>
      </c>
      <c r="AE259" s="3">
        <f>Programas!AE259</f>
        <v>0</v>
      </c>
      <c r="AF259" s="3">
        <f>Programas!AF259</f>
        <v>0</v>
      </c>
      <c r="AG259" s="3">
        <f>Programas!AG259</f>
        <v>0</v>
      </c>
      <c r="AH259" s="3">
        <f>Programas!AH259</f>
        <v>0</v>
      </c>
      <c r="AI259" s="3">
        <f>Programas!AI259</f>
        <v>0</v>
      </c>
      <c r="AJ259" s="3">
        <f>Programas!AJ259</f>
        <v>0</v>
      </c>
      <c r="AK259" s="3">
        <f>Programas!AK259</f>
        <v>0</v>
      </c>
      <c r="AL259" s="3">
        <f>Programas!AL259</f>
        <v>0</v>
      </c>
      <c r="AM259" s="3">
        <f>Programas!AM259</f>
        <v>0</v>
      </c>
      <c r="AN259" s="3">
        <f>Programas!AN259</f>
        <v>0</v>
      </c>
      <c r="AO259" s="3">
        <f>Programas!AO259</f>
        <v>0</v>
      </c>
      <c r="AP259" s="3">
        <f>Programas!AP259</f>
        <v>0</v>
      </c>
      <c r="AQ259" s="3">
        <f>Programas!AQ259</f>
        <v>0</v>
      </c>
      <c r="AR259" s="3">
        <f>Programas!AR259</f>
        <v>0</v>
      </c>
      <c r="AS259" s="3">
        <f>Programas!AS259</f>
        <v>0</v>
      </c>
      <c r="AT259" s="3">
        <f>Programas!AT259</f>
        <v>0</v>
      </c>
      <c r="AU259" s="3">
        <f>Programas!AU259</f>
        <v>0</v>
      </c>
      <c r="AV259" s="3">
        <f>Programas!AV259</f>
        <v>0</v>
      </c>
      <c r="AW259" s="3">
        <f>Programas!AW259</f>
        <v>0</v>
      </c>
      <c r="AX259" s="4">
        <f t="shared" si="245"/>
        <v>0</v>
      </c>
      <c r="AY259" s="4" t="s">
        <v>205</v>
      </c>
      <c r="AZ259" s="2" t="s">
        <v>525</v>
      </c>
      <c r="BA259" s="2" t="s">
        <v>526</v>
      </c>
      <c r="BB259" s="2" t="s">
        <v>527</v>
      </c>
      <c r="BC259" s="2" t="s">
        <v>282</v>
      </c>
      <c r="BD259" s="6">
        <v>0</v>
      </c>
      <c r="BE259" s="6">
        <f t="shared" si="301"/>
        <v>0</v>
      </c>
      <c r="BF259" s="6">
        <f t="shared" si="302"/>
        <v>0</v>
      </c>
      <c r="BG259" s="6">
        <v>0.75</v>
      </c>
      <c r="BH259" s="6">
        <f t="shared" si="303"/>
        <v>0.75</v>
      </c>
      <c r="BI259" s="6">
        <f t="shared" si="304"/>
        <v>0.75</v>
      </c>
      <c r="BJ259" s="6">
        <f t="shared" si="305"/>
        <v>0.75</v>
      </c>
      <c r="BK259" s="6">
        <f t="shared" si="306"/>
        <v>0.75</v>
      </c>
      <c r="BL259" s="6">
        <f t="shared" si="307"/>
        <v>0.75</v>
      </c>
      <c r="BM259" s="6">
        <f t="shared" si="308"/>
        <v>0.75</v>
      </c>
      <c r="BN259" s="6">
        <v>1</v>
      </c>
      <c r="BO259" s="6">
        <f t="shared" si="309"/>
        <v>1</v>
      </c>
      <c r="BP259" s="6">
        <f t="shared" si="310"/>
        <v>1</v>
      </c>
      <c r="BQ259" s="6">
        <f t="shared" si="311"/>
        <v>1</v>
      </c>
      <c r="BR259" s="6">
        <f t="shared" si="312"/>
        <v>1</v>
      </c>
      <c r="BS259" s="6">
        <f t="shared" si="313"/>
        <v>1</v>
      </c>
      <c r="BT259" s="6">
        <f t="shared" si="314"/>
        <v>1</v>
      </c>
      <c r="BU259" s="6">
        <f t="shared" si="315"/>
        <v>1</v>
      </c>
      <c r="BV259" s="6">
        <f t="shared" si="316"/>
        <v>1</v>
      </c>
      <c r="BW259" s="6">
        <f t="shared" si="317"/>
        <v>1</v>
      </c>
      <c r="BX259" s="1"/>
    </row>
    <row r="260" spans="1:76" ht="68.400000000000006" hidden="1" x14ac:dyDescent="0.3">
      <c r="A260" s="2" t="str">
        <f>Programas!A260</f>
        <v>DO2</v>
      </c>
      <c r="B260" s="2">
        <f>Programas!B260</f>
        <v>1</v>
      </c>
      <c r="C260" s="2" t="str">
        <f>Programas!C260</f>
        <v>Recursos Hídricos</v>
      </c>
      <c r="D260" s="2">
        <f>Programas!D260</f>
        <v>7</v>
      </c>
      <c r="E260" s="2" t="str">
        <f>Programas!E260</f>
        <v>Monitoramento Hidrometeorológico</v>
      </c>
      <c r="F260" s="2" t="str">
        <f>Programas!F260</f>
        <v>7.1</v>
      </c>
      <c r="G260" s="2" t="str">
        <f>Programas!G260</f>
        <v>Aperfeiçoamento do monitoramento fluviométrico, sedimentométrico e de qualidade das águas</v>
      </c>
      <c r="H260" s="2" t="str">
        <f>Programas!H260</f>
        <v>7.1.2</v>
      </c>
      <c r="I260" s="2" t="str">
        <f>Programas!I260</f>
        <v xml:space="preserve">Aprimorar o monitoramento sedimentométrico </v>
      </c>
      <c r="J260" s="3" t="str">
        <f>IF(Programas!J260="X","X","")</f>
        <v/>
      </c>
      <c r="K260" s="3" t="str">
        <f>IF(Programas!K260="X","X","")</f>
        <v/>
      </c>
      <c r="L260" s="3" t="str">
        <f>IF(Programas!L260="X","X","")</f>
        <v/>
      </c>
      <c r="M260" s="3" t="str">
        <f>IF(Programas!M260="X","X","")</f>
        <v>X</v>
      </c>
      <c r="N260" s="3" t="str">
        <f>IF(Programas!N260="X","X","")</f>
        <v>X</v>
      </c>
      <c r="O260" s="3" t="str">
        <f>IF(Programas!O260="X","X","")</f>
        <v>X</v>
      </c>
      <c r="P260" s="3" t="str">
        <f>IF(Programas!P260="X","X","")</f>
        <v>X</v>
      </c>
      <c r="Q260" s="3" t="str">
        <f>IF(Programas!Q260="X","X","")</f>
        <v>X</v>
      </c>
      <c r="R260" s="3" t="str">
        <f>IF(Programas!R260="X","X","")</f>
        <v>X</v>
      </c>
      <c r="S260" s="3" t="str">
        <f>IF(Programas!S260="X","X","")</f>
        <v>X</v>
      </c>
      <c r="T260" s="3" t="str">
        <f>IF(Programas!T260="X","X","")</f>
        <v/>
      </c>
      <c r="U260" s="3" t="str">
        <f>IF(Programas!U260="X","X","")</f>
        <v/>
      </c>
      <c r="V260" s="3" t="str">
        <f>IF(Programas!V260="X","X","")</f>
        <v/>
      </c>
      <c r="W260" s="3" t="str">
        <f>IF(Programas!W260="X","X","")</f>
        <v/>
      </c>
      <c r="X260" s="3" t="str">
        <f>IF(Programas!X260="X","X","")</f>
        <v/>
      </c>
      <c r="Y260" s="3" t="str">
        <f>IF(Programas!Y260="X","X","")</f>
        <v/>
      </c>
      <c r="Z260" s="3" t="str">
        <f>IF(Programas!Z260="X","X","")</f>
        <v/>
      </c>
      <c r="AA260" s="3" t="str">
        <f>IF(Programas!AA260="X","X","")</f>
        <v/>
      </c>
      <c r="AB260" s="3" t="str">
        <f>IF(Programas!AB260="X","X","")</f>
        <v/>
      </c>
      <c r="AC260" s="3" t="str">
        <f>IF(Programas!AC260="X","X","")</f>
        <v/>
      </c>
      <c r="AD260" s="3">
        <f>Programas!AD260</f>
        <v>0</v>
      </c>
      <c r="AE260" s="3">
        <f>Programas!AE260</f>
        <v>0</v>
      </c>
      <c r="AF260" s="3">
        <f>Programas!AF260</f>
        <v>0</v>
      </c>
      <c r="AG260" s="3">
        <f>Programas!AG260</f>
        <v>0</v>
      </c>
      <c r="AH260" s="3">
        <f>Programas!AH260</f>
        <v>0</v>
      </c>
      <c r="AI260" s="3">
        <f>Programas!AI260</f>
        <v>0</v>
      </c>
      <c r="AJ260" s="3">
        <f>Programas!AJ260</f>
        <v>0</v>
      </c>
      <c r="AK260" s="3">
        <f>Programas!AK260</f>
        <v>0</v>
      </c>
      <c r="AL260" s="3">
        <f>Programas!AL260</f>
        <v>0</v>
      </c>
      <c r="AM260" s="3">
        <f>Programas!AM260</f>
        <v>0</v>
      </c>
      <c r="AN260" s="3">
        <f>Programas!AN260</f>
        <v>0</v>
      </c>
      <c r="AO260" s="3">
        <f>Programas!AO260</f>
        <v>0</v>
      </c>
      <c r="AP260" s="3">
        <f>Programas!AP260</f>
        <v>0</v>
      </c>
      <c r="AQ260" s="3">
        <f>Programas!AQ260</f>
        <v>0</v>
      </c>
      <c r="AR260" s="3">
        <f>Programas!AR260</f>
        <v>0</v>
      </c>
      <c r="AS260" s="3">
        <f>Programas!AS260</f>
        <v>0</v>
      </c>
      <c r="AT260" s="3">
        <f>Programas!AT260</f>
        <v>0</v>
      </c>
      <c r="AU260" s="3">
        <f>Programas!AU260</f>
        <v>0</v>
      </c>
      <c r="AV260" s="3">
        <f>Programas!AV260</f>
        <v>0</v>
      </c>
      <c r="AW260" s="3">
        <f>Programas!AW260</f>
        <v>0</v>
      </c>
      <c r="AX260" s="4">
        <f t="shared" si="245"/>
        <v>0</v>
      </c>
      <c r="AY260" s="4" t="s">
        <v>205</v>
      </c>
      <c r="AZ260" s="2" t="s">
        <v>525</v>
      </c>
      <c r="BA260" s="2" t="s">
        <v>526</v>
      </c>
      <c r="BB260" s="2" t="s">
        <v>527</v>
      </c>
      <c r="BC260" s="2" t="s">
        <v>282</v>
      </c>
      <c r="BD260" s="6">
        <v>0</v>
      </c>
      <c r="BE260" s="6">
        <f t="shared" si="301"/>
        <v>0</v>
      </c>
      <c r="BF260" s="6">
        <f t="shared" si="302"/>
        <v>0</v>
      </c>
      <c r="BG260" s="6">
        <v>0.75</v>
      </c>
      <c r="BH260" s="6">
        <f t="shared" si="303"/>
        <v>0.75</v>
      </c>
      <c r="BI260" s="6">
        <f t="shared" si="304"/>
        <v>0.75</v>
      </c>
      <c r="BJ260" s="6">
        <f t="shared" si="305"/>
        <v>0.75</v>
      </c>
      <c r="BK260" s="6">
        <f t="shared" si="306"/>
        <v>0.75</v>
      </c>
      <c r="BL260" s="6">
        <f t="shared" si="307"/>
        <v>0.75</v>
      </c>
      <c r="BM260" s="6">
        <f t="shared" si="308"/>
        <v>0.75</v>
      </c>
      <c r="BN260" s="6">
        <v>1</v>
      </c>
      <c r="BO260" s="6">
        <f t="shared" si="309"/>
        <v>1</v>
      </c>
      <c r="BP260" s="6">
        <f t="shared" si="310"/>
        <v>1</v>
      </c>
      <c r="BQ260" s="6">
        <f t="shared" si="311"/>
        <v>1</v>
      </c>
      <c r="BR260" s="6">
        <f t="shared" si="312"/>
        <v>1</v>
      </c>
      <c r="BS260" s="6">
        <f t="shared" si="313"/>
        <v>1</v>
      </c>
      <c r="BT260" s="6">
        <f t="shared" si="314"/>
        <v>1</v>
      </c>
      <c r="BU260" s="6">
        <f t="shared" si="315"/>
        <v>1</v>
      </c>
      <c r="BV260" s="6">
        <f t="shared" si="316"/>
        <v>1</v>
      </c>
      <c r="BW260" s="6">
        <f t="shared" si="317"/>
        <v>1</v>
      </c>
      <c r="BX260" s="1"/>
    </row>
    <row r="261" spans="1:76" ht="68.400000000000006" hidden="1" x14ac:dyDescent="0.3">
      <c r="A261" s="2" t="str">
        <f>Programas!A261</f>
        <v>DO3</v>
      </c>
      <c r="B261" s="2">
        <f>Programas!B261</f>
        <v>1</v>
      </c>
      <c r="C261" s="2" t="str">
        <f>Programas!C261</f>
        <v>Recursos Hídricos</v>
      </c>
      <c r="D261" s="2">
        <f>Programas!D261</f>
        <v>7</v>
      </c>
      <c r="E261" s="2" t="str">
        <f>Programas!E261</f>
        <v>Monitoramento Hidrometeorológico</v>
      </c>
      <c r="F261" s="2" t="str">
        <f>Programas!F261</f>
        <v>7.1</v>
      </c>
      <c r="G261" s="2" t="str">
        <f>Programas!G261</f>
        <v>Aperfeiçoamento do monitoramento fluviométrico, sedimentométrico e de qualidade das águas</v>
      </c>
      <c r="H261" s="2" t="str">
        <f>Programas!H261</f>
        <v>7.1.2</v>
      </c>
      <c r="I261" s="2" t="str">
        <f>Programas!I261</f>
        <v xml:space="preserve">Aprimorar o monitoramento sedimentométrico </v>
      </c>
      <c r="J261" s="3" t="str">
        <f>IF(Programas!J261="X","X","")</f>
        <v/>
      </c>
      <c r="K261" s="3" t="str">
        <f>IF(Programas!K261="X","X","")</f>
        <v/>
      </c>
      <c r="L261" s="3" t="str">
        <f>IF(Programas!L261="X","X","")</f>
        <v/>
      </c>
      <c r="M261" s="3" t="str">
        <f>IF(Programas!M261="X","X","")</f>
        <v>X</v>
      </c>
      <c r="N261" s="3" t="str">
        <f>IF(Programas!N261="X","X","")</f>
        <v>X</v>
      </c>
      <c r="O261" s="3" t="str">
        <f>IF(Programas!O261="X","X","")</f>
        <v>X</v>
      </c>
      <c r="P261" s="3" t="str">
        <f>IF(Programas!P261="X","X","")</f>
        <v>X</v>
      </c>
      <c r="Q261" s="3" t="str">
        <f>IF(Programas!Q261="X","X","")</f>
        <v>X</v>
      </c>
      <c r="R261" s="3" t="str">
        <f>IF(Programas!R261="X","X","")</f>
        <v>X</v>
      </c>
      <c r="S261" s="3" t="str">
        <f>IF(Programas!S261="X","X","")</f>
        <v>X</v>
      </c>
      <c r="T261" s="3" t="str">
        <f>IF(Programas!T261="X","X","")</f>
        <v/>
      </c>
      <c r="U261" s="3" t="str">
        <f>IF(Programas!U261="X","X","")</f>
        <v/>
      </c>
      <c r="V261" s="3" t="str">
        <f>IF(Programas!V261="X","X","")</f>
        <v/>
      </c>
      <c r="W261" s="3" t="str">
        <f>IF(Programas!W261="X","X","")</f>
        <v/>
      </c>
      <c r="X261" s="3" t="str">
        <f>IF(Programas!X261="X","X","")</f>
        <v/>
      </c>
      <c r="Y261" s="3" t="str">
        <f>IF(Programas!Y261="X","X","")</f>
        <v/>
      </c>
      <c r="Z261" s="3" t="str">
        <f>IF(Programas!Z261="X","X","")</f>
        <v/>
      </c>
      <c r="AA261" s="3" t="str">
        <f>IF(Programas!AA261="X","X","")</f>
        <v/>
      </c>
      <c r="AB261" s="3" t="str">
        <f>IF(Programas!AB261="X","X","")</f>
        <v/>
      </c>
      <c r="AC261" s="3" t="str">
        <f>IF(Programas!AC261="X","X","")</f>
        <v/>
      </c>
      <c r="AD261" s="3">
        <f>Programas!AD261</f>
        <v>0</v>
      </c>
      <c r="AE261" s="3">
        <f>Programas!AE261</f>
        <v>0</v>
      </c>
      <c r="AF261" s="3">
        <f>Programas!AF261</f>
        <v>0</v>
      </c>
      <c r="AG261" s="3">
        <f>Programas!AG261</f>
        <v>0</v>
      </c>
      <c r="AH261" s="3">
        <f>Programas!AH261</f>
        <v>0</v>
      </c>
      <c r="AI261" s="3">
        <f>Programas!AI261</f>
        <v>0</v>
      </c>
      <c r="AJ261" s="3">
        <f>Programas!AJ261</f>
        <v>0</v>
      </c>
      <c r="AK261" s="3">
        <f>Programas!AK261</f>
        <v>0</v>
      </c>
      <c r="AL261" s="3">
        <f>Programas!AL261</f>
        <v>0</v>
      </c>
      <c r="AM261" s="3">
        <f>Programas!AM261</f>
        <v>0</v>
      </c>
      <c r="AN261" s="3">
        <f>Programas!AN261</f>
        <v>0</v>
      </c>
      <c r="AO261" s="3">
        <f>Programas!AO261</f>
        <v>0</v>
      </c>
      <c r="AP261" s="3">
        <f>Programas!AP261</f>
        <v>0</v>
      </c>
      <c r="AQ261" s="3">
        <f>Programas!AQ261</f>
        <v>0</v>
      </c>
      <c r="AR261" s="3">
        <f>Programas!AR261</f>
        <v>0</v>
      </c>
      <c r="AS261" s="3">
        <f>Programas!AS261</f>
        <v>0</v>
      </c>
      <c r="AT261" s="3">
        <f>Programas!AT261</f>
        <v>0</v>
      </c>
      <c r="AU261" s="3">
        <f>Programas!AU261</f>
        <v>0</v>
      </c>
      <c r="AV261" s="3">
        <f>Programas!AV261</f>
        <v>0</v>
      </c>
      <c r="AW261" s="3">
        <f>Programas!AW261</f>
        <v>0</v>
      </c>
      <c r="AX261" s="4">
        <f t="shared" si="245"/>
        <v>0</v>
      </c>
      <c r="AY261" s="4" t="s">
        <v>205</v>
      </c>
      <c r="AZ261" s="2" t="s">
        <v>525</v>
      </c>
      <c r="BA261" s="2" t="s">
        <v>526</v>
      </c>
      <c r="BB261" s="2" t="s">
        <v>527</v>
      </c>
      <c r="BC261" s="2" t="s">
        <v>282</v>
      </c>
      <c r="BD261" s="6">
        <v>0</v>
      </c>
      <c r="BE261" s="6">
        <f t="shared" si="301"/>
        <v>0</v>
      </c>
      <c r="BF261" s="6">
        <f t="shared" si="302"/>
        <v>0</v>
      </c>
      <c r="BG261" s="6">
        <v>0.75</v>
      </c>
      <c r="BH261" s="6">
        <f t="shared" si="303"/>
        <v>0.75</v>
      </c>
      <c r="BI261" s="6">
        <f t="shared" si="304"/>
        <v>0.75</v>
      </c>
      <c r="BJ261" s="6">
        <f t="shared" si="305"/>
        <v>0.75</v>
      </c>
      <c r="BK261" s="6">
        <f t="shared" si="306"/>
        <v>0.75</v>
      </c>
      <c r="BL261" s="6">
        <f t="shared" si="307"/>
        <v>0.75</v>
      </c>
      <c r="BM261" s="6">
        <f t="shared" si="308"/>
        <v>0.75</v>
      </c>
      <c r="BN261" s="6">
        <v>1</v>
      </c>
      <c r="BO261" s="6">
        <f t="shared" si="309"/>
        <v>1</v>
      </c>
      <c r="BP261" s="6">
        <f t="shared" si="310"/>
        <v>1</v>
      </c>
      <c r="BQ261" s="6">
        <f t="shared" si="311"/>
        <v>1</v>
      </c>
      <c r="BR261" s="6">
        <f t="shared" si="312"/>
        <v>1</v>
      </c>
      <c r="BS261" s="6">
        <f t="shared" si="313"/>
        <v>1</v>
      </c>
      <c r="BT261" s="6">
        <f t="shared" si="314"/>
        <v>1</v>
      </c>
      <c r="BU261" s="6">
        <f t="shared" si="315"/>
        <v>1</v>
      </c>
      <c r="BV261" s="6">
        <f t="shared" si="316"/>
        <v>1</v>
      </c>
      <c r="BW261" s="6">
        <f t="shared" si="317"/>
        <v>1</v>
      </c>
      <c r="BX261" s="1"/>
    </row>
    <row r="262" spans="1:76" ht="68.400000000000006" hidden="1" x14ac:dyDescent="0.3">
      <c r="A262" s="2" t="str">
        <f>Programas!A262</f>
        <v>DO4</v>
      </c>
      <c r="B262" s="2">
        <f>Programas!B262</f>
        <v>1</v>
      </c>
      <c r="C262" s="2" t="str">
        <f>Programas!C262</f>
        <v>Recursos Hídricos</v>
      </c>
      <c r="D262" s="2">
        <f>Programas!D262</f>
        <v>7</v>
      </c>
      <c r="E262" s="2" t="str">
        <f>Programas!E262</f>
        <v>Monitoramento Hidrometeorológico</v>
      </c>
      <c r="F262" s="2" t="str">
        <f>Programas!F262</f>
        <v>7.1</v>
      </c>
      <c r="G262" s="2" t="str">
        <f>Programas!G262</f>
        <v>Aperfeiçoamento do monitoramento fluviométrico, sedimentométrico e de qualidade das águas</v>
      </c>
      <c r="H262" s="2" t="str">
        <f>Programas!H262</f>
        <v>7.1.2</v>
      </c>
      <c r="I262" s="2" t="str">
        <f>Programas!I262</f>
        <v xml:space="preserve">Aprimorar o monitoramento sedimentométrico </v>
      </c>
      <c r="J262" s="3" t="str">
        <f>IF(Programas!J262="X","X","")</f>
        <v/>
      </c>
      <c r="K262" s="3" t="str">
        <f>IF(Programas!K262="X","X","")</f>
        <v/>
      </c>
      <c r="L262" s="3" t="str">
        <f>IF(Programas!L262="X","X","")</f>
        <v/>
      </c>
      <c r="M262" s="3" t="str">
        <f>IF(Programas!M262="X","X","")</f>
        <v>X</v>
      </c>
      <c r="N262" s="3" t="str">
        <f>IF(Programas!N262="X","X","")</f>
        <v>X</v>
      </c>
      <c r="O262" s="3" t="str">
        <f>IF(Programas!O262="X","X","")</f>
        <v>X</v>
      </c>
      <c r="P262" s="3" t="str">
        <f>IF(Programas!P262="X","X","")</f>
        <v>X</v>
      </c>
      <c r="Q262" s="3" t="str">
        <f>IF(Programas!Q262="X","X","")</f>
        <v>X</v>
      </c>
      <c r="R262" s="3" t="str">
        <f>IF(Programas!R262="X","X","")</f>
        <v>X</v>
      </c>
      <c r="S262" s="3" t="str">
        <f>IF(Programas!S262="X","X","")</f>
        <v>X</v>
      </c>
      <c r="T262" s="3" t="str">
        <f>IF(Programas!T262="X","X","")</f>
        <v/>
      </c>
      <c r="U262" s="3" t="str">
        <f>IF(Programas!U262="X","X","")</f>
        <v/>
      </c>
      <c r="V262" s="3" t="str">
        <f>IF(Programas!V262="X","X","")</f>
        <v/>
      </c>
      <c r="W262" s="3" t="str">
        <f>IF(Programas!W262="X","X","")</f>
        <v/>
      </c>
      <c r="X262" s="3" t="str">
        <f>IF(Programas!X262="X","X","")</f>
        <v/>
      </c>
      <c r="Y262" s="3" t="str">
        <f>IF(Programas!Y262="X","X","")</f>
        <v/>
      </c>
      <c r="Z262" s="3" t="str">
        <f>IF(Programas!Z262="X","X","")</f>
        <v/>
      </c>
      <c r="AA262" s="3" t="str">
        <f>IF(Programas!AA262="X","X","")</f>
        <v/>
      </c>
      <c r="AB262" s="3" t="str">
        <f>IF(Programas!AB262="X","X","")</f>
        <v/>
      </c>
      <c r="AC262" s="3" t="str">
        <f>IF(Programas!AC262="X","X","")</f>
        <v/>
      </c>
      <c r="AD262" s="3">
        <f>Programas!AD262</f>
        <v>0</v>
      </c>
      <c r="AE262" s="3">
        <f>Programas!AE262</f>
        <v>0</v>
      </c>
      <c r="AF262" s="3">
        <f>Programas!AF262</f>
        <v>0</v>
      </c>
      <c r="AG262" s="3">
        <f>Programas!AG262</f>
        <v>0</v>
      </c>
      <c r="AH262" s="3">
        <f>Programas!AH262</f>
        <v>0</v>
      </c>
      <c r="AI262" s="3">
        <f>Programas!AI262</f>
        <v>0</v>
      </c>
      <c r="AJ262" s="3">
        <f>Programas!AJ262</f>
        <v>0</v>
      </c>
      <c r="AK262" s="3">
        <f>Programas!AK262</f>
        <v>0</v>
      </c>
      <c r="AL262" s="3">
        <f>Programas!AL262</f>
        <v>0</v>
      </c>
      <c r="AM262" s="3">
        <f>Programas!AM262</f>
        <v>0</v>
      </c>
      <c r="AN262" s="3">
        <f>Programas!AN262</f>
        <v>0</v>
      </c>
      <c r="AO262" s="3">
        <f>Programas!AO262</f>
        <v>0</v>
      </c>
      <c r="AP262" s="3">
        <f>Programas!AP262</f>
        <v>0</v>
      </c>
      <c r="AQ262" s="3">
        <f>Programas!AQ262</f>
        <v>0</v>
      </c>
      <c r="AR262" s="3">
        <f>Programas!AR262</f>
        <v>0</v>
      </c>
      <c r="AS262" s="3">
        <f>Programas!AS262</f>
        <v>0</v>
      </c>
      <c r="AT262" s="3">
        <f>Programas!AT262</f>
        <v>0</v>
      </c>
      <c r="AU262" s="3">
        <f>Programas!AU262</f>
        <v>0</v>
      </c>
      <c r="AV262" s="3">
        <f>Programas!AV262</f>
        <v>0</v>
      </c>
      <c r="AW262" s="3">
        <f>Programas!AW262</f>
        <v>0</v>
      </c>
      <c r="AX262" s="4">
        <f t="shared" si="245"/>
        <v>0</v>
      </c>
      <c r="AY262" s="4" t="s">
        <v>205</v>
      </c>
      <c r="AZ262" s="2" t="s">
        <v>525</v>
      </c>
      <c r="BA262" s="2" t="s">
        <v>526</v>
      </c>
      <c r="BB262" s="2" t="s">
        <v>527</v>
      </c>
      <c r="BC262" s="2" t="s">
        <v>282</v>
      </c>
      <c r="BD262" s="6">
        <v>0</v>
      </c>
      <c r="BE262" s="6">
        <f t="shared" si="301"/>
        <v>0</v>
      </c>
      <c r="BF262" s="6">
        <f t="shared" si="302"/>
        <v>0</v>
      </c>
      <c r="BG262" s="6">
        <v>0.75</v>
      </c>
      <c r="BH262" s="6">
        <f t="shared" si="303"/>
        <v>0.75</v>
      </c>
      <c r="BI262" s="6">
        <f t="shared" si="304"/>
        <v>0.75</v>
      </c>
      <c r="BJ262" s="6">
        <f t="shared" si="305"/>
        <v>0.75</v>
      </c>
      <c r="BK262" s="6">
        <f t="shared" si="306"/>
        <v>0.75</v>
      </c>
      <c r="BL262" s="6">
        <f t="shared" si="307"/>
        <v>0.75</v>
      </c>
      <c r="BM262" s="6">
        <f t="shared" si="308"/>
        <v>0.75</v>
      </c>
      <c r="BN262" s="6">
        <v>1</v>
      </c>
      <c r="BO262" s="6">
        <f t="shared" si="309"/>
        <v>1</v>
      </c>
      <c r="BP262" s="6">
        <f t="shared" si="310"/>
        <v>1</v>
      </c>
      <c r="BQ262" s="6">
        <f t="shared" si="311"/>
        <v>1</v>
      </c>
      <c r="BR262" s="6">
        <f t="shared" si="312"/>
        <v>1</v>
      </c>
      <c r="BS262" s="6">
        <f t="shared" si="313"/>
        <v>1</v>
      </c>
      <c r="BT262" s="6">
        <f t="shared" si="314"/>
        <v>1</v>
      </c>
      <c r="BU262" s="6">
        <f t="shared" si="315"/>
        <v>1</v>
      </c>
      <c r="BV262" s="6">
        <f t="shared" si="316"/>
        <v>1</v>
      </c>
      <c r="BW262" s="6">
        <f t="shared" si="317"/>
        <v>1</v>
      </c>
      <c r="BX262" s="1"/>
    </row>
    <row r="263" spans="1:76" ht="68.400000000000006" hidden="1" x14ac:dyDescent="0.3">
      <c r="A263" s="2" t="str">
        <f>Programas!A263</f>
        <v>DO5</v>
      </c>
      <c r="B263" s="2">
        <f>Programas!B263</f>
        <v>1</v>
      </c>
      <c r="C263" s="2" t="str">
        <f>Programas!C263</f>
        <v>Recursos Hídricos</v>
      </c>
      <c r="D263" s="2">
        <f>Programas!D263</f>
        <v>7</v>
      </c>
      <c r="E263" s="2" t="str">
        <f>Programas!E263</f>
        <v>Monitoramento Hidrometeorológico</v>
      </c>
      <c r="F263" s="2" t="str">
        <f>Programas!F263</f>
        <v>7.1</v>
      </c>
      <c r="G263" s="2" t="str">
        <f>Programas!G263</f>
        <v>Aperfeiçoamento do monitoramento fluviométrico, sedimentométrico e de qualidade das águas</v>
      </c>
      <c r="H263" s="2" t="str">
        <f>Programas!H263</f>
        <v>7.1.2</v>
      </c>
      <c r="I263" s="2" t="str">
        <f>Programas!I263</f>
        <v xml:space="preserve">Aprimorar o monitoramento sedimentométrico </v>
      </c>
      <c r="J263" s="3" t="str">
        <f>IF(Programas!J263="X","X","")</f>
        <v/>
      </c>
      <c r="K263" s="3" t="str">
        <f>IF(Programas!K263="X","X","")</f>
        <v/>
      </c>
      <c r="L263" s="3" t="str">
        <f>IF(Programas!L263="X","X","")</f>
        <v/>
      </c>
      <c r="M263" s="3" t="str">
        <f>IF(Programas!M263="X","X","")</f>
        <v>X</v>
      </c>
      <c r="N263" s="3" t="str">
        <f>IF(Programas!N263="X","X","")</f>
        <v>X</v>
      </c>
      <c r="O263" s="3" t="str">
        <f>IF(Programas!O263="X","X","")</f>
        <v>X</v>
      </c>
      <c r="P263" s="3" t="str">
        <f>IF(Programas!P263="X","X","")</f>
        <v>X</v>
      </c>
      <c r="Q263" s="3" t="str">
        <f>IF(Programas!Q263="X","X","")</f>
        <v>X</v>
      </c>
      <c r="R263" s="3" t="str">
        <f>IF(Programas!R263="X","X","")</f>
        <v>X</v>
      </c>
      <c r="S263" s="3" t="str">
        <f>IF(Programas!S263="X","X","")</f>
        <v>X</v>
      </c>
      <c r="T263" s="3" t="str">
        <f>IF(Programas!T263="X","X","")</f>
        <v/>
      </c>
      <c r="U263" s="3" t="str">
        <f>IF(Programas!U263="X","X","")</f>
        <v/>
      </c>
      <c r="V263" s="3" t="str">
        <f>IF(Programas!V263="X","X","")</f>
        <v/>
      </c>
      <c r="W263" s="3" t="str">
        <f>IF(Programas!W263="X","X","")</f>
        <v/>
      </c>
      <c r="X263" s="3" t="str">
        <f>IF(Programas!X263="X","X","")</f>
        <v/>
      </c>
      <c r="Y263" s="3" t="str">
        <f>IF(Programas!Y263="X","X","")</f>
        <v/>
      </c>
      <c r="Z263" s="3" t="str">
        <f>IF(Programas!Z263="X","X","")</f>
        <v/>
      </c>
      <c r="AA263" s="3" t="str">
        <f>IF(Programas!AA263="X","X","")</f>
        <v/>
      </c>
      <c r="AB263" s="3" t="str">
        <f>IF(Programas!AB263="X","X","")</f>
        <v/>
      </c>
      <c r="AC263" s="3" t="str">
        <f>IF(Programas!AC263="X","X","")</f>
        <v/>
      </c>
      <c r="AD263" s="3">
        <f>Programas!AD263</f>
        <v>0</v>
      </c>
      <c r="AE263" s="3">
        <f>Programas!AE263</f>
        <v>0</v>
      </c>
      <c r="AF263" s="3">
        <f>Programas!AF263</f>
        <v>0</v>
      </c>
      <c r="AG263" s="3">
        <f>Programas!AG263</f>
        <v>0</v>
      </c>
      <c r="AH263" s="3">
        <f>Programas!AH263</f>
        <v>0</v>
      </c>
      <c r="AI263" s="3">
        <f>Programas!AI263</f>
        <v>0</v>
      </c>
      <c r="AJ263" s="3">
        <f>Programas!AJ263</f>
        <v>0</v>
      </c>
      <c r="AK263" s="3">
        <f>Programas!AK263</f>
        <v>0</v>
      </c>
      <c r="AL263" s="3">
        <f>Programas!AL263</f>
        <v>0</v>
      </c>
      <c r="AM263" s="3">
        <f>Programas!AM263</f>
        <v>0</v>
      </c>
      <c r="AN263" s="3">
        <f>Programas!AN263</f>
        <v>0</v>
      </c>
      <c r="AO263" s="3">
        <f>Programas!AO263</f>
        <v>0</v>
      </c>
      <c r="AP263" s="3">
        <f>Programas!AP263</f>
        <v>0</v>
      </c>
      <c r="AQ263" s="3">
        <f>Programas!AQ263</f>
        <v>0</v>
      </c>
      <c r="AR263" s="3">
        <f>Programas!AR263</f>
        <v>0</v>
      </c>
      <c r="AS263" s="3">
        <f>Programas!AS263</f>
        <v>0</v>
      </c>
      <c r="AT263" s="3">
        <f>Programas!AT263</f>
        <v>0</v>
      </c>
      <c r="AU263" s="3">
        <f>Programas!AU263</f>
        <v>0</v>
      </c>
      <c r="AV263" s="3">
        <f>Programas!AV263</f>
        <v>0</v>
      </c>
      <c r="AW263" s="3">
        <f>Programas!AW263</f>
        <v>0</v>
      </c>
      <c r="AX263" s="4">
        <f t="shared" si="245"/>
        <v>0</v>
      </c>
      <c r="AY263" s="4" t="s">
        <v>205</v>
      </c>
      <c r="AZ263" s="2" t="s">
        <v>525</v>
      </c>
      <c r="BA263" s="2" t="s">
        <v>526</v>
      </c>
      <c r="BB263" s="2" t="s">
        <v>527</v>
      </c>
      <c r="BC263" s="2" t="s">
        <v>282</v>
      </c>
      <c r="BD263" s="6">
        <v>0</v>
      </c>
      <c r="BE263" s="6">
        <f t="shared" si="301"/>
        <v>0</v>
      </c>
      <c r="BF263" s="6">
        <f t="shared" si="302"/>
        <v>0</v>
      </c>
      <c r="BG263" s="6">
        <v>0.75</v>
      </c>
      <c r="BH263" s="6">
        <f t="shared" si="303"/>
        <v>0.75</v>
      </c>
      <c r="BI263" s="6">
        <f t="shared" si="304"/>
        <v>0.75</v>
      </c>
      <c r="BJ263" s="6">
        <f t="shared" si="305"/>
        <v>0.75</v>
      </c>
      <c r="BK263" s="6">
        <f t="shared" si="306"/>
        <v>0.75</v>
      </c>
      <c r="BL263" s="6">
        <f t="shared" si="307"/>
        <v>0.75</v>
      </c>
      <c r="BM263" s="6">
        <f t="shared" si="308"/>
        <v>0.75</v>
      </c>
      <c r="BN263" s="6">
        <v>1</v>
      </c>
      <c r="BO263" s="6">
        <f t="shared" si="309"/>
        <v>1</v>
      </c>
      <c r="BP263" s="6">
        <f t="shared" si="310"/>
        <v>1</v>
      </c>
      <c r="BQ263" s="6">
        <f t="shared" si="311"/>
        <v>1</v>
      </c>
      <c r="BR263" s="6">
        <f t="shared" si="312"/>
        <v>1</v>
      </c>
      <c r="BS263" s="6">
        <f t="shared" si="313"/>
        <v>1</v>
      </c>
      <c r="BT263" s="6">
        <f t="shared" si="314"/>
        <v>1</v>
      </c>
      <c r="BU263" s="6">
        <f t="shared" si="315"/>
        <v>1</v>
      </c>
      <c r="BV263" s="6">
        <f t="shared" si="316"/>
        <v>1</v>
      </c>
      <c r="BW263" s="6">
        <f t="shared" si="317"/>
        <v>1</v>
      </c>
      <c r="BX263" s="1"/>
    </row>
    <row r="264" spans="1:76" ht="68.400000000000006" hidden="1" x14ac:dyDescent="0.3">
      <c r="A264" s="2" t="str">
        <f>Programas!A264</f>
        <v>DO6</v>
      </c>
      <c r="B264" s="2">
        <f>Programas!B264</f>
        <v>1</v>
      </c>
      <c r="C264" s="2" t="str">
        <f>Programas!C264</f>
        <v>Recursos Hídricos</v>
      </c>
      <c r="D264" s="2">
        <f>Programas!D264</f>
        <v>7</v>
      </c>
      <c r="E264" s="2" t="str">
        <f>Programas!E264</f>
        <v>Monitoramento Hidrometeorológico</v>
      </c>
      <c r="F264" s="2" t="str">
        <f>Programas!F264</f>
        <v>7.1</v>
      </c>
      <c r="G264" s="2" t="str">
        <f>Programas!G264</f>
        <v>Aperfeiçoamento do monitoramento fluviométrico, sedimentométrico e de qualidade das águas</v>
      </c>
      <c r="H264" s="2" t="str">
        <f>Programas!H264</f>
        <v>7.1.2</v>
      </c>
      <c r="I264" s="2" t="str">
        <f>Programas!I264</f>
        <v xml:space="preserve">Aprimorar o monitoramento sedimentométrico </v>
      </c>
      <c r="J264" s="3" t="str">
        <f>IF(Programas!J264="X","X","")</f>
        <v/>
      </c>
      <c r="K264" s="3" t="str">
        <f>IF(Programas!K264="X","X","")</f>
        <v/>
      </c>
      <c r="L264" s="3" t="str">
        <f>IF(Programas!L264="X","X","")</f>
        <v/>
      </c>
      <c r="M264" s="3" t="str">
        <f>IF(Programas!M264="X","X","")</f>
        <v>X</v>
      </c>
      <c r="N264" s="3" t="str">
        <f>IF(Programas!N264="X","X","")</f>
        <v>X</v>
      </c>
      <c r="O264" s="3" t="str">
        <f>IF(Programas!O264="X","X","")</f>
        <v>X</v>
      </c>
      <c r="P264" s="3" t="str">
        <f>IF(Programas!P264="X","X","")</f>
        <v>X</v>
      </c>
      <c r="Q264" s="3" t="str">
        <f>IF(Programas!Q264="X","X","")</f>
        <v>X</v>
      </c>
      <c r="R264" s="3" t="str">
        <f>IF(Programas!R264="X","X","")</f>
        <v>X</v>
      </c>
      <c r="S264" s="3" t="str">
        <f>IF(Programas!S264="X","X","")</f>
        <v>X</v>
      </c>
      <c r="T264" s="3" t="str">
        <f>IF(Programas!T264="X","X","")</f>
        <v/>
      </c>
      <c r="U264" s="3" t="str">
        <f>IF(Programas!U264="X","X","")</f>
        <v/>
      </c>
      <c r="V264" s="3" t="str">
        <f>IF(Programas!V264="X","X","")</f>
        <v/>
      </c>
      <c r="W264" s="3" t="str">
        <f>IF(Programas!W264="X","X","")</f>
        <v/>
      </c>
      <c r="X264" s="3" t="str">
        <f>IF(Programas!X264="X","X","")</f>
        <v/>
      </c>
      <c r="Y264" s="3" t="str">
        <f>IF(Programas!Y264="X","X","")</f>
        <v/>
      </c>
      <c r="Z264" s="3" t="str">
        <f>IF(Programas!Z264="X","X","")</f>
        <v/>
      </c>
      <c r="AA264" s="3" t="str">
        <f>IF(Programas!AA264="X","X","")</f>
        <v/>
      </c>
      <c r="AB264" s="3" t="str">
        <f>IF(Programas!AB264="X","X","")</f>
        <v/>
      </c>
      <c r="AC264" s="3" t="str">
        <f>IF(Programas!AC264="X","X","")</f>
        <v/>
      </c>
      <c r="AD264" s="3">
        <f>Programas!AD264</f>
        <v>0</v>
      </c>
      <c r="AE264" s="3">
        <f>Programas!AE264</f>
        <v>0</v>
      </c>
      <c r="AF264" s="3">
        <f>Programas!AF264</f>
        <v>0</v>
      </c>
      <c r="AG264" s="3">
        <f>Programas!AG264</f>
        <v>0</v>
      </c>
      <c r="AH264" s="3">
        <f>Programas!AH264</f>
        <v>0</v>
      </c>
      <c r="AI264" s="3">
        <f>Programas!AI264</f>
        <v>0</v>
      </c>
      <c r="AJ264" s="3">
        <f>Programas!AJ264</f>
        <v>0</v>
      </c>
      <c r="AK264" s="3">
        <f>Programas!AK264</f>
        <v>0</v>
      </c>
      <c r="AL264" s="3">
        <f>Programas!AL264</f>
        <v>0</v>
      </c>
      <c r="AM264" s="3">
        <f>Programas!AM264</f>
        <v>0</v>
      </c>
      <c r="AN264" s="3">
        <f>Programas!AN264</f>
        <v>0</v>
      </c>
      <c r="AO264" s="3">
        <f>Programas!AO264</f>
        <v>0</v>
      </c>
      <c r="AP264" s="3">
        <f>Programas!AP264</f>
        <v>0</v>
      </c>
      <c r="AQ264" s="3">
        <f>Programas!AQ264</f>
        <v>0</v>
      </c>
      <c r="AR264" s="3">
        <f>Programas!AR264</f>
        <v>0</v>
      </c>
      <c r="AS264" s="3">
        <f>Programas!AS264</f>
        <v>0</v>
      </c>
      <c r="AT264" s="3">
        <f>Programas!AT264</f>
        <v>0</v>
      </c>
      <c r="AU264" s="3">
        <f>Programas!AU264</f>
        <v>0</v>
      </c>
      <c r="AV264" s="3">
        <f>Programas!AV264</f>
        <v>0</v>
      </c>
      <c r="AW264" s="3">
        <f>Programas!AW264</f>
        <v>0</v>
      </c>
      <c r="AX264" s="4">
        <f t="shared" si="245"/>
        <v>0</v>
      </c>
      <c r="AY264" s="4" t="s">
        <v>205</v>
      </c>
      <c r="AZ264" s="2" t="s">
        <v>525</v>
      </c>
      <c r="BA264" s="2" t="s">
        <v>526</v>
      </c>
      <c r="BB264" s="2" t="s">
        <v>527</v>
      </c>
      <c r="BC264" s="2" t="s">
        <v>282</v>
      </c>
      <c r="BD264" s="6">
        <v>0</v>
      </c>
      <c r="BE264" s="6">
        <f t="shared" si="301"/>
        <v>0</v>
      </c>
      <c r="BF264" s="6">
        <f t="shared" si="302"/>
        <v>0</v>
      </c>
      <c r="BG264" s="6">
        <v>0.75</v>
      </c>
      <c r="BH264" s="6">
        <f t="shared" si="303"/>
        <v>0.75</v>
      </c>
      <c r="BI264" s="6">
        <f t="shared" si="304"/>
        <v>0.75</v>
      </c>
      <c r="BJ264" s="6">
        <f t="shared" si="305"/>
        <v>0.75</v>
      </c>
      <c r="BK264" s="6">
        <f t="shared" si="306"/>
        <v>0.75</v>
      </c>
      <c r="BL264" s="6">
        <f t="shared" si="307"/>
        <v>0.75</v>
      </c>
      <c r="BM264" s="6">
        <f t="shared" si="308"/>
        <v>0.75</v>
      </c>
      <c r="BN264" s="6">
        <v>1</v>
      </c>
      <c r="BO264" s="6">
        <f t="shared" si="309"/>
        <v>1</v>
      </c>
      <c r="BP264" s="6">
        <f t="shared" si="310"/>
        <v>1</v>
      </c>
      <c r="BQ264" s="6">
        <f t="shared" si="311"/>
        <v>1</v>
      </c>
      <c r="BR264" s="6">
        <f t="shared" si="312"/>
        <v>1</v>
      </c>
      <c r="BS264" s="6">
        <f t="shared" si="313"/>
        <v>1</v>
      </c>
      <c r="BT264" s="6">
        <f t="shared" si="314"/>
        <v>1</v>
      </c>
      <c r="BU264" s="6">
        <f t="shared" si="315"/>
        <v>1</v>
      </c>
      <c r="BV264" s="6">
        <f t="shared" si="316"/>
        <v>1</v>
      </c>
      <c r="BW264" s="6">
        <f t="shared" si="317"/>
        <v>1</v>
      </c>
      <c r="BX264" s="1"/>
    </row>
    <row r="265" spans="1:76" ht="68.400000000000006" hidden="1" x14ac:dyDescent="0.3">
      <c r="A265" s="2" t="str">
        <f>Programas!A265</f>
        <v>UA7</v>
      </c>
      <c r="B265" s="2">
        <f>Programas!B265</f>
        <v>1</v>
      </c>
      <c r="C265" s="2" t="str">
        <f>Programas!C265</f>
        <v>Recursos Hídricos</v>
      </c>
      <c r="D265" s="2">
        <f>Programas!D265</f>
        <v>7</v>
      </c>
      <c r="E265" s="2" t="str">
        <f>Programas!E265</f>
        <v>Monitoramento Hidrometeorológico</v>
      </c>
      <c r="F265" s="2" t="str">
        <f>Programas!F265</f>
        <v>7.1</v>
      </c>
      <c r="G265" s="2" t="str">
        <f>Programas!G265</f>
        <v>Aperfeiçoamento do monitoramento fluviométrico, sedimentométrico e de qualidade das águas</v>
      </c>
      <c r="H265" s="2" t="str">
        <f>Programas!H265</f>
        <v>7.1.2</v>
      </c>
      <c r="I265" s="2" t="str">
        <f>Programas!I265</f>
        <v xml:space="preserve">Aprimorar o monitoramento sedimentométrico </v>
      </c>
      <c r="J265" s="3" t="str">
        <f>IF(Programas!J265="X","X","")</f>
        <v/>
      </c>
      <c r="K265" s="3" t="str">
        <f>IF(Programas!K265="X","X","")</f>
        <v/>
      </c>
      <c r="L265" s="3" t="str">
        <f>IF(Programas!L265="X","X","")</f>
        <v/>
      </c>
      <c r="M265" s="3" t="str">
        <f>IF(Programas!M265="X","X","")</f>
        <v>X</v>
      </c>
      <c r="N265" s="3" t="str">
        <f>IF(Programas!N265="X","X","")</f>
        <v>X</v>
      </c>
      <c r="O265" s="3" t="str">
        <f>IF(Programas!O265="X","X","")</f>
        <v>X</v>
      </c>
      <c r="P265" s="3" t="str">
        <f>IF(Programas!P265="X","X","")</f>
        <v>X</v>
      </c>
      <c r="Q265" s="3" t="str">
        <f>IF(Programas!Q265="X","X","")</f>
        <v>X</v>
      </c>
      <c r="R265" s="3" t="str">
        <f>IF(Programas!R265="X","X","")</f>
        <v>X</v>
      </c>
      <c r="S265" s="3" t="str">
        <f>IF(Programas!S265="X","X","")</f>
        <v>X</v>
      </c>
      <c r="T265" s="3" t="str">
        <f>IF(Programas!T265="X","X","")</f>
        <v/>
      </c>
      <c r="U265" s="3" t="str">
        <f>IF(Programas!U265="X","X","")</f>
        <v/>
      </c>
      <c r="V265" s="3" t="str">
        <f>IF(Programas!V265="X","X","")</f>
        <v/>
      </c>
      <c r="W265" s="3" t="str">
        <f>IF(Programas!W265="X","X","")</f>
        <v/>
      </c>
      <c r="X265" s="3" t="str">
        <f>IF(Programas!X265="X","X","")</f>
        <v/>
      </c>
      <c r="Y265" s="3" t="str">
        <f>IF(Programas!Y265="X","X","")</f>
        <v/>
      </c>
      <c r="Z265" s="3" t="str">
        <f>IF(Programas!Z265="X","X","")</f>
        <v/>
      </c>
      <c r="AA265" s="3" t="str">
        <f>IF(Programas!AA265="X","X","")</f>
        <v/>
      </c>
      <c r="AB265" s="3" t="str">
        <f>IF(Programas!AB265="X","X","")</f>
        <v/>
      </c>
      <c r="AC265" s="3" t="str">
        <f>IF(Programas!AC265="X","X","")</f>
        <v/>
      </c>
      <c r="AD265" s="3">
        <f>Programas!AD265</f>
        <v>0</v>
      </c>
      <c r="AE265" s="3">
        <f>Programas!AE265</f>
        <v>0</v>
      </c>
      <c r="AF265" s="3">
        <f>Programas!AF265</f>
        <v>0</v>
      </c>
      <c r="AG265" s="3">
        <f>Programas!AG265</f>
        <v>0</v>
      </c>
      <c r="AH265" s="3">
        <f>Programas!AH265</f>
        <v>0</v>
      </c>
      <c r="AI265" s="3">
        <f>Programas!AI265</f>
        <v>0</v>
      </c>
      <c r="AJ265" s="3">
        <f>Programas!AJ265</f>
        <v>0</v>
      </c>
      <c r="AK265" s="3">
        <f>Programas!AK265</f>
        <v>0</v>
      </c>
      <c r="AL265" s="3">
        <f>Programas!AL265</f>
        <v>0</v>
      </c>
      <c r="AM265" s="3">
        <f>Programas!AM265</f>
        <v>0</v>
      </c>
      <c r="AN265" s="3">
        <f>Programas!AN265</f>
        <v>0</v>
      </c>
      <c r="AO265" s="3">
        <f>Programas!AO265</f>
        <v>0</v>
      </c>
      <c r="AP265" s="3">
        <f>Programas!AP265</f>
        <v>0</v>
      </c>
      <c r="AQ265" s="3">
        <f>Programas!AQ265</f>
        <v>0</v>
      </c>
      <c r="AR265" s="3">
        <f>Programas!AR265</f>
        <v>0</v>
      </c>
      <c r="AS265" s="3">
        <f>Programas!AS265</f>
        <v>0</v>
      </c>
      <c r="AT265" s="3">
        <f>Programas!AT265</f>
        <v>0</v>
      </c>
      <c r="AU265" s="3">
        <f>Programas!AU265</f>
        <v>0</v>
      </c>
      <c r="AV265" s="3">
        <f>Programas!AV265</f>
        <v>0</v>
      </c>
      <c r="AW265" s="3">
        <f>Programas!AW265</f>
        <v>0</v>
      </c>
      <c r="AX265" s="4">
        <f t="shared" si="245"/>
        <v>0</v>
      </c>
      <c r="AY265" s="4" t="s">
        <v>205</v>
      </c>
      <c r="AZ265" s="2" t="s">
        <v>586</v>
      </c>
      <c r="BA265" s="2" t="s">
        <v>585</v>
      </c>
      <c r="BB265" s="2" t="s">
        <v>588</v>
      </c>
      <c r="BC265" s="2" t="s">
        <v>282</v>
      </c>
      <c r="BD265" s="6">
        <v>0</v>
      </c>
      <c r="BE265" s="6">
        <f t="shared" si="301"/>
        <v>0</v>
      </c>
      <c r="BF265" s="6">
        <f t="shared" si="302"/>
        <v>0</v>
      </c>
      <c r="BG265" s="6">
        <v>0.75</v>
      </c>
      <c r="BH265" s="6">
        <f t="shared" si="303"/>
        <v>0.75</v>
      </c>
      <c r="BI265" s="6">
        <f t="shared" si="304"/>
        <v>0.75</v>
      </c>
      <c r="BJ265" s="6">
        <f t="shared" si="305"/>
        <v>0.75</v>
      </c>
      <c r="BK265" s="6">
        <f t="shared" si="306"/>
        <v>0.75</v>
      </c>
      <c r="BL265" s="6">
        <f t="shared" si="307"/>
        <v>0.75</v>
      </c>
      <c r="BM265" s="6">
        <f t="shared" si="308"/>
        <v>0.75</v>
      </c>
      <c r="BN265" s="6">
        <v>1</v>
      </c>
      <c r="BO265" s="6">
        <f t="shared" si="309"/>
        <v>1</v>
      </c>
      <c r="BP265" s="6">
        <f t="shared" si="310"/>
        <v>1</v>
      </c>
      <c r="BQ265" s="6">
        <f t="shared" si="311"/>
        <v>1</v>
      </c>
      <c r="BR265" s="6">
        <f t="shared" si="312"/>
        <v>1</v>
      </c>
      <c r="BS265" s="6">
        <f t="shared" si="313"/>
        <v>1</v>
      </c>
      <c r="BT265" s="6">
        <f t="shared" si="314"/>
        <v>1</v>
      </c>
      <c r="BU265" s="6">
        <f t="shared" si="315"/>
        <v>1</v>
      </c>
      <c r="BV265" s="6">
        <f t="shared" si="316"/>
        <v>1</v>
      </c>
      <c r="BW265" s="6">
        <f t="shared" si="317"/>
        <v>1</v>
      </c>
      <c r="BX265" s="1"/>
    </row>
    <row r="266" spans="1:76" ht="68.400000000000006" hidden="1" x14ac:dyDescent="0.3">
      <c r="A266" s="2" t="str">
        <f>Programas!A266</f>
        <v>UA8</v>
      </c>
      <c r="B266" s="2">
        <f>Programas!B266</f>
        <v>1</v>
      </c>
      <c r="C266" s="2" t="str">
        <f>Programas!C266</f>
        <v>Recursos Hídricos</v>
      </c>
      <c r="D266" s="2">
        <f>Programas!D266</f>
        <v>7</v>
      </c>
      <c r="E266" s="2" t="str">
        <f>Programas!E266</f>
        <v>Monitoramento Hidrometeorológico</v>
      </c>
      <c r="F266" s="2" t="str">
        <f>Programas!F266</f>
        <v>7.1</v>
      </c>
      <c r="G266" s="2" t="str">
        <f>Programas!G266</f>
        <v>Aperfeiçoamento do monitoramento fluviométrico, sedimentométrico e de qualidade das águas</v>
      </c>
      <c r="H266" s="2" t="str">
        <f>Programas!H266</f>
        <v>7.1.2</v>
      </c>
      <c r="I266" s="2" t="str">
        <f>Programas!I266</f>
        <v xml:space="preserve">Aprimorar o monitoramento sedimentométrico </v>
      </c>
      <c r="J266" s="3" t="str">
        <f>IF(Programas!J266="X","X","")</f>
        <v/>
      </c>
      <c r="K266" s="3" t="str">
        <f>IF(Programas!K266="X","X","")</f>
        <v/>
      </c>
      <c r="L266" s="3" t="str">
        <f>IF(Programas!L266="X","X","")</f>
        <v/>
      </c>
      <c r="M266" s="3" t="str">
        <f>IF(Programas!M266="X","X","")</f>
        <v>X</v>
      </c>
      <c r="N266" s="3" t="str">
        <f>IF(Programas!N266="X","X","")</f>
        <v>X</v>
      </c>
      <c r="O266" s="3" t="str">
        <f>IF(Programas!O266="X","X","")</f>
        <v>X</v>
      </c>
      <c r="P266" s="3" t="str">
        <f>IF(Programas!P266="X","X","")</f>
        <v>X</v>
      </c>
      <c r="Q266" s="3" t="str">
        <f>IF(Programas!Q266="X","X","")</f>
        <v>X</v>
      </c>
      <c r="R266" s="3" t="str">
        <f>IF(Programas!R266="X","X","")</f>
        <v>X</v>
      </c>
      <c r="S266" s="3" t="str">
        <f>IF(Programas!S266="X","X","")</f>
        <v>X</v>
      </c>
      <c r="T266" s="3" t="str">
        <f>IF(Programas!T266="X","X","")</f>
        <v/>
      </c>
      <c r="U266" s="3" t="str">
        <f>IF(Programas!U266="X","X","")</f>
        <v/>
      </c>
      <c r="V266" s="3" t="str">
        <f>IF(Programas!V266="X","X","")</f>
        <v/>
      </c>
      <c r="W266" s="3" t="str">
        <f>IF(Programas!W266="X","X","")</f>
        <v/>
      </c>
      <c r="X266" s="3" t="str">
        <f>IF(Programas!X266="X","X","")</f>
        <v/>
      </c>
      <c r="Y266" s="3" t="str">
        <f>IF(Programas!Y266="X","X","")</f>
        <v/>
      </c>
      <c r="Z266" s="3" t="str">
        <f>IF(Programas!Z266="X","X","")</f>
        <v/>
      </c>
      <c r="AA266" s="3" t="str">
        <f>IF(Programas!AA266="X","X","")</f>
        <v/>
      </c>
      <c r="AB266" s="3" t="str">
        <f>IF(Programas!AB266="X","X","")</f>
        <v/>
      </c>
      <c r="AC266" s="3" t="str">
        <f>IF(Programas!AC266="X","X","")</f>
        <v/>
      </c>
      <c r="AD266" s="3">
        <f>Programas!AD266</f>
        <v>0</v>
      </c>
      <c r="AE266" s="3">
        <f>Programas!AE266</f>
        <v>0</v>
      </c>
      <c r="AF266" s="3">
        <f>Programas!AF266</f>
        <v>0</v>
      </c>
      <c r="AG266" s="3">
        <f>Programas!AG266</f>
        <v>0</v>
      </c>
      <c r="AH266" s="3">
        <f>Programas!AH266</f>
        <v>0</v>
      </c>
      <c r="AI266" s="3">
        <f>Programas!AI266</f>
        <v>0</v>
      </c>
      <c r="AJ266" s="3">
        <f>Programas!AJ266</f>
        <v>0</v>
      </c>
      <c r="AK266" s="3">
        <f>Programas!AK266</f>
        <v>0</v>
      </c>
      <c r="AL266" s="3">
        <f>Programas!AL266</f>
        <v>0</v>
      </c>
      <c r="AM266" s="3">
        <f>Programas!AM266</f>
        <v>0</v>
      </c>
      <c r="AN266" s="3">
        <f>Programas!AN266</f>
        <v>0</v>
      </c>
      <c r="AO266" s="3">
        <f>Programas!AO266</f>
        <v>0</v>
      </c>
      <c r="AP266" s="3">
        <f>Programas!AP266</f>
        <v>0</v>
      </c>
      <c r="AQ266" s="3">
        <f>Programas!AQ266</f>
        <v>0</v>
      </c>
      <c r="AR266" s="3">
        <f>Programas!AR266</f>
        <v>0</v>
      </c>
      <c r="AS266" s="3">
        <f>Programas!AS266</f>
        <v>0</v>
      </c>
      <c r="AT266" s="3">
        <f>Programas!AT266</f>
        <v>0</v>
      </c>
      <c r="AU266" s="3">
        <f>Programas!AU266</f>
        <v>0</v>
      </c>
      <c r="AV266" s="3">
        <f>Programas!AV266</f>
        <v>0</v>
      </c>
      <c r="AW266" s="3">
        <f>Programas!AW266</f>
        <v>0</v>
      </c>
      <c r="AX266" s="4">
        <f t="shared" si="245"/>
        <v>0</v>
      </c>
      <c r="AY266" s="4" t="s">
        <v>205</v>
      </c>
      <c r="AZ266" s="2" t="s">
        <v>586</v>
      </c>
      <c r="BA266" s="2" t="s">
        <v>585</v>
      </c>
      <c r="BB266" s="2" t="s">
        <v>588</v>
      </c>
      <c r="BC266" s="2" t="s">
        <v>282</v>
      </c>
      <c r="BD266" s="6">
        <v>0</v>
      </c>
      <c r="BE266" s="6">
        <f t="shared" si="301"/>
        <v>0</v>
      </c>
      <c r="BF266" s="6">
        <f t="shared" si="302"/>
        <v>0</v>
      </c>
      <c r="BG266" s="6">
        <v>0.75</v>
      </c>
      <c r="BH266" s="6">
        <f t="shared" si="303"/>
        <v>0.75</v>
      </c>
      <c r="BI266" s="6">
        <f t="shared" si="304"/>
        <v>0.75</v>
      </c>
      <c r="BJ266" s="6">
        <f t="shared" si="305"/>
        <v>0.75</v>
      </c>
      <c r="BK266" s="6">
        <f t="shared" si="306"/>
        <v>0.75</v>
      </c>
      <c r="BL266" s="6">
        <f t="shared" si="307"/>
        <v>0.75</v>
      </c>
      <c r="BM266" s="6">
        <f t="shared" si="308"/>
        <v>0.75</v>
      </c>
      <c r="BN266" s="6">
        <v>1</v>
      </c>
      <c r="BO266" s="6">
        <f t="shared" si="309"/>
        <v>1</v>
      </c>
      <c r="BP266" s="6">
        <f t="shared" si="310"/>
        <v>1</v>
      </c>
      <c r="BQ266" s="6">
        <f t="shared" si="311"/>
        <v>1</v>
      </c>
      <c r="BR266" s="6">
        <f t="shared" si="312"/>
        <v>1</v>
      </c>
      <c r="BS266" s="6">
        <f t="shared" si="313"/>
        <v>1</v>
      </c>
      <c r="BT266" s="6">
        <f t="shared" si="314"/>
        <v>1</v>
      </c>
      <c r="BU266" s="6">
        <f t="shared" si="315"/>
        <v>1</v>
      </c>
      <c r="BV266" s="6">
        <f t="shared" si="316"/>
        <v>1</v>
      </c>
      <c r="BW266" s="6">
        <f t="shared" si="317"/>
        <v>1</v>
      </c>
      <c r="BX266" s="1"/>
    </row>
    <row r="267" spans="1:76" ht="68.400000000000006" hidden="1" x14ac:dyDescent="0.3">
      <c r="A267" s="2" t="str">
        <f>Programas!A267</f>
        <v>UA9</v>
      </c>
      <c r="B267" s="2">
        <f>Programas!B267</f>
        <v>1</v>
      </c>
      <c r="C267" s="2" t="str">
        <f>Programas!C267</f>
        <v>Recursos Hídricos</v>
      </c>
      <c r="D267" s="2">
        <f>Programas!D267</f>
        <v>7</v>
      </c>
      <c r="E267" s="2" t="str">
        <f>Programas!E267</f>
        <v>Monitoramento Hidrometeorológico</v>
      </c>
      <c r="F267" s="2" t="str">
        <f>Programas!F267</f>
        <v>7.1</v>
      </c>
      <c r="G267" s="2" t="str">
        <f>Programas!G267</f>
        <v>Aperfeiçoamento do monitoramento fluviométrico, sedimentométrico e de qualidade das águas</v>
      </c>
      <c r="H267" s="2" t="str">
        <f>Programas!H267</f>
        <v>7.1.2</v>
      </c>
      <c r="I267" s="2" t="str">
        <f>Programas!I267</f>
        <v xml:space="preserve">Aprimorar o monitoramento sedimentométrico </v>
      </c>
      <c r="J267" s="3" t="str">
        <f>IF(Programas!J267="X","X","")</f>
        <v/>
      </c>
      <c r="K267" s="3" t="str">
        <f>IF(Programas!K267="X","X","")</f>
        <v/>
      </c>
      <c r="L267" s="3" t="str">
        <f>IF(Programas!L267="X","X","")</f>
        <v/>
      </c>
      <c r="M267" s="3" t="str">
        <f>IF(Programas!M267="X","X","")</f>
        <v>X</v>
      </c>
      <c r="N267" s="3" t="str">
        <f>IF(Programas!N267="X","X","")</f>
        <v>X</v>
      </c>
      <c r="O267" s="3" t="str">
        <f>IF(Programas!O267="X","X","")</f>
        <v>X</v>
      </c>
      <c r="P267" s="3" t="str">
        <f>IF(Programas!P267="X","X","")</f>
        <v>X</v>
      </c>
      <c r="Q267" s="3" t="str">
        <f>IF(Programas!Q267="X","X","")</f>
        <v>X</v>
      </c>
      <c r="R267" s="3" t="str">
        <f>IF(Programas!R267="X","X","")</f>
        <v>X</v>
      </c>
      <c r="S267" s="3" t="str">
        <f>IF(Programas!S267="X","X","")</f>
        <v>X</v>
      </c>
      <c r="T267" s="3" t="str">
        <f>IF(Programas!T267="X","X","")</f>
        <v/>
      </c>
      <c r="U267" s="3" t="str">
        <f>IF(Programas!U267="X","X","")</f>
        <v/>
      </c>
      <c r="V267" s="3" t="str">
        <f>IF(Programas!V267="X","X","")</f>
        <v/>
      </c>
      <c r="W267" s="3" t="str">
        <f>IF(Programas!W267="X","X","")</f>
        <v/>
      </c>
      <c r="X267" s="3" t="str">
        <f>IF(Programas!X267="X","X","")</f>
        <v/>
      </c>
      <c r="Y267" s="3" t="str">
        <f>IF(Programas!Y267="X","X","")</f>
        <v/>
      </c>
      <c r="Z267" s="3" t="str">
        <f>IF(Programas!Z267="X","X","")</f>
        <v/>
      </c>
      <c r="AA267" s="3" t="str">
        <f>IF(Programas!AA267="X","X","")</f>
        <v/>
      </c>
      <c r="AB267" s="3" t="str">
        <f>IF(Programas!AB267="X","X","")</f>
        <v/>
      </c>
      <c r="AC267" s="3" t="str">
        <f>IF(Programas!AC267="X","X","")</f>
        <v/>
      </c>
      <c r="AD267" s="3">
        <f>Programas!AD267</f>
        <v>0</v>
      </c>
      <c r="AE267" s="3">
        <f>Programas!AE267</f>
        <v>0</v>
      </c>
      <c r="AF267" s="3">
        <f>Programas!AF267</f>
        <v>0</v>
      </c>
      <c r="AG267" s="3">
        <f>Programas!AG267</f>
        <v>0</v>
      </c>
      <c r="AH267" s="3">
        <f>Programas!AH267</f>
        <v>0</v>
      </c>
      <c r="AI267" s="3">
        <f>Programas!AI267</f>
        <v>0</v>
      </c>
      <c r="AJ267" s="3">
        <f>Programas!AJ267</f>
        <v>0</v>
      </c>
      <c r="AK267" s="3">
        <f>Programas!AK267</f>
        <v>0</v>
      </c>
      <c r="AL267" s="3">
        <f>Programas!AL267</f>
        <v>0</v>
      </c>
      <c r="AM267" s="3">
        <f>Programas!AM267</f>
        <v>0</v>
      </c>
      <c r="AN267" s="3">
        <f>Programas!AN267</f>
        <v>0</v>
      </c>
      <c r="AO267" s="3">
        <f>Programas!AO267</f>
        <v>0</v>
      </c>
      <c r="AP267" s="3">
        <f>Programas!AP267</f>
        <v>0</v>
      </c>
      <c r="AQ267" s="3">
        <f>Programas!AQ267</f>
        <v>0</v>
      </c>
      <c r="AR267" s="3">
        <f>Programas!AR267</f>
        <v>0</v>
      </c>
      <c r="AS267" s="3">
        <f>Programas!AS267</f>
        <v>0</v>
      </c>
      <c r="AT267" s="3">
        <f>Programas!AT267</f>
        <v>0</v>
      </c>
      <c r="AU267" s="3">
        <f>Programas!AU267</f>
        <v>0</v>
      </c>
      <c r="AV267" s="3">
        <f>Programas!AV267</f>
        <v>0</v>
      </c>
      <c r="AW267" s="3">
        <f>Programas!AW267</f>
        <v>0</v>
      </c>
      <c r="AX267" s="4">
        <f t="shared" si="245"/>
        <v>0</v>
      </c>
      <c r="AY267" s="4" t="s">
        <v>205</v>
      </c>
      <c r="AZ267" s="2" t="s">
        <v>586</v>
      </c>
      <c r="BA267" s="2" t="s">
        <v>585</v>
      </c>
      <c r="BB267" s="2" t="s">
        <v>588</v>
      </c>
      <c r="BC267" s="2" t="s">
        <v>282</v>
      </c>
      <c r="BD267" s="6">
        <v>0</v>
      </c>
      <c r="BE267" s="6">
        <f t="shared" si="301"/>
        <v>0</v>
      </c>
      <c r="BF267" s="6">
        <f t="shared" si="302"/>
        <v>0</v>
      </c>
      <c r="BG267" s="6">
        <v>0.75</v>
      </c>
      <c r="BH267" s="6">
        <f t="shared" si="303"/>
        <v>0.75</v>
      </c>
      <c r="BI267" s="6">
        <f t="shared" si="304"/>
        <v>0.75</v>
      </c>
      <c r="BJ267" s="6">
        <f t="shared" si="305"/>
        <v>0.75</v>
      </c>
      <c r="BK267" s="6">
        <f t="shared" si="306"/>
        <v>0.75</v>
      </c>
      <c r="BL267" s="6">
        <f t="shared" si="307"/>
        <v>0.75</v>
      </c>
      <c r="BM267" s="6">
        <f t="shared" si="308"/>
        <v>0.75</v>
      </c>
      <c r="BN267" s="6">
        <v>1</v>
      </c>
      <c r="BO267" s="6">
        <f t="shared" si="309"/>
        <v>1</v>
      </c>
      <c r="BP267" s="6">
        <f t="shared" si="310"/>
        <v>1</v>
      </c>
      <c r="BQ267" s="6">
        <f t="shared" si="311"/>
        <v>1</v>
      </c>
      <c r="BR267" s="6">
        <f t="shared" si="312"/>
        <v>1</v>
      </c>
      <c r="BS267" s="6">
        <f t="shared" si="313"/>
        <v>1</v>
      </c>
      <c r="BT267" s="6">
        <f t="shared" si="314"/>
        <v>1</v>
      </c>
      <c r="BU267" s="6">
        <f t="shared" si="315"/>
        <v>1</v>
      </c>
      <c r="BV267" s="6">
        <f t="shared" si="316"/>
        <v>1</v>
      </c>
      <c r="BW267" s="6">
        <f t="shared" si="317"/>
        <v>1</v>
      </c>
      <c r="BX267" s="1"/>
    </row>
    <row r="268" spans="1:76" ht="57" x14ac:dyDescent="0.3">
      <c r="A268" s="40" t="str">
        <f>Programas!A268</f>
        <v>PIRH</v>
      </c>
      <c r="B268" s="40">
        <f>Programas!B268</f>
        <v>1</v>
      </c>
      <c r="C268" s="40" t="str">
        <f>Programas!C268</f>
        <v>Recursos Hídricos</v>
      </c>
      <c r="D268" s="40">
        <f>Programas!D268</f>
        <v>7</v>
      </c>
      <c r="E268" s="40" t="str">
        <f>Programas!E268</f>
        <v>Monitoramento Hidrometeorológico</v>
      </c>
      <c r="F268" s="40" t="str">
        <f>Programas!F268</f>
        <v>7.2</v>
      </c>
      <c r="G268" s="40" t="str">
        <f>Programas!G268</f>
        <v xml:space="preserve">Avaliação e identificação da toxicidade em águas superficiais da bacia do rio Doce </v>
      </c>
      <c r="H268" s="40" t="str">
        <f>Programas!H268</f>
        <v>7.2.1</v>
      </c>
      <c r="I268" s="40" t="str">
        <f>Programas!I268</f>
        <v>Avaliar e identificar fontes e de poluentes possivelmente tóxicos e propor ações para a sua solução</v>
      </c>
      <c r="J268" s="30" t="str">
        <f>IF(Programas!J268="X","X","")</f>
        <v/>
      </c>
      <c r="K268" s="30" t="str">
        <f>IF(Programas!K268="X","X","")</f>
        <v/>
      </c>
      <c r="L268" s="30" t="str">
        <f>IF(Programas!L268="X","X","")</f>
        <v/>
      </c>
      <c r="M268" s="30" t="str">
        <f>IF(Programas!M268="X","X","")</f>
        <v/>
      </c>
      <c r="N268" s="30" t="str">
        <f>IF(Programas!N268="X","X","")</f>
        <v/>
      </c>
      <c r="O268" s="30" t="str">
        <f>IF(Programas!O268="X","X","")</f>
        <v>X</v>
      </c>
      <c r="P268" s="30" t="str">
        <f>IF(Programas!P268="X","X","")</f>
        <v>X</v>
      </c>
      <c r="Q268" s="30" t="str">
        <f>IF(Programas!Q268="X","X","")</f>
        <v>X</v>
      </c>
      <c r="R268" s="30" t="str">
        <f>IF(Programas!R268="X","X","")</f>
        <v>X</v>
      </c>
      <c r="S268" s="30" t="str">
        <f>IF(Programas!S268="X","X","")</f>
        <v/>
      </c>
      <c r="T268" s="30" t="str">
        <f>IF(Programas!T268="X","X","")</f>
        <v/>
      </c>
      <c r="U268" s="30" t="str">
        <f>IF(Programas!U268="X","X","")</f>
        <v/>
      </c>
      <c r="V268" s="30" t="str">
        <f>IF(Programas!V268="X","X","")</f>
        <v/>
      </c>
      <c r="W268" s="30" t="str">
        <f>IF(Programas!W268="X","X","")</f>
        <v/>
      </c>
      <c r="X268" s="30" t="str">
        <f>IF(Programas!X268="X","X","")</f>
        <v/>
      </c>
      <c r="Y268" s="30" t="str">
        <f>IF(Programas!Y268="X","X","")</f>
        <v/>
      </c>
      <c r="Z268" s="30" t="str">
        <f>IF(Programas!Z268="X","X","")</f>
        <v/>
      </c>
      <c r="AA268" s="30" t="str">
        <f>IF(Programas!AA268="X","X","")</f>
        <v/>
      </c>
      <c r="AB268" s="30" t="str">
        <f>IF(Programas!AB268="X","X","")</f>
        <v/>
      </c>
      <c r="AC268" s="30" t="str">
        <f>IF(Programas!AC268="X","X","")</f>
        <v/>
      </c>
      <c r="AD268" s="30">
        <f>Programas!AD268</f>
        <v>0</v>
      </c>
      <c r="AE268" s="30">
        <f>Programas!AE268</f>
        <v>0</v>
      </c>
      <c r="AF268" s="30">
        <f>Programas!AF268</f>
        <v>0</v>
      </c>
      <c r="AG268" s="30">
        <f>Programas!AG268</f>
        <v>0</v>
      </c>
      <c r="AH268" s="30">
        <f>Programas!AH268</f>
        <v>0</v>
      </c>
      <c r="AI268" s="30">
        <f>Programas!AI268</f>
        <v>0</v>
      </c>
      <c r="AJ268" s="30">
        <f>Programas!AJ268</f>
        <v>0</v>
      </c>
      <c r="AK268" s="30">
        <f>Programas!AK268</f>
        <v>0</v>
      </c>
      <c r="AL268" s="30">
        <f>Programas!AL268</f>
        <v>892</v>
      </c>
      <c r="AM268" s="30">
        <f>Programas!AM268</f>
        <v>892</v>
      </c>
      <c r="AN268" s="30">
        <f>Programas!AN268</f>
        <v>0</v>
      </c>
      <c r="AO268" s="30">
        <f>Programas!AO268</f>
        <v>0</v>
      </c>
      <c r="AP268" s="30">
        <f>Programas!AP268</f>
        <v>0</v>
      </c>
      <c r="AQ268" s="30">
        <f>Programas!AQ268</f>
        <v>0</v>
      </c>
      <c r="AR268" s="30">
        <f>Programas!AR268</f>
        <v>0</v>
      </c>
      <c r="AS268" s="30">
        <f>Programas!AS268</f>
        <v>0</v>
      </c>
      <c r="AT268" s="30">
        <f>Programas!AT268</f>
        <v>0</v>
      </c>
      <c r="AU268" s="30">
        <f>Programas!AU268</f>
        <v>0</v>
      </c>
      <c r="AV268" s="30">
        <f>Programas!AV268</f>
        <v>0</v>
      </c>
      <c r="AW268" s="30">
        <f>Programas!AW268</f>
        <v>0</v>
      </c>
      <c r="AX268" s="36">
        <f t="shared" si="245"/>
        <v>1784</v>
      </c>
      <c r="AY268" s="36" t="s">
        <v>205</v>
      </c>
      <c r="AZ268" s="40" t="s">
        <v>283</v>
      </c>
      <c r="BA268" s="40" t="s">
        <v>284</v>
      </c>
      <c r="BB268" s="40" t="s">
        <v>285</v>
      </c>
      <c r="BC268" s="40" t="s">
        <v>286</v>
      </c>
      <c r="BD268" s="62">
        <v>0</v>
      </c>
      <c r="BE268" s="62">
        <f t="shared" ref="BE268:BW268" si="318">BD268</f>
        <v>0</v>
      </c>
      <c r="BF268" s="62">
        <f t="shared" si="318"/>
        <v>0</v>
      </c>
      <c r="BG268" s="62">
        <f t="shared" si="318"/>
        <v>0</v>
      </c>
      <c r="BH268" s="62">
        <f t="shared" si="318"/>
        <v>0</v>
      </c>
      <c r="BI268" s="62">
        <v>0.25</v>
      </c>
      <c r="BJ268" s="62">
        <v>0.5</v>
      </c>
      <c r="BK268" s="62">
        <f t="shared" si="318"/>
        <v>0.5</v>
      </c>
      <c r="BL268" s="62">
        <v>0.75</v>
      </c>
      <c r="BM268" s="62">
        <v>1</v>
      </c>
      <c r="BN268" s="62">
        <f t="shared" si="318"/>
        <v>1</v>
      </c>
      <c r="BO268" s="62">
        <f t="shared" si="318"/>
        <v>1</v>
      </c>
      <c r="BP268" s="62">
        <f t="shared" si="318"/>
        <v>1</v>
      </c>
      <c r="BQ268" s="62">
        <f t="shared" si="318"/>
        <v>1</v>
      </c>
      <c r="BR268" s="62">
        <f t="shared" si="318"/>
        <v>1</v>
      </c>
      <c r="BS268" s="62">
        <f t="shared" si="318"/>
        <v>1</v>
      </c>
      <c r="BT268" s="62">
        <f t="shared" si="318"/>
        <v>1</v>
      </c>
      <c r="BU268" s="62">
        <f t="shared" si="318"/>
        <v>1</v>
      </c>
      <c r="BV268" s="62">
        <f t="shared" si="318"/>
        <v>1</v>
      </c>
      <c r="BW268" s="62">
        <f t="shared" si="318"/>
        <v>1</v>
      </c>
    </row>
    <row r="269" spans="1:76" ht="57" hidden="1" x14ac:dyDescent="0.3">
      <c r="A269" s="2" t="str">
        <f>Programas!A269</f>
        <v>Doce</v>
      </c>
      <c r="B269" s="2">
        <f>Programas!B269</f>
        <v>1</v>
      </c>
      <c r="C269" s="2" t="str">
        <f>Programas!C269</f>
        <v>Recursos Hídricos</v>
      </c>
      <c r="D269" s="2">
        <f>Programas!D269</f>
        <v>7</v>
      </c>
      <c r="E269" s="2" t="str">
        <f>Programas!E269</f>
        <v>Monitoramento Hidrometeorológico</v>
      </c>
      <c r="F269" s="2" t="str">
        <f>Programas!F269</f>
        <v>7.2</v>
      </c>
      <c r="G269" s="2" t="str">
        <f>Programas!G269</f>
        <v xml:space="preserve">Avaliação e identificação da toxicidade em águas superficiais da bacia do rio Doce </v>
      </c>
      <c r="H269" s="2" t="str">
        <f>Programas!H269</f>
        <v>7.2.1</v>
      </c>
      <c r="I269" s="2" t="str">
        <f>Programas!I269</f>
        <v>Avaliar e identificar fontes e de poluentes possivelmente tóxicos e propor ações para a sua solução</v>
      </c>
      <c r="J269" s="3" t="str">
        <f>IF(Programas!J269="X","X","")</f>
        <v/>
      </c>
      <c r="K269" s="3" t="str">
        <f>IF(Programas!K269="X","X","")</f>
        <v/>
      </c>
      <c r="L269" s="3" t="str">
        <f>IF(Programas!L269="X","X","")</f>
        <v/>
      </c>
      <c r="M269" s="3" t="str">
        <f>IF(Programas!M269="X","X","")</f>
        <v/>
      </c>
      <c r="N269" s="3" t="str">
        <f>IF(Programas!N269="X","X","")</f>
        <v/>
      </c>
      <c r="O269" s="3" t="str">
        <f>IF(Programas!O269="X","X","")</f>
        <v>X</v>
      </c>
      <c r="P269" s="3" t="str">
        <f>IF(Programas!P269="X","X","")</f>
        <v>X</v>
      </c>
      <c r="Q269" s="3" t="str">
        <f>IF(Programas!Q269="X","X","")</f>
        <v>X</v>
      </c>
      <c r="R269" s="3" t="str">
        <f>IF(Programas!R269="X","X","")</f>
        <v>X</v>
      </c>
      <c r="S269" s="3" t="str">
        <f>IF(Programas!S269="X","X","")</f>
        <v/>
      </c>
      <c r="T269" s="3" t="str">
        <f>IF(Programas!T269="X","X","")</f>
        <v/>
      </c>
      <c r="U269" s="3" t="str">
        <f>IF(Programas!U269="X","X","")</f>
        <v/>
      </c>
      <c r="V269" s="3" t="str">
        <f>IF(Programas!V269="X","X","")</f>
        <v/>
      </c>
      <c r="W269" s="3" t="str">
        <f>IF(Programas!W269="X","X","")</f>
        <v/>
      </c>
      <c r="X269" s="3" t="str">
        <f>IF(Programas!X269="X","X","")</f>
        <v/>
      </c>
      <c r="Y269" s="3" t="str">
        <f>IF(Programas!Y269="X","X","")</f>
        <v/>
      </c>
      <c r="Z269" s="3" t="str">
        <f>IF(Programas!Z269="X","X","")</f>
        <v/>
      </c>
      <c r="AA269" s="3" t="str">
        <f>IF(Programas!AA269="X","X","")</f>
        <v/>
      </c>
      <c r="AB269" s="3" t="str">
        <f>IF(Programas!AB269="X","X","")</f>
        <v/>
      </c>
      <c r="AC269" s="3" t="str">
        <f>IF(Programas!AC269="X","X","")</f>
        <v/>
      </c>
      <c r="AD269" s="3">
        <f>Programas!AD269</f>
        <v>0</v>
      </c>
      <c r="AE269" s="3">
        <f>Programas!AE269</f>
        <v>0</v>
      </c>
      <c r="AF269" s="3">
        <f>Programas!AF269</f>
        <v>0</v>
      </c>
      <c r="AG269" s="3">
        <f>Programas!AG269</f>
        <v>0</v>
      </c>
      <c r="AH269" s="3">
        <f>Programas!AH269</f>
        <v>0</v>
      </c>
      <c r="AI269" s="3">
        <f>Programas!AI269</f>
        <v>0</v>
      </c>
      <c r="AJ269" s="3">
        <f>Programas!AJ269</f>
        <v>0</v>
      </c>
      <c r="AK269" s="3">
        <f>Programas!AK269</f>
        <v>0</v>
      </c>
      <c r="AL269" s="3">
        <f>Programas!AL269</f>
        <v>892</v>
      </c>
      <c r="AM269" s="3">
        <f>Programas!AM269</f>
        <v>892</v>
      </c>
      <c r="AN269" s="3">
        <f>Programas!AN269</f>
        <v>0</v>
      </c>
      <c r="AO269" s="3">
        <f>Programas!AO269</f>
        <v>0</v>
      </c>
      <c r="AP269" s="3">
        <f>Programas!AP269</f>
        <v>0</v>
      </c>
      <c r="AQ269" s="3">
        <f>Programas!AQ269</f>
        <v>0</v>
      </c>
      <c r="AR269" s="3">
        <f>Programas!AR269</f>
        <v>0</v>
      </c>
      <c r="AS269" s="3">
        <f>Programas!AS269</f>
        <v>0</v>
      </c>
      <c r="AT269" s="3">
        <f>Programas!AT269</f>
        <v>0</v>
      </c>
      <c r="AU269" s="3">
        <f>Programas!AU269</f>
        <v>0</v>
      </c>
      <c r="AV269" s="3">
        <f>Programas!AV269</f>
        <v>0</v>
      </c>
      <c r="AW269" s="3">
        <f>Programas!AW269</f>
        <v>0</v>
      </c>
      <c r="AX269" s="4">
        <f t="shared" si="245"/>
        <v>1784</v>
      </c>
      <c r="AY269" s="4" t="s">
        <v>205</v>
      </c>
      <c r="AZ269" s="2" t="s">
        <v>283</v>
      </c>
      <c r="BA269" s="2" t="s">
        <v>284</v>
      </c>
      <c r="BB269" s="2" t="s">
        <v>285</v>
      </c>
      <c r="BC269" s="2" t="s">
        <v>286</v>
      </c>
      <c r="BD269" s="6">
        <v>0</v>
      </c>
      <c r="BE269" s="6">
        <f>BD269</f>
        <v>0</v>
      </c>
      <c r="BF269" s="6">
        <f>BE269</f>
        <v>0</v>
      </c>
      <c r="BG269" s="6">
        <f>BF269</f>
        <v>0</v>
      </c>
      <c r="BH269" s="6">
        <f>BG269</f>
        <v>0</v>
      </c>
      <c r="BI269" s="6">
        <v>0.25</v>
      </c>
      <c r="BJ269" s="6">
        <v>0.5</v>
      </c>
      <c r="BK269" s="6">
        <f>BJ269</f>
        <v>0.5</v>
      </c>
      <c r="BL269" s="6">
        <v>0.75</v>
      </c>
      <c r="BM269" s="6">
        <v>1</v>
      </c>
      <c r="BN269" s="6">
        <f t="shared" ref="BN269:BW269" si="319">BM269</f>
        <v>1</v>
      </c>
      <c r="BO269" s="6">
        <f t="shared" si="319"/>
        <v>1</v>
      </c>
      <c r="BP269" s="6">
        <f t="shared" si="319"/>
        <v>1</v>
      </c>
      <c r="BQ269" s="6">
        <f t="shared" si="319"/>
        <v>1</v>
      </c>
      <c r="BR269" s="6">
        <f t="shared" si="319"/>
        <v>1</v>
      </c>
      <c r="BS269" s="6">
        <f t="shared" si="319"/>
        <v>1</v>
      </c>
      <c r="BT269" s="6">
        <f t="shared" si="319"/>
        <v>1</v>
      </c>
      <c r="BU269" s="6">
        <f t="shared" si="319"/>
        <v>1</v>
      </c>
      <c r="BV269" s="6">
        <f t="shared" si="319"/>
        <v>1</v>
      </c>
      <c r="BW269" s="6">
        <f t="shared" si="319"/>
        <v>1</v>
      </c>
      <c r="BX269" s="1"/>
    </row>
    <row r="270" spans="1:76" hidden="1" x14ac:dyDescent="0.3">
      <c r="A270" s="2" t="str">
        <f>Programas!A270</f>
        <v>DO1</v>
      </c>
      <c r="B270" s="2">
        <f>Programas!B270</f>
        <v>1</v>
      </c>
      <c r="C270" s="2" t="str">
        <f>Programas!C270</f>
        <v>Recursos Hídricos</v>
      </c>
      <c r="D270" s="2">
        <f>Programas!D270</f>
        <v>7</v>
      </c>
      <c r="E270" s="2" t="str">
        <f>Programas!E270</f>
        <v>N/A</v>
      </c>
      <c r="F270" s="2" t="str">
        <f>Programas!F270</f>
        <v>N/A</v>
      </c>
      <c r="G270" s="2" t="str">
        <f>Programas!G270</f>
        <v>N/A</v>
      </c>
      <c r="H270" s="2" t="str">
        <f>Programas!H270</f>
        <v>N/A</v>
      </c>
      <c r="I270" s="2" t="str">
        <f>Programas!I270</f>
        <v>N/A</v>
      </c>
      <c r="J270" s="3" t="str">
        <f>IF(Programas!J270="X","X","")</f>
        <v/>
      </c>
      <c r="K270" s="3" t="str">
        <f>IF(Programas!K270="X","X","")</f>
        <v/>
      </c>
      <c r="L270" s="3" t="str">
        <f>IF(Programas!L270="X","X","")</f>
        <v/>
      </c>
      <c r="M270" s="3" t="str">
        <f>IF(Programas!M270="X","X","")</f>
        <v/>
      </c>
      <c r="N270" s="3" t="str">
        <f>IF(Programas!N270="X","X","")</f>
        <v/>
      </c>
      <c r="O270" s="3" t="str">
        <f>IF(Programas!O270="X","X","")</f>
        <v/>
      </c>
      <c r="P270" s="3" t="str">
        <f>IF(Programas!P270="X","X","")</f>
        <v/>
      </c>
      <c r="Q270" s="3" t="str">
        <f>IF(Programas!Q270="X","X","")</f>
        <v/>
      </c>
      <c r="R270" s="3" t="str">
        <f>IF(Programas!R270="X","X","")</f>
        <v/>
      </c>
      <c r="S270" s="3" t="str">
        <f>IF(Programas!S270="X","X","")</f>
        <v/>
      </c>
      <c r="T270" s="3" t="str">
        <f>IF(Programas!T270="X","X","")</f>
        <v/>
      </c>
      <c r="U270" s="3" t="str">
        <f>IF(Programas!U270="X","X","")</f>
        <v/>
      </c>
      <c r="V270" s="3" t="str">
        <f>IF(Programas!V270="X","X","")</f>
        <v/>
      </c>
      <c r="W270" s="3" t="str">
        <f>IF(Programas!W270="X","X","")</f>
        <v/>
      </c>
      <c r="X270" s="3" t="str">
        <f>IF(Programas!X270="X","X","")</f>
        <v/>
      </c>
      <c r="Y270" s="3" t="str">
        <f>IF(Programas!Y270="X","X","")</f>
        <v/>
      </c>
      <c r="Z270" s="3" t="str">
        <f>IF(Programas!Z270="X","X","")</f>
        <v/>
      </c>
      <c r="AA270" s="3" t="str">
        <f>IF(Programas!AA270="X","X","")</f>
        <v/>
      </c>
      <c r="AB270" s="3" t="str">
        <f>IF(Programas!AB270="X","X","")</f>
        <v/>
      </c>
      <c r="AC270" s="3" t="str">
        <f>IF(Programas!AC270="X","X","")</f>
        <v/>
      </c>
      <c r="AD270" s="3">
        <f>Programas!AD270</f>
        <v>0</v>
      </c>
      <c r="AE270" s="3">
        <f>Programas!AE270</f>
        <v>0</v>
      </c>
      <c r="AF270" s="3">
        <f>Programas!AF270</f>
        <v>0</v>
      </c>
      <c r="AG270" s="3">
        <f>Programas!AG270</f>
        <v>0</v>
      </c>
      <c r="AH270" s="3">
        <f>Programas!AH270</f>
        <v>0</v>
      </c>
      <c r="AI270" s="3">
        <f>Programas!AI270</f>
        <v>0</v>
      </c>
      <c r="AJ270" s="3">
        <f>Programas!AJ270</f>
        <v>0</v>
      </c>
      <c r="AK270" s="3">
        <f>Programas!AK270</f>
        <v>0</v>
      </c>
      <c r="AL270" s="3">
        <f>Programas!AL270</f>
        <v>0</v>
      </c>
      <c r="AM270" s="3">
        <f>Programas!AM270</f>
        <v>0</v>
      </c>
      <c r="AN270" s="3">
        <f>Programas!AN270</f>
        <v>0</v>
      </c>
      <c r="AO270" s="3">
        <f>Programas!AO270</f>
        <v>0</v>
      </c>
      <c r="AP270" s="3">
        <f>Programas!AP270</f>
        <v>0</v>
      </c>
      <c r="AQ270" s="3">
        <f>Programas!AQ270</f>
        <v>0</v>
      </c>
      <c r="AR270" s="3">
        <f>Programas!AR270</f>
        <v>0</v>
      </c>
      <c r="AS270" s="3">
        <f>Programas!AS270</f>
        <v>0</v>
      </c>
      <c r="AT270" s="3">
        <f>Programas!AT270</f>
        <v>0</v>
      </c>
      <c r="AU270" s="3">
        <f>Programas!AU270</f>
        <v>0</v>
      </c>
      <c r="AV270" s="3">
        <f>Programas!AV270</f>
        <v>0</v>
      </c>
      <c r="AW270" s="3">
        <f>Programas!AW270</f>
        <v>0</v>
      </c>
      <c r="AX270" s="4">
        <f t="shared" si="245"/>
        <v>0</v>
      </c>
      <c r="AY270" s="4"/>
      <c r="AZ270" s="2"/>
      <c r="BA270" s="2"/>
      <c r="BB270" s="2"/>
      <c r="BC270" s="2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1"/>
    </row>
    <row r="271" spans="1:76" hidden="1" x14ac:dyDescent="0.3">
      <c r="A271" s="2" t="str">
        <f>Programas!A271</f>
        <v>DO2</v>
      </c>
      <c r="B271" s="2">
        <f>Programas!B271</f>
        <v>1</v>
      </c>
      <c r="C271" s="2" t="str">
        <f>Programas!C271</f>
        <v>Recursos Hídricos</v>
      </c>
      <c r="D271" s="2">
        <f>Programas!D271</f>
        <v>7</v>
      </c>
      <c r="E271" s="2" t="str">
        <f>Programas!E271</f>
        <v>N/A</v>
      </c>
      <c r="F271" s="2" t="str">
        <f>Programas!F271</f>
        <v>N/A</v>
      </c>
      <c r="G271" s="2" t="str">
        <f>Programas!G271</f>
        <v>N/A</v>
      </c>
      <c r="H271" s="2" t="str">
        <f>Programas!H271</f>
        <v>N/A</v>
      </c>
      <c r="I271" s="2" t="str">
        <f>Programas!I271</f>
        <v>N/A</v>
      </c>
      <c r="J271" s="3" t="str">
        <f>IF(Programas!J271="X","X","")</f>
        <v/>
      </c>
      <c r="K271" s="3" t="str">
        <f>IF(Programas!K271="X","X","")</f>
        <v/>
      </c>
      <c r="L271" s="3" t="str">
        <f>IF(Programas!L271="X","X","")</f>
        <v/>
      </c>
      <c r="M271" s="3" t="str">
        <f>IF(Programas!M271="X","X","")</f>
        <v/>
      </c>
      <c r="N271" s="3" t="str">
        <f>IF(Programas!N271="X","X","")</f>
        <v/>
      </c>
      <c r="O271" s="3" t="str">
        <f>IF(Programas!O271="X","X","")</f>
        <v/>
      </c>
      <c r="P271" s="3" t="str">
        <f>IF(Programas!P271="X","X","")</f>
        <v/>
      </c>
      <c r="Q271" s="3" t="str">
        <f>IF(Programas!Q271="X","X","")</f>
        <v/>
      </c>
      <c r="R271" s="3" t="str">
        <f>IF(Programas!R271="X","X","")</f>
        <v/>
      </c>
      <c r="S271" s="3" t="str">
        <f>IF(Programas!S271="X","X","")</f>
        <v/>
      </c>
      <c r="T271" s="3" t="str">
        <f>IF(Programas!T271="X","X","")</f>
        <v/>
      </c>
      <c r="U271" s="3" t="str">
        <f>IF(Programas!U271="X","X","")</f>
        <v/>
      </c>
      <c r="V271" s="3" t="str">
        <f>IF(Programas!V271="X","X","")</f>
        <v/>
      </c>
      <c r="W271" s="3" t="str">
        <f>IF(Programas!W271="X","X","")</f>
        <v/>
      </c>
      <c r="X271" s="3" t="str">
        <f>IF(Programas!X271="X","X","")</f>
        <v/>
      </c>
      <c r="Y271" s="3" t="str">
        <f>IF(Programas!Y271="X","X","")</f>
        <v/>
      </c>
      <c r="Z271" s="3" t="str">
        <f>IF(Programas!Z271="X","X","")</f>
        <v/>
      </c>
      <c r="AA271" s="3" t="str">
        <f>IF(Programas!AA271="X","X","")</f>
        <v/>
      </c>
      <c r="AB271" s="3" t="str">
        <f>IF(Programas!AB271="X","X","")</f>
        <v/>
      </c>
      <c r="AC271" s="3" t="str">
        <f>IF(Programas!AC271="X","X","")</f>
        <v/>
      </c>
      <c r="AD271" s="3">
        <f>Programas!AD271</f>
        <v>0</v>
      </c>
      <c r="AE271" s="3">
        <f>Programas!AE271</f>
        <v>0</v>
      </c>
      <c r="AF271" s="3">
        <f>Programas!AF271</f>
        <v>0</v>
      </c>
      <c r="AG271" s="3">
        <f>Programas!AG271</f>
        <v>0</v>
      </c>
      <c r="AH271" s="3">
        <f>Programas!AH271</f>
        <v>0</v>
      </c>
      <c r="AI271" s="3">
        <f>Programas!AI271</f>
        <v>0</v>
      </c>
      <c r="AJ271" s="3">
        <f>Programas!AJ271</f>
        <v>0</v>
      </c>
      <c r="AK271" s="3">
        <f>Programas!AK271</f>
        <v>0</v>
      </c>
      <c r="AL271" s="3">
        <f>Programas!AL271</f>
        <v>0</v>
      </c>
      <c r="AM271" s="3">
        <f>Programas!AM271</f>
        <v>0</v>
      </c>
      <c r="AN271" s="3">
        <f>Programas!AN271</f>
        <v>0</v>
      </c>
      <c r="AO271" s="3">
        <f>Programas!AO271</f>
        <v>0</v>
      </c>
      <c r="AP271" s="3">
        <f>Programas!AP271</f>
        <v>0</v>
      </c>
      <c r="AQ271" s="3">
        <f>Programas!AQ271</f>
        <v>0</v>
      </c>
      <c r="AR271" s="3">
        <f>Programas!AR271</f>
        <v>0</v>
      </c>
      <c r="AS271" s="3">
        <f>Programas!AS271</f>
        <v>0</v>
      </c>
      <c r="AT271" s="3">
        <f>Programas!AT271</f>
        <v>0</v>
      </c>
      <c r="AU271" s="3">
        <f>Programas!AU271</f>
        <v>0</v>
      </c>
      <c r="AV271" s="3">
        <f>Programas!AV271</f>
        <v>0</v>
      </c>
      <c r="AW271" s="3">
        <f>Programas!AW271</f>
        <v>0</v>
      </c>
      <c r="AX271" s="4">
        <f t="shared" si="245"/>
        <v>0</v>
      </c>
      <c r="AY271" s="4"/>
      <c r="AZ271" s="2"/>
      <c r="BA271" s="2"/>
      <c r="BB271" s="2"/>
      <c r="BC271" s="2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1"/>
    </row>
    <row r="272" spans="1:76" hidden="1" x14ac:dyDescent="0.3">
      <c r="A272" s="2" t="str">
        <f>Programas!A272</f>
        <v>DO3</v>
      </c>
      <c r="B272" s="2">
        <f>Programas!B272</f>
        <v>1</v>
      </c>
      <c r="C272" s="2" t="str">
        <f>Programas!C272</f>
        <v>Recursos Hídricos</v>
      </c>
      <c r="D272" s="2">
        <f>Programas!D272</f>
        <v>7</v>
      </c>
      <c r="E272" s="2" t="str">
        <f>Programas!E272</f>
        <v>N/A</v>
      </c>
      <c r="F272" s="2" t="str">
        <f>Programas!F272</f>
        <v>N/A</v>
      </c>
      <c r="G272" s="2" t="str">
        <f>Programas!G272</f>
        <v>N/A</v>
      </c>
      <c r="H272" s="2" t="str">
        <f>Programas!H272</f>
        <v>N/A</v>
      </c>
      <c r="I272" s="2" t="str">
        <f>Programas!I272</f>
        <v>N/A</v>
      </c>
      <c r="J272" s="3" t="str">
        <f>IF(Programas!J272="X","X","")</f>
        <v/>
      </c>
      <c r="K272" s="3" t="str">
        <f>IF(Programas!K272="X","X","")</f>
        <v/>
      </c>
      <c r="L272" s="3" t="str">
        <f>IF(Programas!L272="X","X","")</f>
        <v/>
      </c>
      <c r="M272" s="3" t="str">
        <f>IF(Programas!M272="X","X","")</f>
        <v/>
      </c>
      <c r="N272" s="3" t="str">
        <f>IF(Programas!N272="X","X","")</f>
        <v/>
      </c>
      <c r="O272" s="3" t="str">
        <f>IF(Programas!O272="X","X","")</f>
        <v/>
      </c>
      <c r="P272" s="3" t="str">
        <f>IF(Programas!P272="X","X","")</f>
        <v/>
      </c>
      <c r="Q272" s="3" t="str">
        <f>IF(Programas!Q272="X","X","")</f>
        <v/>
      </c>
      <c r="R272" s="3" t="str">
        <f>IF(Programas!R272="X","X","")</f>
        <v/>
      </c>
      <c r="S272" s="3" t="str">
        <f>IF(Programas!S272="X","X","")</f>
        <v/>
      </c>
      <c r="T272" s="3" t="str">
        <f>IF(Programas!T272="X","X","")</f>
        <v/>
      </c>
      <c r="U272" s="3" t="str">
        <f>IF(Programas!U272="X","X","")</f>
        <v/>
      </c>
      <c r="V272" s="3" t="str">
        <f>IF(Programas!V272="X","X","")</f>
        <v/>
      </c>
      <c r="W272" s="3" t="str">
        <f>IF(Programas!W272="X","X","")</f>
        <v/>
      </c>
      <c r="X272" s="3" t="str">
        <f>IF(Programas!X272="X","X","")</f>
        <v/>
      </c>
      <c r="Y272" s="3" t="str">
        <f>IF(Programas!Y272="X","X","")</f>
        <v/>
      </c>
      <c r="Z272" s="3" t="str">
        <f>IF(Programas!Z272="X","X","")</f>
        <v/>
      </c>
      <c r="AA272" s="3" t="str">
        <f>IF(Programas!AA272="X","X","")</f>
        <v/>
      </c>
      <c r="AB272" s="3" t="str">
        <f>IF(Programas!AB272="X","X","")</f>
        <v/>
      </c>
      <c r="AC272" s="3" t="str">
        <f>IF(Programas!AC272="X","X","")</f>
        <v/>
      </c>
      <c r="AD272" s="3">
        <f>Programas!AD272</f>
        <v>0</v>
      </c>
      <c r="AE272" s="3">
        <f>Programas!AE272</f>
        <v>0</v>
      </c>
      <c r="AF272" s="3">
        <f>Programas!AF272</f>
        <v>0</v>
      </c>
      <c r="AG272" s="3">
        <f>Programas!AG272</f>
        <v>0</v>
      </c>
      <c r="AH272" s="3">
        <f>Programas!AH272</f>
        <v>0</v>
      </c>
      <c r="AI272" s="3">
        <f>Programas!AI272</f>
        <v>0</v>
      </c>
      <c r="AJ272" s="3">
        <f>Programas!AJ272</f>
        <v>0</v>
      </c>
      <c r="AK272" s="3">
        <f>Programas!AK272</f>
        <v>0</v>
      </c>
      <c r="AL272" s="3">
        <f>Programas!AL272</f>
        <v>0</v>
      </c>
      <c r="AM272" s="3">
        <f>Programas!AM272</f>
        <v>0</v>
      </c>
      <c r="AN272" s="3">
        <f>Programas!AN272</f>
        <v>0</v>
      </c>
      <c r="AO272" s="3">
        <f>Programas!AO272</f>
        <v>0</v>
      </c>
      <c r="AP272" s="3">
        <f>Programas!AP272</f>
        <v>0</v>
      </c>
      <c r="AQ272" s="3">
        <f>Programas!AQ272</f>
        <v>0</v>
      </c>
      <c r="AR272" s="3">
        <f>Programas!AR272</f>
        <v>0</v>
      </c>
      <c r="AS272" s="3">
        <f>Programas!AS272</f>
        <v>0</v>
      </c>
      <c r="AT272" s="3">
        <f>Programas!AT272</f>
        <v>0</v>
      </c>
      <c r="AU272" s="3">
        <f>Programas!AU272</f>
        <v>0</v>
      </c>
      <c r="AV272" s="3">
        <f>Programas!AV272</f>
        <v>0</v>
      </c>
      <c r="AW272" s="3">
        <f>Programas!AW272</f>
        <v>0</v>
      </c>
      <c r="AX272" s="4">
        <f t="shared" si="245"/>
        <v>0</v>
      </c>
      <c r="AY272" s="4"/>
      <c r="AZ272" s="2"/>
      <c r="BA272" s="2"/>
      <c r="BB272" s="2"/>
      <c r="BC272" s="2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1"/>
    </row>
    <row r="273" spans="1:76" hidden="1" x14ac:dyDescent="0.3">
      <c r="A273" s="2" t="str">
        <f>Programas!A273</f>
        <v>DO4</v>
      </c>
      <c r="B273" s="2">
        <f>Programas!B273</f>
        <v>1</v>
      </c>
      <c r="C273" s="2" t="str">
        <f>Programas!C273</f>
        <v>Recursos Hídricos</v>
      </c>
      <c r="D273" s="2">
        <f>Programas!D273</f>
        <v>7</v>
      </c>
      <c r="E273" s="2" t="str">
        <f>Programas!E273</f>
        <v>N/A</v>
      </c>
      <c r="F273" s="2" t="str">
        <f>Programas!F273</f>
        <v>N/A</v>
      </c>
      <c r="G273" s="2" t="str">
        <f>Programas!G273</f>
        <v>N/A</v>
      </c>
      <c r="H273" s="2" t="str">
        <f>Programas!H273</f>
        <v>N/A</v>
      </c>
      <c r="I273" s="2" t="str">
        <f>Programas!I273</f>
        <v>N/A</v>
      </c>
      <c r="J273" s="3" t="str">
        <f>IF(Programas!J273="X","X","")</f>
        <v/>
      </c>
      <c r="K273" s="3" t="str">
        <f>IF(Programas!K273="X","X","")</f>
        <v/>
      </c>
      <c r="L273" s="3" t="str">
        <f>IF(Programas!L273="X","X","")</f>
        <v/>
      </c>
      <c r="M273" s="3" t="str">
        <f>IF(Programas!M273="X","X","")</f>
        <v/>
      </c>
      <c r="N273" s="3" t="str">
        <f>IF(Programas!N273="X","X","")</f>
        <v/>
      </c>
      <c r="O273" s="3" t="str">
        <f>IF(Programas!O273="X","X","")</f>
        <v/>
      </c>
      <c r="P273" s="3" t="str">
        <f>IF(Programas!P273="X","X","")</f>
        <v/>
      </c>
      <c r="Q273" s="3" t="str">
        <f>IF(Programas!Q273="X","X","")</f>
        <v/>
      </c>
      <c r="R273" s="3" t="str">
        <f>IF(Programas!R273="X","X","")</f>
        <v/>
      </c>
      <c r="S273" s="3" t="str">
        <f>IF(Programas!S273="X","X","")</f>
        <v/>
      </c>
      <c r="T273" s="3" t="str">
        <f>IF(Programas!T273="X","X","")</f>
        <v/>
      </c>
      <c r="U273" s="3" t="str">
        <f>IF(Programas!U273="X","X","")</f>
        <v/>
      </c>
      <c r="V273" s="3" t="str">
        <f>IF(Programas!V273="X","X","")</f>
        <v/>
      </c>
      <c r="W273" s="3" t="str">
        <f>IF(Programas!W273="X","X","")</f>
        <v/>
      </c>
      <c r="X273" s="3" t="str">
        <f>IF(Programas!X273="X","X","")</f>
        <v/>
      </c>
      <c r="Y273" s="3" t="str">
        <f>IF(Programas!Y273="X","X","")</f>
        <v/>
      </c>
      <c r="Z273" s="3" t="str">
        <f>IF(Programas!Z273="X","X","")</f>
        <v/>
      </c>
      <c r="AA273" s="3" t="str">
        <f>IF(Programas!AA273="X","X","")</f>
        <v/>
      </c>
      <c r="AB273" s="3" t="str">
        <f>IF(Programas!AB273="X","X","")</f>
        <v/>
      </c>
      <c r="AC273" s="3" t="str">
        <f>IF(Programas!AC273="X","X","")</f>
        <v/>
      </c>
      <c r="AD273" s="3">
        <f>Programas!AD273</f>
        <v>0</v>
      </c>
      <c r="AE273" s="3">
        <f>Programas!AE273</f>
        <v>0</v>
      </c>
      <c r="AF273" s="3">
        <f>Programas!AF273</f>
        <v>0</v>
      </c>
      <c r="AG273" s="3">
        <f>Programas!AG273</f>
        <v>0</v>
      </c>
      <c r="AH273" s="3">
        <f>Programas!AH273</f>
        <v>0</v>
      </c>
      <c r="AI273" s="3">
        <f>Programas!AI273</f>
        <v>0</v>
      </c>
      <c r="AJ273" s="3">
        <f>Programas!AJ273</f>
        <v>0</v>
      </c>
      <c r="AK273" s="3">
        <f>Programas!AK273</f>
        <v>0</v>
      </c>
      <c r="AL273" s="3">
        <f>Programas!AL273</f>
        <v>0</v>
      </c>
      <c r="AM273" s="3">
        <f>Programas!AM273</f>
        <v>0</v>
      </c>
      <c r="AN273" s="3">
        <f>Programas!AN273</f>
        <v>0</v>
      </c>
      <c r="AO273" s="3">
        <f>Programas!AO273</f>
        <v>0</v>
      </c>
      <c r="AP273" s="3">
        <f>Programas!AP273</f>
        <v>0</v>
      </c>
      <c r="AQ273" s="3">
        <f>Programas!AQ273</f>
        <v>0</v>
      </c>
      <c r="AR273" s="3">
        <f>Programas!AR273</f>
        <v>0</v>
      </c>
      <c r="AS273" s="3">
        <f>Programas!AS273</f>
        <v>0</v>
      </c>
      <c r="AT273" s="3">
        <f>Programas!AT273</f>
        <v>0</v>
      </c>
      <c r="AU273" s="3">
        <f>Programas!AU273</f>
        <v>0</v>
      </c>
      <c r="AV273" s="3">
        <f>Programas!AV273</f>
        <v>0</v>
      </c>
      <c r="AW273" s="3">
        <f>Programas!AW273</f>
        <v>0</v>
      </c>
      <c r="AX273" s="4">
        <f t="shared" si="245"/>
        <v>0</v>
      </c>
      <c r="AY273" s="4"/>
      <c r="AZ273" s="2"/>
      <c r="BA273" s="2"/>
      <c r="BB273" s="2"/>
      <c r="BC273" s="2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1"/>
    </row>
    <row r="274" spans="1:76" hidden="1" x14ac:dyDescent="0.3">
      <c r="A274" s="2" t="str">
        <f>Programas!A274</f>
        <v>DO5</v>
      </c>
      <c r="B274" s="2">
        <f>Programas!B274</f>
        <v>1</v>
      </c>
      <c r="C274" s="2" t="str">
        <f>Programas!C274</f>
        <v>Recursos Hídricos</v>
      </c>
      <c r="D274" s="2">
        <f>Programas!D274</f>
        <v>7</v>
      </c>
      <c r="E274" s="2" t="str">
        <f>Programas!E274</f>
        <v>N/A</v>
      </c>
      <c r="F274" s="2" t="str">
        <f>Programas!F274</f>
        <v>N/A</v>
      </c>
      <c r="G274" s="2" t="str">
        <f>Programas!G274</f>
        <v>N/A</v>
      </c>
      <c r="H274" s="2" t="str">
        <f>Programas!H274</f>
        <v>N/A</v>
      </c>
      <c r="I274" s="2" t="str">
        <f>Programas!I274</f>
        <v>N/A</v>
      </c>
      <c r="J274" s="3" t="str">
        <f>IF(Programas!J274="X","X","")</f>
        <v/>
      </c>
      <c r="K274" s="3" t="str">
        <f>IF(Programas!K274="X","X","")</f>
        <v/>
      </c>
      <c r="L274" s="3" t="str">
        <f>IF(Programas!L274="X","X","")</f>
        <v/>
      </c>
      <c r="M274" s="3" t="str">
        <f>IF(Programas!M274="X","X","")</f>
        <v/>
      </c>
      <c r="N274" s="3" t="str">
        <f>IF(Programas!N274="X","X","")</f>
        <v/>
      </c>
      <c r="O274" s="3" t="str">
        <f>IF(Programas!O274="X","X","")</f>
        <v/>
      </c>
      <c r="P274" s="3" t="str">
        <f>IF(Programas!P274="X","X","")</f>
        <v/>
      </c>
      <c r="Q274" s="3" t="str">
        <f>IF(Programas!Q274="X","X","")</f>
        <v/>
      </c>
      <c r="R274" s="3" t="str">
        <f>IF(Programas!R274="X","X","")</f>
        <v/>
      </c>
      <c r="S274" s="3" t="str">
        <f>IF(Programas!S274="X","X","")</f>
        <v/>
      </c>
      <c r="T274" s="3" t="str">
        <f>IF(Programas!T274="X","X","")</f>
        <v/>
      </c>
      <c r="U274" s="3" t="str">
        <f>IF(Programas!U274="X","X","")</f>
        <v/>
      </c>
      <c r="V274" s="3" t="str">
        <f>IF(Programas!V274="X","X","")</f>
        <v/>
      </c>
      <c r="W274" s="3" t="str">
        <f>IF(Programas!W274="X","X","")</f>
        <v/>
      </c>
      <c r="X274" s="3" t="str">
        <f>IF(Programas!X274="X","X","")</f>
        <v/>
      </c>
      <c r="Y274" s="3" t="str">
        <f>IF(Programas!Y274="X","X","")</f>
        <v/>
      </c>
      <c r="Z274" s="3" t="str">
        <f>IF(Programas!Z274="X","X","")</f>
        <v/>
      </c>
      <c r="AA274" s="3" t="str">
        <f>IF(Programas!AA274="X","X","")</f>
        <v/>
      </c>
      <c r="AB274" s="3" t="str">
        <f>IF(Programas!AB274="X","X","")</f>
        <v/>
      </c>
      <c r="AC274" s="3" t="str">
        <f>IF(Programas!AC274="X","X","")</f>
        <v/>
      </c>
      <c r="AD274" s="3">
        <f>Programas!AD274</f>
        <v>0</v>
      </c>
      <c r="AE274" s="3">
        <f>Programas!AE274</f>
        <v>0</v>
      </c>
      <c r="AF274" s="3">
        <f>Programas!AF274</f>
        <v>0</v>
      </c>
      <c r="AG274" s="3">
        <f>Programas!AG274</f>
        <v>0</v>
      </c>
      <c r="AH274" s="3">
        <f>Programas!AH274</f>
        <v>0</v>
      </c>
      <c r="AI274" s="3">
        <f>Programas!AI274</f>
        <v>0</v>
      </c>
      <c r="AJ274" s="3">
        <f>Programas!AJ274</f>
        <v>0</v>
      </c>
      <c r="AK274" s="3">
        <f>Programas!AK274</f>
        <v>0</v>
      </c>
      <c r="AL274" s="3">
        <f>Programas!AL274</f>
        <v>0</v>
      </c>
      <c r="AM274" s="3">
        <f>Programas!AM274</f>
        <v>0</v>
      </c>
      <c r="AN274" s="3">
        <f>Programas!AN274</f>
        <v>0</v>
      </c>
      <c r="AO274" s="3">
        <f>Programas!AO274</f>
        <v>0</v>
      </c>
      <c r="AP274" s="3">
        <f>Programas!AP274</f>
        <v>0</v>
      </c>
      <c r="AQ274" s="3">
        <f>Programas!AQ274</f>
        <v>0</v>
      </c>
      <c r="AR274" s="3">
        <f>Programas!AR274</f>
        <v>0</v>
      </c>
      <c r="AS274" s="3">
        <f>Programas!AS274</f>
        <v>0</v>
      </c>
      <c r="AT274" s="3">
        <f>Programas!AT274</f>
        <v>0</v>
      </c>
      <c r="AU274" s="3">
        <f>Programas!AU274</f>
        <v>0</v>
      </c>
      <c r="AV274" s="3">
        <f>Programas!AV274</f>
        <v>0</v>
      </c>
      <c r="AW274" s="3">
        <f>Programas!AW274</f>
        <v>0</v>
      </c>
      <c r="AX274" s="4">
        <f t="shared" si="245"/>
        <v>0</v>
      </c>
      <c r="AY274" s="4"/>
      <c r="AZ274" s="2"/>
      <c r="BA274" s="2"/>
      <c r="BB274" s="2"/>
      <c r="BC274" s="2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1"/>
    </row>
    <row r="275" spans="1:76" hidden="1" x14ac:dyDescent="0.3">
      <c r="A275" s="2" t="str">
        <f>Programas!A275</f>
        <v>DO6</v>
      </c>
      <c r="B275" s="2">
        <f>Programas!B275</f>
        <v>1</v>
      </c>
      <c r="C275" s="2" t="str">
        <f>Programas!C275</f>
        <v>Recursos Hídricos</v>
      </c>
      <c r="D275" s="2">
        <f>Programas!D275</f>
        <v>7</v>
      </c>
      <c r="E275" s="2" t="str">
        <f>Programas!E275</f>
        <v>N/A</v>
      </c>
      <c r="F275" s="2" t="str">
        <f>Programas!F275</f>
        <v>N/A</v>
      </c>
      <c r="G275" s="2" t="str">
        <f>Programas!G275</f>
        <v>N/A</v>
      </c>
      <c r="H275" s="2" t="str">
        <f>Programas!H275</f>
        <v>N/A</v>
      </c>
      <c r="I275" s="2" t="str">
        <f>Programas!I275</f>
        <v>N/A</v>
      </c>
      <c r="J275" s="3" t="str">
        <f>IF(Programas!J275="X","X","")</f>
        <v/>
      </c>
      <c r="K275" s="3" t="str">
        <f>IF(Programas!K275="X","X","")</f>
        <v/>
      </c>
      <c r="L275" s="3" t="str">
        <f>IF(Programas!L275="X","X","")</f>
        <v/>
      </c>
      <c r="M275" s="3" t="str">
        <f>IF(Programas!M275="X","X","")</f>
        <v/>
      </c>
      <c r="N275" s="3" t="str">
        <f>IF(Programas!N275="X","X","")</f>
        <v/>
      </c>
      <c r="O275" s="3" t="str">
        <f>IF(Programas!O275="X","X","")</f>
        <v/>
      </c>
      <c r="P275" s="3" t="str">
        <f>IF(Programas!P275="X","X","")</f>
        <v/>
      </c>
      <c r="Q275" s="3" t="str">
        <f>IF(Programas!Q275="X","X","")</f>
        <v/>
      </c>
      <c r="R275" s="3" t="str">
        <f>IF(Programas!R275="X","X","")</f>
        <v/>
      </c>
      <c r="S275" s="3" t="str">
        <f>IF(Programas!S275="X","X","")</f>
        <v/>
      </c>
      <c r="T275" s="3" t="str">
        <f>IF(Programas!T275="X","X","")</f>
        <v/>
      </c>
      <c r="U275" s="3" t="str">
        <f>IF(Programas!U275="X","X","")</f>
        <v/>
      </c>
      <c r="V275" s="3" t="str">
        <f>IF(Programas!V275="X","X","")</f>
        <v/>
      </c>
      <c r="W275" s="3" t="str">
        <f>IF(Programas!W275="X","X","")</f>
        <v/>
      </c>
      <c r="X275" s="3" t="str">
        <f>IF(Programas!X275="X","X","")</f>
        <v/>
      </c>
      <c r="Y275" s="3" t="str">
        <f>IF(Programas!Y275="X","X","")</f>
        <v/>
      </c>
      <c r="Z275" s="3" t="str">
        <f>IF(Programas!Z275="X","X","")</f>
        <v/>
      </c>
      <c r="AA275" s="3" t="str">
        <f>IF(Programas!AA275="X","X","")</f>
        <v/>
      </c>
      <c r="AB275" s="3" t="str">
        <f>IF(Programas!AB275="X","X","")</f>
        <v/>
      </c>
      <c r="AC275" s="3" t="str">
        <f>IF(Programas!AC275="X","X","")</f>
        <v/>
      </c>
      <c r="AD275" s="3">
        <f>Programas!AD275</f>
        <v>0</v>
      </c>
      <c r="AE275" s="3">
        <f>Programas!AE275</f>
        <v>0</v>
      </c>
      <c r="AF275" s="3">
        <f>Programas!AF275</f>
        <v>0</v>
      </c>
      <c r="AG275" s="3">
        <f>Programas!AG275</f>
        <v>0</v>
      </c>
      <c r="AH275" s="3">
        <f>Programas!AH275</f>
        <v>0</v>
      </c>
      <c r="AI275" s="3">
        <f>Programas!AI275</f>
        <v>0</v>
      </c>
      <c r="AJ275" s="3">
        <f>Programas!AJ275</f>
        <v>0</v>
      </c>
      <c r="AK275" s="3">
        <f>Programas!AK275</f>
        <v>0</v>
      </c>
      <c r="AL275" s="3">
        <f>Programas!AL275</f>
        <v>0</v>
      </c>
      <c r="AM275" s="3">
        <f>Programas!AM275</f>
        <v>0</v>
      </c>
      <c r="AN275" s="3">
        <f>Programas!AN275</f>
        <v>0</v>
      </c>
      <c r="AO275" s="3">
        <f>Programas!AO275</f>
        <v>0</v>
      </c>
      <c r="AP275" s="3">
        <f>Programas!AP275</f>
        <v>0</v>
      </c>
      <c r="AQ275" s="3">
        <f>Programas!AQ275</f>
        <v>0</v>
      </c>
      <c r="AR275" s="3">
        <f>Programas!AR275</f>
        <v>0</v>
      </c>
      <c r="AS275" s="3">
        <f>Programas!AS275</f>
        <v>0</v>
      </c>
      <c r="AT275" s="3">
        <f>Programas!AT275</f>
        <v>0</v>
      </c>
      <c r="AU275" s="3">
        <f>Programas!AU275</f>
        <v>0</v>
      </c>
      <c r="AV275" s="3">
        <f>Programas!AV275</f>
        <v>0</v>
      </c>
      <c r="AW275" s="3">
        <f>Programas!AW275</f>
        <v>0</v>
      </c>
      <c r="AX275" s="4">
        <f t="shared" si="245"/>
        <v>0</v>
      </c>
      <c r="AY275" s="4"/>
      <c r="AZ275" s="2"/>
      <c r="BA275" s="2"/>
      <c r="BB275" s="2"/>
      <c r="BC275" s="2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1"/>
    </row>
    <row r="276" spans="1:76" hidden="1" x14ac:dyDescent="0.3">
      <c r="A276" s="2" t="str">
        <f>Programas!A276</f>
        <v>UA7</v>
      </c>
      <c r="B276" s="2">
        <f>Programas!B276</f>
        <v>1</v>
      </c>
      <c r="C276" s="2" t="str">
        <f>Programas!C276</f>
        <v>Recursos Hídricos</v>
      </c>
      <c r="D276" s="2">
        <f>Programas!D276</f>
        <v>7</v>
      </c>
      <c r="E276" s="2" t="str">
        <f>Programas!E276</f>
        <v>N/A</v>
      </c>
      <c r="F276" s="2" t="str">
        <f>Programas!F276</f>
        <v>N/A</v>
      </c>
      <c r="G276" s="2" t="str">
        <f>Programas!G276</f>
        <v>N/A</v>
      </c>
      <c r="H276" s="2" t="str">
        <f>Programas!H276</f>
        <v>N/A</v>
      </c>
      <c r="I276" s="2" t="str">
        <f>Programas!I276</f>
        <v>N/A</v>
      </c>
      <c r="J276" s="3" t="str">
        <f>IF(Programas!J276="X","X","")</f>
        <v/>
      </c>
      <c r="K276" s="3" t="str">
        <f>IF(Programas!K276="X","X","")</f>
        <v/>
      </c>
      <c r="L276" s="3" t="str">
        <f>IF(Programas!L276="X","X","")</f>
        <v/>
      </c>
      <c r="M276" s="3" t="str">
        <f>IF(Programas!M276="X","X","")</f>
        <v/>
      </c>
      <c r="N276" s="3" t="str">
        <f>IF(Programas!N276="X","X","")</f>
        <v/>
      </c>
      <c r="O276" s="3" t="str">
        <f>IF(Programas!O276="X","X","")</f>
        <v/>
      </c>
      <c r="P276" s="3" t="str">
        <f>IF(Programas!P276="X","X","")</f>
        <v/>
      </c>
      <c r="Q276" s="3" t="str">
        <f>IF(Programas!Q276="X","X","")</f>
        <v/>
      </c>
      <c r="R276" s="3" t="str">
        <f>IF(Programas!R276="X","X","")</f>
        <v/>
      </c>
      <c r="S276" s="3" t="str">
        <f>IF(Programas!S276="X","X","")</f>
        <v/>
      </c>
      <c r="T276" s="3" t="str">
        <f>IF(Programas!T276="X","X","")</f>
        <v/>
      </c>
      <c r="U276" s="3" t="str">
        <f>IF(Programas!U276="X","X","")</f>
        <v/>
      </c>
      <c r="V276" s="3" t="str">
        <f>IF(Programas!V276="X","X","")</f>
        <v/>
      </c>
      <c r="W276" s="3" t="str">
        <f>IF(Programas!W276="X","X","")</f>
        <v/>
      </c>
      <c r="X276" s="3" t="str">
        <f>IF(Programas!X276="X","X","")</f>
        <v/>
      </c>
      <c r="Y276" s="3" t="str">
        <f>IF(Programas!Y276="X","X","")</f>
        <v/>
      </c>
      <c r="Z276" s="3" t="str">
        <f>IF(Programas!Z276="X","X","")</f>
        <v/>
      </c>
      <c r="AA276" s="3" t="str">
        <f>IF(Programas!AA276="X","X","")</f>
        <v/>
      </c>
      <c r="AB276" s="3" t="str">
        <f>IF(Programas!AB276="X","X","")</f>
        <v/>
      </c>
      <c r="AC276" s="3" t="str">
        <f>IF(Programas!AC276="X","X","")</f>
        <v/>
      </c>
      <c r="AD276" s="3">
        <f>Programas!AD276</f>
        <v>0</v>
      </c>
      <c r="AE276" s="3">
        <f>Programas!AE276</f>
        <v>0</v>
      </c>
      <c r="AF276" s="3">
        <f>Programas!AF276</f>
        <v>0</v>
      </c>
      <c r="AG276" s="3">
        <f>Programas!AG276</f>
        <v>0</v>
      </c>
      <c r="AH276" s="3">
        <f>Programas!AH276</f>
        <v>0</v>
      </c>
      <c r="AI276" s="3">
        <f>Programas!AI276</f>
        <v>0</v>
      </c>
      <c r="AJ276" s="3">
        <f>Programas!AJ276</f>
        <v>0</v>
      </c>
      <c r="AK276" s="3">
        <f>Programas!AK276</f>
        <v>0</v>
      </c>
      <c r="AL276" s="3">
        <f>Programas!AL276</f>
        <v>0</v>
      </c>
      <c r="AM276" s="3">
        <f>Programas!AM276</f>
        <v>0</v>
      </c>
      <c r="AN276" s="3">
        <f>Programas!AN276</f>
        <v>0</v>
      </c>
      <c r="AO276" s="3">
        <f>Programas!AO276</f>
        <v>0</v>
      </c>
      <c r="AP276" s="3">
        <f>Programas!AP276</f>
        <v>0</v>
      </c>
      <c r="AQ276" s="3">
        <f>Programas!AQ276</f>
        <v>0</v>
      </c>
      <c r="AR276" s="3">
        <f>Programas!AR276</f>
        <v>0</v>
      </c>
      <c r="AS276" s="3">
        <f>Programas!AS276</f>
        <v>0</v>
      </c>
      <c r="AT276" s="3">
        <f>Programas!AT276</f>
        <v>0</v>
      </c>
      <c r="AU276" s="3">
        <f>Programas!AU276</f>
        <v>0</v>
      </c>
      <c r="AV276" s="3">
        <f>Programas!AV276</f>
        <v>0</v>
      </c>
      <c r="AW276" s="3">
        <f>Programas!AW276</f>
        <v>0</v>
      </c>
      <c r="AX276" s="4">
        <f t="shared" si="245"/>
        <v>0</v>
      </c>
      <c r="AY276" s="4"/>
      <c r="AZ276" s="2"/>
      <c r="BA276" s="2"/>
      <c r="BB276" s="2"/>
      <c r="BC276" s="2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1"/>
    </row>
    <row r="277" spans="1:76" hidden="1" x14ac:dyDescent="0.3">
      <c r="A277" s="2" t="str">
        <f>Programas!A277</f>
        <v>UA8</v>
      </c>
      <c r="B277" s="2">
        <f>Programas!B277</f>
        <v>1</v>
      </c>
      <c r="C277" s="2" t="str">
        <f>Programas!C277</f>
        <v>Recursos Hídricos</v>
      </c>
      <c r="D277" s="2">
        <f>Programas!D277</f>
        <v>7</v>
      </c>
      <c r="E277" s="2" t="str">
        <f>Programas!E277</f>
        <v>N/A</v>
      </c>
      <c r="F277" s="2" t="str">
        <f>Programas!F277</f>
        <v>N/A</v>
      </c>
      <c r="G277" s="2" t="str">
        <f>Programas!G277</f>
        <v>N/A</v>
      </c>
      <c r="H277" s="2" t="str">
        <f>Programas!H277</f>
        <v>N/A</v>
      </c>
      <c r="I277" s="2" t="str">
        <f>Programas!I277</f>
        <v>N/A</v>
      </c>
      <c r="J277" s="3" t="str">
        <f>IF(Programas!J277="X","X","")</f>
        <v/>
      </c>
      <c r="K277" s="3" t="str">
        <f>IF(Programas!K277="X","X","")</f>
        <v/>
      </c>
      <c r="L277" s="3" t="str">
        <f>IF(Programas!L277="X","X","")</f>
        <v/>
      </c>
      <c r="M277" s="3" t="str">
        <f>IF(Programas!M277="X","X","")</f>
        <v/>
      </c>
      <c r="N277" s="3" t="str">
        <f>IF(Programas!N277="X","X","")</f>
        <v/>
      </c>
      <c r="O277" s="3" t="str">
        <f>IF(Programas!O277="X","X","")</f>
        <v/>
      </c>
      <c r="P277" s="3" t="str">
        <f>IF(Programas!P277="X","X","")</f>
        <v/>
      </c>
      <c r="Q277" s="3" t="str">
        <f>IF(Programas!Q277="X","X","")</f>
        <v/>
      </c>
      <c r="R277" s="3" t="str">
        <f>IF(Programas!R277="X","X","")</f>
        <v/>
      </c>
      <c r="S277" s="3" t="str">
        <f>IF(Programas!S277="X","X","")</f>
        <v/>
      </c>
      <c r="T277" s="3" t="str">
        <f>IF(Programas!T277="X","X","")</f>
        <v/>
      </c>
      <c r="U277" s="3" t="str">
        <f>IF(Programas!U277="X","X","")</f>
        <v/>
      </c>
      <c r="V277" s="3" t="str">
        <f>IF(Programas!V277="X","X","")</f>
        <v/>
      </c>
      <c r="W277" s="3" t="str">
        <f>IF(Programas!W277="X","X","")</f>
        <v/>
      </c>
      <c r="X277" s="3" t="str">
        <f>IF(Programas!X277="X","X","")</f>
        <v/>
      </c>
      <c r="Y277" s="3" t="str">
        <f>IF(Programas!Y277="X","X","")</f>
        <v/>
      </c>
      <c r="Z277" s="3" t="str">
        <f>IF(Programas!Z277="X","X","")</f>
        <v/>
      </c>
      <c r="AA277" s="3" t="str">
        <f>IF(Programas!AA277="X","X","")</f>
        <v/>
      </c>
      <c r="AB277" s="3" t="str">
        <f>IF(Programas!AB277="X","X","")</f>
        <v/>
      </c>
      <c r="AC277" s="3" t="str">
        <f>IF(Programas!AC277="X","X","")</f>
        <v/>
      </c>
      <c r="AD277" s="3">
        <f>Programas!AD277</f>
        <v>0</v>
      </c>
      <c r="AE277" s="3">
        <f>Programas!AE277</f>
        <v>0</v>
      </c>
      <c r="AF277" s="3">
        <f>Programas!AF277</f>
        <v>0</v>
      </c>
      <c r="AG277" s="3">
        <f>Programas!AG277</f>
        <v>0</v>
      </c>
      <c r="AH277" s="3">
        <f>Programas!AH277</f>
        <v>0</v>
      </c>
      <c r="AI277" s="3">
        <f>Programas!AI277</f>
        <v>0</v>
      </c>
      <c r="AJ277" s="3">
        <f>Programas!AJ277</f>
        <v>0</v>
      </c>
      <c r="AK277" s="3">
        <f>Programas!AK277</f>
        <v>0</v>
      </c>
      <c r="AL277" s="3">
        <f>Programas!AL277</f>
        <v>0</v>
      </c>
      <c r="AM277" s="3">
        <f>Programas!AM277</f>
        <v>0</v>
      </c>
      <c r="AN277" s="3">
        <f>Programas!AN277</f>
        <v>0</v>
      </c>
      <c r="AO277" s="3">
        <f>Programas!AO277</f>
        <v>0</v>
      </c>
      <c r="AP277" s="3">
        <f>Programas!AP277</f>
        <v>0</v>
      </c>
      <c r="AQ277" s="3">
        <f>Programas!AQ277</f>
        <v>0</v>
      </c>
      <c r="AR277" s="3">
        <f>Programas!AR277</f>
        <v>0</v>
      </c>
      <c r="AS277" s="3">
        <f>Programas!AS277</f>
        <v>0</v>
      </c>
      <c r="AT277" s="3">
        <f>Programas!AT277</f>
        <v>0</v>
      </c>
      <c r="AU277" s="3">
        <f>Programas!AU277</f>
        <v>0</v>
      </c>
      <c r="AV277" s="3">
        <f>Programas!AV277</f>
        <v>0</v>
      </c>
      <c r="AW277" s="3">
        <f>Programas!AW277</f>
        <v>0</v>
      </c>
      <c r="AX277" s="4">
        <f t="shared" si="245"/>
        <v>0</v>
      </c>
      <c r="AY277" s="4"/>
      <c r="AZ277" s="2"/>
      <c r="BA277" s="2"/>
      <c r="BB277" s="2"/>
      <c r="BC277" s="2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1"/>
    </row>
    <row r="278" spans="1:76" hidden="1" x14ac:dyDescent="0.3">
      <c r="A278" s="2" t="str">
        <f>Programas!A278</f>
        <v>UA9</v>
      </c>
      <c r="B278" s="2">
        <f>Programas!B278</f>
        <v>1</v>
      </c>
      <c r="C278" s="2" t="str">
        <f>Programas!C278</f>
        <v>Recursos Hídricos</v>
      </c>
      <c r="D278" s="2">
        <f>Programas!D278</f>
        <v>7</v>
      </c>
      <c r="E278" s="2" t="str">
        <f>Programas!E278</f>
        <v>N/A</v>
      </c>
      <c r="F278" s="2" t="str">
        <f>Programas!F278</f>
        <v>N/A</v>
      </c>
      <c r="G278" s="2" t="str">
        <f>Programas!G278</f>
        <v>N/A</v>
      </c>
      <c r="H278" s="2" t="str">
        <f>Programas!H278</f>
        <v>N/A</v>
      </c>
      <c r="I278" s="2" t="str">
        <f>Programas!I278</f>
        <v>N/A</v>
      </c>
      <c r="J278" s="3" t="str">
        <f>IF(Programas!J278="X","X","")</f>
        <v/>
      </c>
      <c r="K278" s="3" t="str">
        <f>IF(Programas!K278="X","X","")</f>
        <v/>
      </c>
      <c r="L278" s="3" t="str">
        <f>IF(Programas!L278="X","X","")</f>
        <v/>
      </c>
      <c r="M278" s="3" t="str">
        <f>IF(Programas!M278="X","X","")</f>
        <v/>
      </c>
      <c r="N278" s="3" t="str">
        <f>IF(Programas!N278="X","X","")</f>
        <v/>
      </c>
      <c r="O278" s="3" t="str">
        <f>IF(Programas!O278="X","X","")</f>
        <v/>
      </c>
      <c r="P278" s="3" t="str">
        <f>IF(Programas!P278="X","X","")</f>
        <v/>
      </c>
      <c r="Q278" s="3" t="str">
        <f>IF(Programas!Q278="X","X","")</f>
        <v/>
      </c>
      <c r="R278" s="3" t="str">
        <f>IF(Programas!R278="X","X","")</f>
        <v/>
      </c>
      <c r="S278" s="3" t="str">
        <f>IF(Programas!S278="X","X","")</f>
        <v/>
      </c>
      <c r="T278" s="3" t="str">
        <f>IF(Programas!T278="X","X","")</f>
        <v/>
      </c>
      <c r="U278" s="3" t="str">
        <f>IF(Programas!U278="X","X","")</f>
        <v/>
      </c>
      <c r="V278" s="3" t="str">
        <f>IF(Programas!V278="X","X","")</f>
        <v/>
      </c>
      <c r="W278" s="3" t="str">
        <f>IF(Programas!W278="X","X","")</f>
        <v/>
      </c>
      <c r="X278" s="3" t="str">
        <f>IF(Programas!X278="X","X","")</f>
        <v/>
      </c>
      <c r="Y278" s="3" t="str">
        <f>IF(Programas!Y278="X","X","")</f>
        <v/>
      </c>
      <c r="Z278" s="3" t="str">
        <f>IF(Programas!Z278="X","X","")</f>
        <v/>
      </c>
      <c r="AA278" s="3" t="str">
        <f>IF(Programas!AA278="X","X","")</f>
        <v/>
      </c>
      <c r="AB278" s="3" t="str">
        <f>IF(Programas!AB278="X","X","")</f>
        <v/>
      </c>
      <c r="AC278" s="3" t="str">
        <f>IF(Programas!AC278="X","X","")</f>
        <v/>
      </c>
      <c r="AD278" s="3">
        <f>Programas!AD278</f>
        <v>0</v>
      </c>
      <c r="AE278" s="3">
        <f>Programas!AE278</f>
        <v>0</v>
      </c>
      <c r="AF278" s="3">
        <f>Programas!AF278</f>
        <v>0</v>
      </c>
      <c r="AG278" s="3">
        <f>Programas!AG278</f>
        <v>0</v>
      </c>
      <c r="AH278" s="3">
        <f>Programas!AH278</f>
        <v>0</v>
      </c>
      <c r="AI278" s="3">
        <f>Programas!AI278</f>
        <v>0</v>
      </c>
      <c r="AJ278" s="3">
        <f>Programas!AJ278</f>
        <v>0</v>
      </c>
      <c r="AK278" s="3">
        <f>Programas!AK278</f>
        <v>0</v>
      </c>
      <c r="AL278" s="3">
        <f>Programas!AL278</f>
        <v>0</v>
      </c>
      <c r="AM278" s="3">
        <f>Programas!AM278</f>
        <v>0</v>
      </c>
      <c r="AN278" s="3">
        <f>Programas!AN278</f>
        <v>0</v>
      </c>
      <c r="AO278" s="3">
        <f>Programas!AO278</f>
        <v>0</v>
      </c>
      <c r="AP278" s="3">
        <f>Programas!AP278</f>
        <v>0</v>
      </c>
      <c r="AQ278" s="3">
        <f>Programas!AQ278</f>
        <v>0</v>
      </c>
      <c r="AR278" s="3">
        <f>Programas!AR278</f>
        <v>0</v>
      </c>
      <c r="AS278" s="3">
        <f>Programas!AS278</f>
        <v>0</v>
      </c>
      <c r="AT278" s="3">
        <f>Programas!AT278</f>
        <v>0</v>
      </c>
      <c r="AU278" s="3">
        <f>Programas!AU278</f>
        <v>0</v>
      </c>
      <c r="AV278" s="3">
        <f>Programas!AV278</f>
        <v>0</v>
      </c>
      <c r="AW278" s="3">
        <f>Programas!AW278</f>
        <v>0</v>
      </c>
      <c r="AX278" s="4">
        <f t="shared" si="245"/>
        <v>0</v>
      </c>
      <c r="AY278" s="4"/>
      <c r="AZ278" s="2"/>
      <c r="BA278" s="2"/>
      <c r="BB278" s="2"/>
      <c r="BC278" s="2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1"/>
    </row>
    <row r="279" spans="1:76" ht="91.2" x14ac:dyDescent="0.3">
      <c r="A279" s="40" t="str">
        <f>Programas!A279</f>
        <v>PIRH</v>
      </c>
      <c r="B279" s="40">
        <f>Programas!B279</f>
        <v>1</v>
      </c>
      <c r="C279" s="40" t="str">
        <f>Programas!C279</f>
        <v>Recursos Hídricos</v>
      </c>
      <c r="D279" s="40">
        <f>Programas!D279</f>
        <v>8</v>
      </c>
      <c r="E279" s="40" t="str">
        <f>Programas!E279</f>
        <v>Segurança hídrica e eventos críticos</v>
      </c>
      <c r="F279" s="40" t="str">
        <f>Programas!F279</f>
        <v>8.1</v>
      </c>
      <c r="G279" s="40" t="str">
        <f>Programas!G279</f>
        <v>Convivência com as estiagens</v>
      </c>
      <c r="H279" s="40" t="str">
        <f>Programas!H279</f>
        <v>8.1.1</v>
      </c>
      <c r="I279" s="40" t="str">
        <f>Programas!I279</f>
        <v>Desenvolver estudos, planos, projetos ou obras para implantação, expansão ou adequação de estruturas hidráulicas para aumento da segurança hídrica, principalmente para sistemas de abastecimento público</v>
      </c>
      <c r="J279" s="30" t="str">
        <f>IF(Programas!J279="X","X","")</f>
        <v>X</v>
      </c>
      <c r="K279" s="30" t="str">
        <f>IF(Programas!K279="X","X","")</f>
        <v>X</v>
      </c>
      <c r="L279" s="30" t="str">
        <f>IF(Programas!L279="X","X","")</f>
        <v>X</v>
      </c>
      <c r="M279" s="30" t="str">
        <f>IF(Programas!M279="X","X","")</f>
        <v>X</v>
      </c>
      <c r="N279" s="30" t="str">
        <f>IF(Programas!N279="X","X","")</f>
        <v>X</v>
      </c>
      <c r="O279" s="30" t="str">
        <f>IF(Programas!O279="X","X","")</f>
        <v>X</v>
      </c>
      <c r="P279" s="30" t="str">
        <f>IF(Programas!P279="X","X","")</f>
        <v>X</v>
      </c>
      <c r="Q279" s="30" t="str">
        <f>IF(Programas!Q279="X","X","")</f>
        <v>X</v>
      </c>
      <c r="R279" s="30" t="str">
        <f>IF(Programas!R279="X","X","")</f>
        <v>X</v>
      </c>
      <c r="S279" s="30" t="str">
        <f>IF(Programas!S279="X","X","")</f>
        <v>X</v>
      </c>
      <c r="T279" s="30" t="str">
        <f>IF(Programas!T279="X","X","")</f>
        <v>X</v>
      </c>
      <c r="U279" s="30" t="str">
        <f>IF(Programas!U279="X","X","")</f>
        <v>X</v>
      </c>
      <c r="V279" s="30" t="str">
        <f>IF(Programas!V279="X","X","")</f>
        <v>X</v>
      </c>
      <c r="W279" s="30" t="str">
        <f>IF(Programas!W279="X","X","")</f>
        <v>X</v>
      </c>
      <c r="X279" s="30" t="str">
        <f>IF(Programas!X279="X","X","")</f>
        <v>X</v>
      </c>
      <c r="Y279" s="30" t="str">
        <f>IF(Programas!Y279="X","X","")</f>
        <v>X</v>
      </c>
      <c r="Z279" s="30" t="str">
        <f>IF(Programas!Z279="X","X","")</f>
        <v>X</v>
      </c>
      <c r="AA279" s="30" t="str">
        <f>IF(Programas!AA279="X","X","")</f>
        <v>X</v>
      </c>
      <c r="AB279" s="30" t="str">
        <f>IF(Programas!AB279="X","X","")</f>
        <v>X</v>
      </c>
      <c r="AC279" s="30" t="str">
        <f>IF(Programas!AC279="X","X","")</f>
        <v>X</v>
      </c>
      <c r="AD279" s="30">
        <f>Programas!AD279</f>
        <v>35000</v>
      </c>
      <c r="AE279" s="30">
        <f>Programas!AE279</f>
        <v>10000</v>
      </c>
      <c r="AF279" s="30">
        <f>Programas!AF279</f>
        <v>10000</v>
      </c>
      <c r="AG279" s="30">
        <f>Programas!AG279</f>
        <v>10000</v>
      </c>
      <c r="AH279" s="30">
        <f>Programas!AH279</f>
        <v>10000</v>
      </c>
      <c r="AI279" s="30">
        <f>Programas!AI279</f>
        <v>5000</v>
      </c>
      <c r="AJ279" s="30">
        <f>Programas!AJ279</f>
        <v>5000</v>
      </c>
      <c r="AK279" s="30">
        <f>Programas!AK279</f>
        <v>5000</v>
      </c>
      <c r="AL279" s="30">
        <f>Programas!AL279</f>
        <v>5000</v>
      </c>
      <c r="AM279" s="30">
        <f>Programas!AM279</f>
        <v>5000</v>
      </c>
      <c r="AN279" s="30">
        <f>Programas!AN279</f>
        <v>5000</v>
      </c>
      <c r="AO279" s="30">
        <f>Programas!AO279</f>
        <v>5000</v>
      </c>
      <c r="AP279" s="30">
        <f>Programas!AP279</f>
        <v>5000</v>
      </c>
      <c r="AQ279" s="30">
        <f>Programas!AQ279</f>
        <v>5000</v>
      </c>
      <c r="AR279" s="30">
        <f>Programas!AR279</f>
        <v>5000</v>
      </c>
      <c r="AS279" s="30">
        <f>Programas!AS279</f>
        <v>5000</v>
      </c>
      <c r="AT279" s="30">
        <f>Programas!AT279</f>
        <v>5000</v>
      </c>
      <c r="AU279" s="30">
        <f>Programas!AU279</f>
        <v>5000</v>
      </c>
      <c r="AV279" s="30">
        <f>Programas!AV279</f>
        <v>5000</v>
      </c>
      <c r="AW279" s="30">
        <f>Programas!AW279</f>
        <v>5000</v>
      </c>
      <c r="AX279" s="36">
        <f t="shared" si="245"/>
        <v>150000</v>
      </c>
      <c r="AY279" s="36" t="s">
        <v>205</v>
      </c>
      <c r="AZ279" s="40" t="s">
        <v>493</v>
      </c>
      <c r="BA279" s="40" t="s">
        <v>304</v>
      </c>
      <c r="BB279" s="40" t="s">
        <v>494</v>
      </c>
      <c r="BC279" s="40" t="s">
        <v>287</v>
      </c>
      <c r="BD279" s="62">
        <v>0</v>
      </c>
      <c r="BE279" s="62">
        <v>0.5</v>
      </c>
      <c r="BF279" s="62">
        <v>0.75</v>
      </c>
      <c r="BG279" s="62">
        <f t="shared" ref="BG279:BV279" si="320">BF279</f>
        <v>0.75</v>
      </c>
      <c r="BH279" s="62">
        <f t="shared" si="320"/>
        <v>0.75</v>
      </c>
      <c r="BI279" s="62">
        <f t="shared" si="320"/>
        <v>0.75</v>
      </c>
      <c r="BJ279" s="62">
        <f t="shared" si="320"/>
        <v>0.75</v>
      </c>
      <c r="BK279" s="62">
        <f t="shared" si="320"/>
        <v>0.75</v>
      </c>
      <c r="BL279" s="62">
        <f t="shared" si="320"/>
        <v>0.75</v>
      </c>
      <c r="BM279" s="62">
        <f t="shared" si="320"/>
        <v>0.75</v>
      </c>
      <c r="BN279" s="62">
        <f t="shared" si="320"/>
        <v>0.75</v>
      </c>
      <c r="BO279" s="62">
        <f t="shared" si="320"/>
        <v>0.75</v>
      </c>
      <c r="BP279" s="62">
        <f t="shared" si="320"/>
        <v>0.75</v>
      </c>
      <c r="BQ279" s="62">
        <f t="shared" si="320"/>
        <v>0.75</v>
      </c>
      <c r="BR279" s="62">
        <f t="shared" si="320"/>
        <v>0.75</v>
      </c>
      <c r="BS279" s="62">
        <f t="shared" si="320"/>
        <v>0.75</v>
      </c>
      <c r="BT279" s="62">
        <f t="shared" si="320"/>
        <v>0.75</v>
      </c>
      <c r="BU279" s="62">
        <f t="shared" si="320"/>
        <v>0.75</v>
      </c>
      <c r="BV279" s="62">
        <f t="shared" si="320"/>
        <v>0.75</v>
      </c>
      <c r="BW279" s="62">
        <v>1</v>
      </c>
    </row>
    <row r="280" spans="1:76" ht="91.2" hidden="1" x14ac:dyDescent="0.3">
      <c r="A280" s="2" t="str">
        <f>Programas!A280</f>
        <v>Doce</v>
      </c>
      <c r="B280" s="2">
        <f>Programas!B280</f>
        <v>1</v>
      </c>
      <c r="C280" s="2" t="str">
        <f>Programas!C280</f>
        <v>Recursos Hídricos</v>
      </c>
      <c r="D280" s="2">
        <f>Programas!D280</f>
        <v>8</v>
      </c>
      <c r="E280" s="2" t="str">
        <f>Programas!E280</f>
        <v>Segurança hídrica e eventos críticos</v>
      </c>
      <c r="F280" s="2" t="str">
        <f>Programas!F280</f>
        <v>8.1</v>
      </c>
      <c r="G280" s="2" t="str">
        <f>Programas!G280</f>
        <v>Convivência com as estiagens</v>
      </c>
      <c r="H280" s="2" t="str">
        <f>Programas!H280</f>
        <v>8.1.1</v>
      </c>
      <c r="I280" s="2" t="str">
        <f>Programas!I280</f>
        <v>Desenvolver estudos, planos, projetos ou obras para implantação, expansão ou adequação de estruturas hidráulicas para aumento da segurança hídrica, principalmente para sistemas de abastecimento público</v>
      </c>
      <c r="J280" s="3" t="str">
        <f>IF(Programas!J280="X","X","")</f>
        <v>X</v>
      </c>
      <c r="K280" s="3" t="str">
        <f>IF(Programas!K280="X","X","")</f>
        <v>X</v>
      </c>
      <c r="L280" s="3" t="str">
        <f>IF(Programas!L280="X","X","")</f>
        <v>X</v>
      </c>
      <c r="M280" s="3" t="str">
        <f>IF(Programas!M280="X","X","")</f>
        <v>X</v>
      </c>
      <c r="N280" s="3" t="str">
        <f>IF(Programas!N280="X","X","")</f>
        <v>X</v>
      </c>
      <c r="O280" s="3" t="str">
        <f>IF(Programas!O280="X","X","")</f>
        <v>X</v>
      </c>
      <c r="P280" s="3" t="str">
        <f>IF(Programas!P280="X","X","")</f>
        <v>X</v>
      </c>
      <c r="Q280" s="3" t="str">
        <f>IF(Programas!Q280="X","X","")</f>
        <v>X</v>
      </c>
      <c r="R280" s="3" t="str">
        <f>IF(Programas!R280="X","X","")</f>
        <v>X</v>
      </c>
      <c r="S280" s="3" t="str">
        <f>IF(Programas!S280="X","X","")</f>
        <v>X</v>
      </c>
      <c r="T280" s="3" t="str">
        <f>IF(Programas!T280="X","X","")</f>
        <v>X</v>
      </c>
      <c r="U280" s="3" t="str">
        <f>IF(Programas!U280="X","X","")</f>
        <v>X</v>
      </c>
      <c r="V280" s="3" t="str">
        <f>IF(Programas!V280="X","X","")</f>
        <v>X</v>
      </c>
      <c r="W280" s="3" t="str">
        <f>IF(Programas!W280="X","X","")</f>
        <v>X</v>
      </c>
      <c r="X280" s="3" t="str">
        <f>IF(Programas!X280="X","X","")</f>
        <v>X</v>
      </c>
      <c r="Y280" s="3" t="str">
        <f>IF(Programas!Y280="X","X","")</f>
        <v>X</v>
      </c>
      <c r="Z280" s="3" t="str">
        <f>IF(Programas!Z280="X","X","")</f>
        <v>X</v>
      </c>
      <c r="AA280" s="3" t="str">
        <f>IF(Programas!AA280="X","X","")</f>
        <v>X</v>
      </c>
      <c r="AB280" s="3" t="str">
        <f>IF(Programas!AB280="X","X","")</f>
        <v>X</v>
      </c>
      <c r="AC280" s="3" t="str">
        <f>IF(Programas!AC280="X","X","")</f>
        <v>X</v>
      </c>
      <c r="AD280" s="3">
        <f>Programas!AD280</f>
        <v>35000</v>
      </c>
      <c r="AE280" s="3">
        <f>Programas!AE280</f>
        <v>10000</v>
      </c>
      <c r="AF280" s="3">
        <f>Programas!AF280</f>
        <v>10000</v>
      </c>
      <c r="AG280" s="3">
        <f>Programas!AG280</f>
        <v>10000</v>
      </c>
      <c r="AH280" s="3">
        <f>Programas!AH280</f>
        <v>10000</v>
      </c>
      <c r="AI280" s="3">
        <f>Programas!AI280</f>
        <v>5000</v>
      </c>
      <c r="AJ280" s="3">
        <f>Programas!AJ280</f>
        <v>5000</v>
      </c>
      <c r="AK280" s="3">
        <f>Programas!AK280</f>
        <v>5000</v>
      </c>
      <c r="AL280" s="3">
        <f>Programas!AL280</f>
        <v>5000</v>
      </c>
      <c r="AM280" s="3">
        <f>Programas!AM280</f>
        <v>5000</v>
      </c>
      <c r="AN280" s="3">
        <f>Programas!AN280</f>
        <v>5000</v>
      </c>
      <c r="AO280" s="3">
        <f>Programas!AO280</f>
        <v>5000</v>
      </c>
      <c r="AP280" s="3">
        <f>Programas!AP280</f>
        <v>5000</v>
      </c>
      <c r="AQ280" s="3">
        <f>Programas!AQ280</f>
        <v>5000</v>
      </c>
      <c r="AR280" s="3">
        <f>Programas!AR280</f>
        <v>5000</v>
      </c>
      <c r="AS280" s="3">
        <f>Programas!AS280</f>
        <v>5000</v>
      </c>
      <c r="AT280" s="3">
        <f>Programas!AT280</f>
        <v>5000</v>
      </c>
      <c r="AU280" s="3">
        <f>Programas!AU280</f>
        <v>5000</v>
      </c>
      <c r="AV280" s="3">
        <f>Programas!AV280</f>
        <v>5000</v>
      </c>
      <c r="AW280" s="3">
        <f>Programas!AW280</f>
        <v>5000</v>
      </c>
      <c r="AX280" s="4">
        <f t="shared" si="245"/>
        <v>150000</v>
      </c>
      <c r="AY280" s="4" t="s">
        <v>205</v>
      </c>
      <c r="AZ280" s="2" t="s">
        <v>493</v>
      </c>
      <c r="BA280" s="2" t="s">
        <v>304</v>
      </c>
      <c r="BB280" s="2" t="s">
        <v>494</v>
      </c>
      <c r="BC280" s="2" t="s">
        <v>287</v>
      </c>
      <c r="BD280" s="6">
        <v>0</v>
      </c>
      <c r="BE280" s="6">
        <v>0.5</v>
      </c>
      <c r="BF280" s="6">
        <v>0.75</v>
      </c>
      <c r="BG280" s="6">
        <f t="shared" ref="BG280:BV280" si="321">BF280</f>
        <v>0.75</v>
      </c>
      <c r="BH280" s="6">
        <f t="shared" si="321"/>
        <v>0.75</v>
      </c>
      <c r="BI280" s="6">
        <f t="shared" si="321"/>
        <v>0.75</v>
      </c>
      <c r="BJ280" s="6">
        <f t="shared" si="321"/>
        <v>0.75</v>
      </c>
      <c r="BK280" s="6">
        <f t="shared" si="321"/>
        <v>0.75</v>
      </c>
      <c r="BL280" s="6">
        <f t="shared" si="321"/>
        <v>0.75</v>
      </c>
      <c r="BM280" s="6">
        <f t="shared" si="321"/>
        <v>0.75</v>
      </c>
      <c r="BN280" s="6">
        <f t="shared" si="321"/>
        <v>0.75</v>
      </c>
      <c r="BO280" s="6">
        <f t="shared" si="321"/>
        <v>0.75</v>
      </c>
      <c r="BP280" s="6">
        <f t="shared" si="321"/>
        <v>0.75</v>
      </c>
      <c r="BQ280" s="6">
        <f t="shared" si="321"/>
        <v>0.75</v>
      </c>
      <c r="BR280" s="6">
        <f t="shared" si="321"/>
        <v>0.75</v>
      </c>
      <c r="BS280" s="6">
        <f t="shared" si="321"/>
        <v>0.75</v>
      </c>
      <c r="BT280" s="6">
        <f t="shared" si="321"/>
        <v>0.75</v>
      </c>
      <c r="BU280" s="6">
        <f t="shared" si="321"/>
        <v>0.75</v>
      </c>
      <c r="BV280" s="6">
        <f t="shared" si="321"/>
        <v>0.75</v>
      </c>
      <c r="BW280" s="6">
        <v>1</v>
      </c>
      <c r="BX280" s="1"/>
    </row>
    <row r="281" spans="1:76" hidden="1" x14ac:dyDescent="0.3">
      <c r="A281" s="2" t="str">
        <f>Programas!A281</f>
        <v>DO1</v>
      </c>
      <c r="B281" s="2">
        <f>Programas!B281</f>
        <v>1</v>
      </c>
      <c r="C281" s="2" t="str">
        <f>Programas!C281</f>
        <v>Recursos Hídricos</v>
      </c>
      <c r="D281" s="2">
        <f>Programas!D281</f>
        <v>8</v>
      </c>
      <c r="E281" s="2" t="str">
        <f>Programas!E281</f>
        <v>N/A</v>
      </c>
      <c r="F281" s="2" t="str">
        <f>Programas!F281</f>
        <v>N/A</v>
      </c>
      <c r="G281" s="2" t="str">
        <f>Programas!G281</f>
        <v>N/A</v>
      </c>
      <c r="H281" s="2" t="str">
        <f>Programas!H281</f>
        <v>N/A</v>
      </c>
      <c r="I281" s="2" t="str">
        <f>Programas!I281</f>
        <v>N/A</v>
      </c>
      <c r="J281" s="3" t="str">
        <f>IF(Programas!J281="X","X","")</f>
        <v/>
      </c>
      <c r="K281" s="3" t="str">
        <f>IF(Programas!K281="X","X","")</f>
        <v/>
      </c>
      <c r="L281" s="3" t="str">
        <f>IF(Programas!L281="X","X","")</f>
        <v/>
      </c>
      <c r="M281" s="3" t="str">
        <f>IF(Programas!M281="X","X","")</f>
        <v/>
      </c>
      <c r="N281" s="3" t="str">
        <f>IF(Programas!N281="X","X","")</f>
        <v/>
      </c>
      <c r="O281" s="3" t="str">
        <f>IF(Programas!O281="X","X","")</f>
        <v/>
      </c>
      <c r="P281" s="3" t="str">
        <f>IF(Programas!P281="X","X","")</f>
        <v/>
      </c>
      <c r="Q281" s="3" t="str">
        <f>IF(Programas!Q281="X","X","")</f>
        <v/>
      </c>
      <c r="R281" s="3" t="str">
        <f>IF(Programas!R281="X","X","")</f>
        <v/>
      </c>
      <c r="S281" s="3" t="str">
        <f>IF(Programas!S281="X","X","")</f>
        <v/>
      </c>
      <c r="T281" s="3" t="str">
        <f>IF(Programas!T281="X","X","")</f>
        <v/>
      </c>
      <c r="U281" s="3" t="str">
        <f>IF(Programas!U281="X","X","")</f>
        <v/>
      </c>
      <c r="V281" s="3" t="str">
        <f>IF(Programas!V281="X","X","")</f>
        <v/>
      </c>
      <c r="W281" s="3" t="str">
        <f>IF(Programas!W281="X","X","")</f>
        <v/>
      </c>
      <c r="X281" s="3" t="str">
        <f>IF(Programas!X281="X","X","")</f>
        <v/>
      </c>
      <c r="Y281" s="3" t="str">
        <f>IF(Programas!Y281="X","X","")</f>
        <v/>
      </c>
      <c r="Z281" s="3" t="str">
        <f>IF(Programas!Z281="X","X","")</f>
        <v/>
      </c>
      <c r="AA281" s="3" t="str">
        <f>IF(Programas!AA281="X","X","")</f>
        <v/>
      </c>
      <c r="AB281" s="3" t="str">
        <f>IF(Programas!AB281="X","X","")</f>
        <v/>
      </c>
      <c r="AC281" s="3" t="str">
        <f>IF(Programas!AC281="X","X","")</f>
        <v/>
      </c>
      <c r="AD281" s="3">
        <f>Programas!AD281</f>
        <v>0</v>
      </c>
      <c r="AE281" s="3">
        <f>Programas!AE281</f>
        <v>0</v>
      </c>
      <c r="AF281" s="3">
        <f>Programas!AF281</f>
        <v>0</v>
      </c>
      <c r="AG281" s="3">
        <f>Programas!AG281</f>
        <v>0</v>
      </c>
      <c r="AH281" s="3">
        <f>Programas!AH281</f>
        <v>0</v>
      </c>
      <c r="AI281" s="3">
        <f>Programas!AI281</f>
        <v>0</v>
      </c>
      <c r="AJ281" s="3">
        <f>Programas!AJ281</f>
        <v>0</v>
      </c>
      <c r="AK281" s="3">
        <f>Programas!AK281</f>
        <v>0</v>
      </c>
      <c r="AL281" s="3">
        <f>Programas!AL281</f>
        <v>0</v>
      </c>
      <c r="AM281" s="3">
        <f>Programas!AM281</f>
        <v>0</v>
      </c>
      <c r="AN281" s="3">
        <f>Programas!AN281</f>
        <v>0</v>
      </c>
      <c r="AO281" s="3">
        <f>Programas!AO281</f>
        <v>0</v>
      </c>
      <c r="AP281" s="3">
        <f>Programas!AP281</f>
        <v>0</v>
      </c>
      <c r="AQ281" s="3">
        <f>Programas!AQ281</f>
        <v>0</v>
      </c>
      <c r="AR281" s="3">
        <f>Programas!AR281</f>
        <v>0</v>
      </c>
      <c r="AS281" s="3">
        <f>Programas!AS281</f>
        <v>0</v>
      </c>
      <c r="AT281" s="3">
        <f>Programas!AT281</f>
        <v>0</v>
      </c>
      <c r="AU281" s="3">
        <f>Programas!AU281</f>
        <v>0</v>
      </c>
      <c r="AV281" s="3">
        <f>Programas!AV281</f>
        <v>0</v>
      </c>
      <c r="AW281" s="3">
        <f>Programas!AW281</f>
        <v>0</v>
      </c>
      <c r="AX281" s="4">
        <f t="shared" si="245"/>
        <v>0</v>
      </c>
      <c r="AY281" s="4"/>
      <c r="AZ281" s="2"/>
      <c r="BA281" s="2"/>
      <c r="BB281" s="2"/>
      <c r="BC281" s="2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1"/>
    </row>
    <row r="282" spans="1:76" hidden="1" x14ac:dyDescent="0.3">
      <c r="A282" s="2" t="str">
        <f>Programas!A282</f>
        <v>DO2</v>
      </c>
      <c r="B282" s="2">
        <f>Programas!B282</f>
        <v>1</v>
      </c>
      <c r="C282" s="2" t="str">
        <f>Programas!C282</f>
        <v>Recursos Hídricos</v>
      </c>
      <c r="D282" s="2">
        <f>Programas!D282</f>
        <v>8</v>
      </c>
      <c r="E282" s="2" t="str">
        <f>Programas!E282</f>
        <v>N/A</v>
      </c>
      <c r="F282" s="2" t="str">
        <f>Programas!F282</f>
        <v>N/A</v>
      </c>
      <c r="G282" s="2" t="str">
        <f>Programas!G282</f>
        <v>N/A</v>
      </c>
      <c r="H282" s="2" t="str">
        <f>Programas!H282</f>
        <v>N/A</v>
      </c>
      <c r="I282" s="2" t="str">
        <f>Programas!I282</f>
        <v>N/A</v>
      </c>
      <c r="J282" s="3" t="str">
        <f>IF(Programas!J282="X","X","")</f>
        <v/>
      </c>
      <c r="K282" s="3" t="str">
        <f>IF(Programas!K282="X","X","")</f>
        <v/>
      </c>
      <c r="L282" s="3" t="str">
        <f>IF(Programas!L282="X","X","")</f>
        <v/>
      </c>
      <c r="M282" s="3" t="str">
        <f>IF(Programas!M282="X","X","")</f>
        <v/>
      </c>
      <c r="N282" s="3" t="str">
        <f>IF(Programas!N282="X","X","")</f>
        <v/>
      </c>
      <c r="O282" s="3" t="str">
        <f>IF(Programas!O282="X","X","")</f>
        <v/>
      </c>
      <c r="P282" s="3" t="str">
        <f>IF(Programas!P282="X","X","")</f>
        <v/>
      </c>
      <c r="Q282" s="3" t="str">
        <f>IF(Programas!Q282="X","X","")</f>
        <v/>
      </c>
      <c r="R282" s="3" t="str">
        <f>IF(Programas!R282="X","X","")</f>
        <v/>
      </c>
      <c r="S282" s="3" t="str">
        <f>IF(Programas!S282="X","X","")</f>
        <v/>
      </c>
      <c r="T282" s="3" t="str">
        <f>IF(Programas!T282="X","X","")</f>
        <v/>
      </c>
      <c r="U282" s="3" t="str">
        <f>IF(Programas!U282="X","X","")</f>
        <v/>
      </c>
      <c r="V282" s="3" t="str">
        <f>IF(Programas!V282="X","X","")</f>
        <v/>
      </c>
      <c r="W282" s="3" t="str">
        <f>IF(Programas!W282="X","X","")</f>
        <v/>
      </c>
      <c r="X282" s="3" t="str">
        <f>IF(Programas!X282="X","X","")</f>
        <v/>
      </c>
      <c r="Y282" s="3" t="str">
        <f>IF(Programas!Y282="X","X","")</f>
        <v/>
      </c>
      <c r="Z282" s="3" t="str">
        <f>IF(Programas!Z282="X","X","")</f>
        <v/>
      </c>
      <c r="AA282" s="3" t="str">
        <f>IF(Programas!AA282="X","X","")</f>
        <v/>
      </c>
      <c r="AB282" s="3" t="str">
        <f>IF(Programas!AB282="X","X","")</f>
        <v/>
      </c>
      <c r="AC282" s="3" t="str">
        <f>IF(Programas!AC282="X","X","")</f>
        <v/>
      </c>
      <c r="AD282" s="3">
        <f>Programas!AD282</f>
        <v>0</v>
      </c>
      <c r="AE282" s="3">
        <f>Programas!AE282</f>
        <v>0</v>
      </c>
      <c r="AF282" s="3">
        <f>Programas!AF282</f>
        <v>0</v>
      </c>
      <c r="AG282" s="3">
        <f>Programas!AG282</f>
        <v>0</v>
      </c>
      <c r="AH282" s="3">
        <f>Programas!AH282</f>
        <v>0</v>
      </c>
      <c r="AI282" s="3">
        <f>Programas!AI282</f>
        <v>0</v>
      </c>
      <c r="AJ282" s="3">
        <f>Programas!AJ282</f>
        <v>0</v>
      </c>
      <c r="AK282" s="3">
        <f>Programas!AK282</f>
        <v>0</v>
      </c>
      <c r="AL282" s="3">
        <f>Programas!AL282</f>
        <v>0</v>
      </c>
      <c r="AM282" s="3">
        <f>Programas!AM282</f>
        <v>0</v>
      </c>
      <c r="AN282" s="3">
        <f>Programas!AN282</f>
        <v>0</v>
      </c>
      <c r="AO282" s="3">
        <f>Programas!AO282</f>
        <v>0</v>
      </c>
      <c r="AP282" s="3">
        <f>Programas!AP282</f>
        <v>0</v>
      </c>
      <c r="AQ282" s="3">
        <f>Programas!AQ282</f>
        <v>0</v>
      </c>
      <c r="AR282" s="3">
        <f>Programas!AR282</f>
        <v>0</v>
      </c>
      <c r="AS282" s="3">
        <f>Programas!AS282</f>
        <v>0</v>
      </c>
      <c r="AT282" s="3">
        <f>Programas!AT282</f>
        <v>0</v>
      </c>
      <c r="AU282" s="3">
        <f>Programas!AU282</f>
        <v>0</v>
      </c>
      <c r="AV282" s="3">
        <f>Programas!AV282</f>
        <v>0</v>
      </c>
      <c r="AW282" s="3">
        <f>Programas!AW282</f>
        <v>0</v>
      </c>
      <c r="AX282" s="4">
        <f t="shared" si="245"/>
        <v>0</v>
      </c>
      <c r="AY282" s="4"/>
      <c r="AZ282" s="2"/>
      <c r="BA282" s="2"/>
      <c r="BB282" s="2"/>
      <c r="BC282" s="2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1"/>
    </row>
    <row r="283" spans="1:76" hidden="1" x14ac:dyDescent="0.3">
      <c r="A283" s="2" t="str">
        <f>Programas!A283</f>
        <v>DO3</v>
      </c>
      <c r="B283" s="2">
        <f>Programas!B283</f>
        <v>1</v>
      </c>
      <c r="C283" s="2" t="str">
        <f>Programas!C283</f>
        <v>Recursos Hídricos</v>
      </c>
      <c r="D283" s="2">
        <f>Programas!D283</f>
        <v>8</v>
      </c>
      <c r="E283" s="2" t="str">
        <f>Programas!E283</f>
        <v>N/A</v>
      </c>
      <c r="F283" s="2" t="str">
        <f>Programas!F283</f>
        <v>N/A</v>
      </c>
      <c r="G283" s="2" t="str">
        <f>Programas!G283</f>
        <v>N/A</v>
      </c>
      <c r="H283" s="2" t="str">
        <f>Programas!H283</f>
        <v>N/A</v>
      </c>
      <c r="I283" s="2" t="str">
        <f>Programas!I283</f>
        <v>N/A</v>
      </c>
      <c r="J283" s="3" t="str">
        <f>IF(Programas!J283="X","X","")</f>
        <v/>
      </c>
      <c r="K283" s="3" t="str">
        <f>IF(Programas!K283="X","X","")</f>
        <v/>
      </c>
      <c r="L283" s="3" t="str">
        <f>IF(Programas!L283="X","X","")</f>
        <v/>
      </c>
      <c r="M283" s="3" t="str">
        <f>IF(Programas!M283="X","X","")</f>
        <v/>
      </c>
      <c r="N283" s="3" t="str">
        <f>IF(Programas!N283="X","X","")</f>
        <v/>
      </c>
      <c r="O283" s="3" t="str">
        <f>IF(Programas!O283="X","X","")</f>
        <v/>
      </c>
      <c r="P283" s="3" t="str">
        <f>IF(Programas!P283="X","X","")</f>
        <v/>
      </c>
      <c r="Q283" s="3" t="str">
        <f>IF(Programas!Q283="X","X","")</f>
        <v/>
      </c>
      <c r="R283" s="3" t="str">
        <f>IF(Programas!R283="X","X","")</f>
        <v/>
      </c>
      <c r="S283" s="3" t="str">
        <f>IF(Programas!S283="X","X","")</f>
        <v/>
      </c>
      <c r="T283" s="3" t="str">
        <f>IF(Programas!T283="X","X","")</f>
        <v/>
      </c>
      <c r="U283" s="3" t="str">
        <f>IF(Programas!U283="X","X","")</f>
        <v/>
      </c>
      <c r="V283" s="3" t="str">
        <f>IF(Programas!V283="X","X","")</f>
        <v/>
      </c>
      <c r="W283" s="3" t="str">
        <f>IF(Programas!W283="X","X","")</f>
        <v/>
      </c>
      <c r="X283" s="3" t="str">
        <f>IF(Programas!X283="X","X","")</f>
        <v/>
      </c>
      <c r="Y283" s="3" t="str">
        <f>IF(Programas!Y283="X","X","")</f>
        <v/>
      </c>
      <c r="Z283" s="3" t="str">
        <f>IF(Programas!Z283="X","X","")</f>
        <v/>
      </c>
      <c r="AA283" s="3" t="str">
        <f>IF(Programas!AA283="X","X","")</f>
        <v/>
      </c>
      <c r="AB283" s="3" t="str">
        <f>IF(Programas!AB283="X","X","")</f>
        <v/>
      </c>
      <c r="AC283" s="3" t="str">
        <f>IF(Programas!AC283="X","X","")</f>
        <v/>
      </c>
      <c r="AD283" s="3">
        <f>Programas!AD283</f>
        <v>0</v>
      </c>
      <c r="AE283" s="3">
        <f>Programas!AE283</f>
        <v>0</v>
      </c>
      <c r="AF283" s="3">
        <f>Programas!AF283</f>
        <v>0</v>
      </c>
      <c r="AG283" s="3">
        <f>Programas!AG283</f>
        <v>0</v>
      </c>
      <c r="AH283" s="3">
        <f>Programas!AH283</f>
        <v>0</v>
      </c>
      <c r="AI283" s="3">
        <f>Programas!AI283</f>
        <v>0</v>
      </c>
      <c r="AJ283" s="3">
        <f>Programas!AJ283</f>
        <v>0</v>
      </c>
      <c r="AK283" s="3">
        <f>Programas!AK283</f>
        <v>0</v>
      </c>
      <c r="AL283" s="3">
        <f>Programas!AL283</f>
        <v>0</v>
      </c>
      <c r="AM283" s="3">
        <f>Programas!AM283</f>
        <v>0</v>
      </c>
      <c r="AN283" s="3">
        <f>Programas!AN283</f>
        <v>0</v>
      </c>
      <c r="AO283" s="3">
        <f>Programas!AO283</f>
        <v>0</v>
      </c>
      <c r="AP283" s="3">
        <f>Programas!AP283</f>
        <v>0</v>
      </c>
      <c r="AQ283" s="3">
        <f>Programas!AQ283</f>
        <v>0</v>
      </c>
      <c r="AR283" s="3">
        <f>Programas!AR283</f>
        <v>0</v>
      </c>
      <c r="AS283" s="3">
        <f>Programas!AS283</f>
        <v>0</v>
      </c>
      <c r="AT283" s="3">
        <f>Programas!AT283</f>
        <v>0</v>
      </c>
      <c r="AU283" s="3">
        <f>Programas!AU283</f>
        <v>0</v>
      </c>
      <c r="AV283" s="3">
        <f>Programas!AV283</f>
        <v>0</v>
      </c>
      <c r="AW283" s="3">
        <f>Programas!AW283</f>
        <v>0</v>
      </c>
      <c r="AX283" s="4">
        <f t="shared" si="245"/>
        <v>0</v>
      </c>
      <c r="AY283" s="4"/>
      <c r="AZ283" s="2"/>
      <c r="BA283" s="2"/>
      <c r="BB283" s="2"/>
      <c r="BC283" s="2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1"/>
    </row>
    <row r="284" spans="1:76" hidden="1" x14ac:dyDescent="0.3">
      <c r="A284" s="2" t="str">
        <f>Programas!A284</f>
        <v>DO4</v>
      </c>
      <c r="B284" s="2">
        <f>Programas!B284</f>
        <v>1</v>
      </c>
      <c r="C284" s="2" t="str">
        <f>Programas!C284</f>
        <v>Recursos Hídricos</v>
      </c>
      <c r="D284" s="2">
        <f>Programas!D284</f>
        <v>8</v>
      </c>
      <c r="E284" s="2" t="str">
        <f>Programas!E284</f>
        <v>N/A</v>
      </c>
      <c r="F284" s="2" t="str">
        <f>Programas!F284</f>
        <v>N/A</v>
      </c>
      <c r="G284" s="2" t="str">
        <f>Programas!G284</f>
        <v>N/A</v>
      </c>
      <c r="H284" s="2" t="str">
        <f>Programas!H284</f>
        <v>N/A</v>
      </c>
      <c r="I284" s="2" t="str">
        <f>Programas!I284</f>
        <v>N/A</v>
      </c>
      <c r="J284" s="3" t="str">
        <f>IF(Programas!J284="X","X","")</f>
        <v/>
      </c>
      <c r="K284" s="3" t="str">
        <f>IF(Programas!K284="X","X","")</f>
        <v/>
      </c>
      <c r="L284" s="3" t="str">
        <f>IF(Programas!L284="X","X","")</f>
        <v/>
      </c>
      <c r="M284" s="3" t="str">
        <f>IF(Programas!M284="X","X","")</f>
        <v/>
      </c>
      <c r="N284" s="3" t="str">
        <f>IF(Programas!N284="X","X","")</f>
        <v/>
      </c>
      <c r="O284" s="3" t="str">
        <f>IF(Programas!O284="X","X","")</f>
        <v/>
      </c>
      <c r="P284" s="3" t="str">
        <f>IF(Programas!P284="X","X","")</f>
        <v/>
      </c>
      <c r="Q284" s="3" t="str">
        <f>IF(Programas!Q284="X","X","")</f>
        <v/>
      </c>
      <c r="R284" s="3" t="str">
        <f>IF(Programas!R284="X","X","")</f>
        <v/>
      </c>
      <c r="S284" s="3" t="str">
        <f>IF(Programas!S284="X","X","")</f>
        <v/>
      </c>
      <c r="T284" s="3" t="str">
        <f>IF(Programas!T284="X","X","")</f>
        <v/>
      </c>
      <c r="U284" s="3" t="str">
        <f>IF(Programas!U284="X","X","")</f>
        <v/>
      </c>
      <c r="V284" s="3" t="str">
        <f>IF(Programas!V284="X","X","")</f>
        <v/>
      </c>
      <c r="W284" s="3" t="str">
        <f>IF(Programas!W284="X","X","")</f>
        <v/>
      </c>
      <c r="X284" s="3" t="str">
        <f>IF(Programas!X284="X","X","")</f>
        <v/>
      </c>
      <c r="Y284" s="3" t="str">
        <f>IF(Programas!Y284="X","X","")</f>
        <v/>
      </c>
      <c r="Z284" s="3" t="str">
        <f>IF(Programas!Z284="X","X","")</f>
        <v/>
      </c>
      <c r="AA284" s="3" t="str">
        <f>IF(Programas!AA284="X","X","")</f>
        <v/>
      </c>
      <c r="AB284" s="3" t="str">
        <f>IF(Programas!AB284="X","X","")</f>
        <v/>
      </c>
      <c r="AC284" s="3" t="str">
        <f>IF(Programas!AC284="X","X","")</f>
        <v/>
      </c>
      <c r="AD284" s="3">
        <f>Programas!AD284</f>
        <v>0</v>
      </c>
      <c r="AE284" s="3">
        <f>Programas!AE284</f>
        <v>0</v>
      </c>
      <c r="AF284" s="3">
        <f>Programas!AF284</f>
        <v>0</v>
      </c>
      <c r="AG284" s="3">
        <f>Programas!AG284</f>
        <v>0</v>
      </c>
      <c r="AH284" s="3">
        <f>Programas!AH284</f>
        <v>0</v>
      </c>
      <c r="AI284" s="3">
        <f>Programas!AI284</f>
        <v>0</v>
      </c>
      <c r="AJ284" s="3">
        <f>Programas!AJ284</f>
        <v>0</v>
      </c>
      <c r="AK284" s="3">
        <f>Programas!AK284</f>
        <v>0</v>
      </c>
      <c r="AL284" s="3">
        <f>Programas!AL284</f>
        <v>0</v>
      </c>
      <c r="AM284" s="3">
        <f>Programas!AM284</f>
        <v>0</v>
      </c>
      <c r="AN284" s="3">
        <f>Programas!AN284</f>
        <v>0</v>
      </c>
      <c r="AO284" s="3">
        <f>Programas!AO284</f>
        <v>0</v>
      </c>
      <c r="AP284" s="3">
        <f>Programas!AP284</f>
        <v>0</v>
      </c>
      <c r="AQ284" s="3">
        <f>Programas!AQ284</f>
        <v>0</v>
      </c>
      <c r="AR284" s="3">
        <f>Programas!AR284</f>
        <v>0</v>
      </c>
      <c r="AS284" s="3">
        <f>Programas!AS284</f>
        <v>0</v>
      </c>
      <c r="AT284" s="3">
        <f>Programas!AT284</f>
        <v>0</v>
      </c>
      <c r="AU284" s="3">
        <f>Programas!AU284</f>
        <v>0</v>
      </c>
      <c r="AV284" s="3">
        <f>Programas!AV284</f>
        <v>0</v>
      </c>
      <c r="AW284" s="3">
        <f>Programas!AW284</f>
        <v>0</v>
      </c>
      <c r="AX284" s="4">
        <f t="shared" si="245"/>
        <v>0</v>
      </c>
      <c r="AY284" s="4"/>
      <c r="AZ284" s="2"/>
      <c r="BA284" s="2"/>
      <c r="BB284" s="2"/>
      <c r="BC284" s="2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1"/>
    </row>
    <row r="285" spans="1:76" hidden="1" x14ac:dyDescent="0.3">
      <c r="A285" s="2" t="str">
        <f>Programas!A285</f>
        <v>DO5</v>
      </c>
      <c r="B285" s="2">
        <f>Programas!B285</f>
        <v>1</v>
      </c>
      <c r="C285" s="2" t="str">
        <f>Programas!C285</f>
        <v>Recursos Hídricos</v>
      </c>
      <c r="D285" s="2">
        <f>Programas!D285</f>
        <v>8</v>
      </c>
      <c r="E285" s="2" t="str">
        <f>Programas!E285</f>
        <v>N/A</v>
      </c>
      <c r="F285" s="2" t="str">
        <f>Programas!F285</f>
        <v>N/A</v>
      </c>
      <c r="G285" s="2" t="str">
        <f>Programas!G285</f>
        <v>N/A</v>
      </c>
      <c r="H285" s="2" t="str">
        <f>Programas!H285</f>
        <v>N/A</v>
      </c>
      <c r="I285" s="2" t="str">
        <f>Programas!I285</f>
        <v>N/A</v>
      </c>
      <c r="J285" s="3" t="str">
        <f>IF(Programas!J285="X","X","")</f>
        <v/>
      </c>
      <c r="K285" s="3" t="str">
        <f>IF(Programas!K285="X","X","")</f>
        <v/>
      </c>
      <c r="L285" s="3" t="str">
        <f>IF(Programas!L285="X","X","")</f>
        <v/>
      </c>
      <c r="M285" s="3" t="str">
        <f>IF(Programas!M285="X","X","")</f>
        <v/>
      </c>
      <c r="N285" s="3" t="str">
        <f>IF(Programas!N285="X","X","")</f>
        <v/>
      </c>
      <c r="O285" s="3" t="str">
        <f>IF(Programas!O285="X","X","")</f>
        <v/>
      </c>
      <c r="P285" s="3" t="str">
        <f>IF(Programas!P285="X","X","")</f>
        <v/>
      </c>
      <c r="Q285" s="3" t="str">
        <f>IF(Programas!Q285="X","X","")</f>
        <v/>
      </c>
      <c r="R285" s="3" t="str">
        <f>IF(Programas!R285="X","X","")</f>
        <v/>
      </c>
      <c r="S285" s="3" t="str">
        <f>IF(Programas!S285="X","X","")</f>
        <v/>
      </c>
      <c r="T285" s="3" t="str">
        <f>IF(Programas!T285="X","X","")</f>
        <v/>
      </c>
      <c r="U285" s="3" t="str">
        <f>IF(Programas!U285="X","X","")</f>
        <v/>
      </c>
      <c r="V285" s="3" t="str">
        <f>IF(Programas!V285="X","X","")</f>
        <v/>
      </c>
      <c r="W285" s="3" t="str">
        <f>IF(Programas!W285="X","X","")</f>
        <v/>
      </c>
      <c r="X285" s="3" t="str">
        <f>IF(Programas!X285="X","X","")</f>
        <v/>
      </c>
      <c r="Y285" s="3" t="str">
        <f>IF(Programas!Y285="X","X","")</f>
        <v/>
      </c>
      <c r="Z285" s="3" t="str">
        <f>IF(Programas!Z285="X","X","")</f>
        <v/>
      </c>
      <c r="AA285" s="3" t="str">
        <f>IF(Programas!AA285="X","X","")</f>
        <v/>
      </c>
      <c r="AB285" s="3" t="str">
        <f>IF(Programas!AB285="X","X","")</f>
        <v/>
      </c>
      <c r="AC285" s="3" t="str">
        <f>IF(Programas!AC285="X","X","")</f>
        <v/>
      </c>
      <c r="AD285" s="3">
        <f>Programas!AD285</f>
        <v>0</v>
      </c>
      <c r="AE285" s="3">
        <f>Programas!AE285</f>
        <v>0</v>
      </c>
      <c r="AF285" s="3">
        <f>Programas!AF285</f>
        <v>0</v>
      </c>
      <c r="AG285" s="3">
        <f>Programas!AG285</f>
        <v>0</v>
      </c>
      <c r="AH285" s="3">
        <f>Programas!AH285</f>
        <v>0</v>
      </c>
      <c r="AI285" s="3">
        <f>Programas!AI285</f>
        <v>0</v>
      </c>
      <c r="AJ285" s="3">
        <f>Programas!AJ285</f>
        <v>0</v>
      </c>
      <c r="AK285" s="3">
        <f>Programas!AK285</f>
        <v>0</v>
      </c>
      <c r="AL285" s="3">
        <f>Programas!AL285</f>
        <v>0</v>
      </c>
      <c r="AM285" s="3">
        <f>Programas!AM285</f>
        <v>0</v>
      </c>
      <c r="AN285" s="3">
        <f>Programas!AN285</f>
        <v>0</v>
      </c>
      <c r="AO285" s="3">
        <f>Programas!AO285</f>
        <v>0</v>
      </c>
      <c r="AP285" s="3">
        <f>Programas!AP285</f>
        <v>0</v>
      </c>
      <c r="AQ285" s="3">
        <f>Programas!AQ285</f>
        <v>0</v>
      </c>
      <c r="AR285" s="3">
        <f>Programas!AR285</f>
        <v>0</v>
      </c>
      <c r="AS285" s="3">
        <f>Programas!AS285</f>
        <v>0</v>
      </c>
      <c r="AT285" s="3">
        <f>Programas!AT285</f>
        <v>0</v>
      </c>
      <c r="AU285" s="3">
        <f>Programas!AU285</f>
        <v>0</v>
      </c>
      <c r="AV285" s="3">
        <f>Programas!AV285</f>
        <v>0</v>
      </c>
      <c r="AW285" s="3">
        <f>Programas!AW285</f>
        <v>0</v>
      </c>
      <c r="AX285" s="4">
        <f t="shared" ref="AX285:AX348" si="322">SUM(AD285:AW285)</f>
        <v>0</v>
      </c>
      <c r="AY285" s="4"/>
      <c r="AZ285" s="2"/>
      <c r="BA285" s="2"/>
      <c r="BB285" s="2"/>
      <c r="BC285" s="2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1"/>
    </row>
    <row r="286" spans="1:76" hidden="1" x14ac:dyDescent="0.3">
      <c r="A286" s="2" t="str">
        <f>Programas!A286</f>
        <v>DO6</v>
      </c>
      <c r="B286" s="2">
        <f>Programas!B286</f>
        <v>1</v>
      </c>
      <c r="C286" s="2" t="str">
        <f>Programas!C286</f>
        <v>Recursos Hídricos</v>
      </c>
      <c r="D286" s="2">
        <f>Programas!D286</f>
        <v>8</v>
      </c>
      <c r="E286" s="2" t="str">
        <f>Programas!E286</f>
        <v>N/A</v>
      </c>
      <c r="F286" s="2" t="str">
        <f>Programas!F286</f>
        <v>N/A</v>
      </c>
      <c r="G286" s="2" t="str">
        <f>Programas!G286</f>
        <v>N/A</v>
      </c>
      <c r="H286" s="2" t="str">
        <f>Programas!H286</f>
        <v>N/A</v>
      </c>
      <c r="I286" s="2" t="str">
        <f>Programas!I286</f>
        <v>N/A</v>
      </c>
      <c r="J286" s="3" t="str">
        <f>IF(Programas!J286="X","X","")</f>
        <v/>
      </c>
      <c r="K286" s="3" t="str">
        <f>IF(Programas!K286="X","X","")</f>
        <v/>
      </c>
      <c r="L286" s="3" t="str">
        <f>IF(Programas!L286="X","X","")</f>
        <v/>
      </c>
      <c r="M286" s="3" t="str">
        <f>IF(Programas!M286="X","X","")</f>
        <v/>
      </c>
      <c r="N286" s="3" t="str">
        <f>IF(Programas!N286="X","X","")</f>
        <v/>
      </c>
      <c r="O286" s="3" t="str">
        <f>IF(Programas!O286="X","X","")</f>
        <v/>
      </c>
      <c r="P286" s="3" t="str">
        <f>IF(Programas!P286="X","X","")</f>
        <v/>
      </c>
      <c r="Q286" s="3" t="str">
        <f>IF(Programas!Q286="X","X","")</f>
        <v/>
      </c>
      <c r="R286" s="3" t="str">
        <f>IF(Programas!R286="X","X","")</f>
        <v/>
      </c>
      <c r="S286" s="3" t="str">
        <f>IF(Programas!S286="X","X","")</f>
        <v/>
      </c>
      <c r="T286" s="3" t="str">
        <f>IF(Programas!T286="X","X","")</f>
        <v/>
      </c>
      <c r="U286" s="3" t="str">
        <f>IF(Programas!U286="X","X","")</f>
        <v/>
      </c>
      <c r="V286" s="3" t="str">
        <f>IF(Programas!V286="X","X","")</f>
        <v/>
      </c>
      <c r="W286" s="3" t="str">
        <f>IF(Programas!W286="X","X","")</f>
        <v/>
      </c>
      <c r="X286" s="3" t="str">
        <f>IF(Programas!X286="X","X","")</f>
        <v/>
      </c>
      <c r="Y286" s="3" t="str">
        <f>IF(Programas!Y286="X","X","")</f>
        <v/>
      </c>
      <c r="Z286" s="3" t="str">
        <f>IF(Programas!Z286="X","X","")</f>
        <v/>
      </c>
      <c r="AA286" s="3" t="str">
        <f>IF(Programas!AA286="X","X","")</f>
        <v/>
      </c>
      <c r="AB286" s="3" t="str">
        <f>IF(Programas!AB286="X","X","")</f>
        <v/>
      </c>
      <c r="AC286" s="3" t="str">
        <f>IF(Programas!AC286="X","X","")</f>
        <v/>
      </c>
      <c r="AD286" s="3">
        <f>Programas!AD286</f>
        <v>0</v>
      </c>
      <c r="AE286" s="3">
        <f>Programas!AE286</f>
        <v>0</v>
      </c>
      <c r="AF286" s="3">
        <f>Programas!AF286</f>
        <v>0</v>
      </c>
      <c r="AG286" s="3">
        <f>Programas!AG286</f>
        <v>0</v>
      </c>
      <c r="AH286" s="3">
        <f>Programas!AH286</f>
        <v>0</v>
      </c>
      <c r="AI286" s="3">
        <f>Programas!AI286</f>
        <v>0</v>
      </c>
      <c r="AJ286" s="3">
        <f>Programas!AJ286</f>
        <v>0</v>
      </c>
      <c r="AK286" s="3">
        <f>Programas!AK286</f>
        <v>0</v>
      </c>
      <c r="AL286" s="3">
        <f>Programas!AL286</f>
        <v>0</v>
      </c>
      <c r="AM286" s="3">
        <f>Programas!AM286</f>
        <v>0</v>
      </c>
      <c r="AN286" s="3">
        <f>Programas!AN286</f>
        <v>0</v>
      </c>
      <c r="AO286" s="3">
        <f>Programas!AO286</f>
        <v>0</v>
      </c>
      <c r="AP286" s="3">
        <f>Programas!AP286</f>
        <v>0</v>
      </c>
      <c r="AQ286" s="3">
        <f>Programas!AQ286</f>
        <v>0</v>
      </c>
      <c r="AR286" s="3">
        <f>Programas!AR286</f>
        <v>0</v>
      </c>
      <c r="AS286" s="3">
        <f>Programas!AS286</f>
        <v>0</v>
      </c>
      <c r="AT286" s="3">
        <f>Programas!AT286</f>
        <v>0</v>
      </c>
      <c r="AU286" s="3">
        <f>Programas!AU286</f>
        <v>0</v>
      </c>
      <c r="AV286" s="3">
        <f>Programas!AV286</f>
        <v>0</v>
      </c>
      <c r="AW286" s="3">
        <f>Programas!AW286</f>
        <v>0</v>
      </c>
      <c r="AX286" s="4">
        <f t="shared" si="322"/>
        <v>0</v>
      </c>
      <c r="AY286" s="4"/>
      <c r="AZ286" s="2"/>
      <c r="BA286" s="2"/>
      <c r="BB286" s="2"/>
      <c r="BC286" s="2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1"/>
    </row>
    <row r="287" spans="1:76" hidden="1" x14ac:dyDescent="0.3">
      <c r="A287" s="2" t="str">
        <f>Programas!A287</f>
        <v>UA7</v>
      </c>
      <c r="B287" s="2">
        <f>Programas!B287</f>
        <v>1</v>
      </c>
      <c r="C287" s="2" t="str">
        <f>Programas!C287</f>
        <v>Recursos Hídricos</v>
      </c>
      <c r="D287" s="2">
        <f>Programas!D287</f>
        <v>8</v>
      </c>
      <c r="E287" s="2" t="str">
        <f>Programas!E287</f>
        <v>N/A</v>
      </c>
      <c r="F287" s="2" t="str">
        <f>Programas!F287</f>
        <v>N/A</v>
      </c>
      <c r="G287" s="2" t="str">
        <f>Programas!G287</f>
        <v>N/A</v>
      </c>
      <c r="H287" s="2" t="str">
        <f>Programas!H287</f>
        <v>N/A</v>
      </c>
      <c r="I287" s="2" t="str">
        <f>Programas!I287</f>
        <v>N/A</v>
      </c>
      <c r="J287" s="3" t="str">
        <f>IF(Programas!J287="X","X","")</f>
        <v/>
      </c>
      <c r="K287" s="3" t="str">
        <f>IF(Programas!K287="X","X","")</f>
        <v/>
      </c>
      <c r="L287" s="3" t="str">
        <f>IF(Programas!L287="X","X","")</f>
        <v/>
      </c>
      <c r="M287" s="3" t="str">
        <f>IF(Programas!M287="X","X","")</f>
        <v/>
      </c>
      <c r="N287" s="3" t="str">
        <f>IF(Programas!N287="X","X","")</f>
        <v/>
      </c>
      <c r="O287" s="3" t="str">
        <f>IF(Programas!O287="X","X","")</f>
        <v/>
      </c>
      <c r="P287" s="3" t="str">
        <f>IF(Programas!P287="X","X","")</f>
        <v/>
      </c>
      <c r="Q287" s="3" t="str">
        <f>IF(Programas!Q287="X","X","")</f>
        <v/>
      </c>
      <c r="R287" s="3" t="str">
        <f>IF(Programas!R287="X","X","")</f>
        <v/>
      </c>
      <c r="S287" s="3" t="str">
        <f>IF(Programas!S287="X","X","")</f>
        <v/>
      </c>
      <c r="T287" s="3" t="str">
        <f>IF(Programas!T287="X","X","")</f>
        <v/>
      </c>
      <c r="U287" s="3" t="str">
        <f>IF(Programas!U287="X","X","")</f>
        <v/>
      </c>
      <c r="V287" s="3" t="str">
        <f>IF(Programas!V287="X","X","")</f>
        <v/>
      </c>
      <c r="W287" s="3" t="str">
        <f>IF(Programas!W287="X","X","")</f>
        <v/>
      </c>
      <c r="X287" s="3" t="str">
        <f>IF(Programas!X287="X","X","")</f>
        <v/>
      </c>
      <c r="Y287" s="3" t="str">
        <f>IF(Programas!Y287="X","X","")</f>
        <v/>
      </c>
      <c r="Z287" s="3" t="str">
        <f>IF(Programas!Z287="X","X","")</f>
        <v/>
      </c>
      <c r="AA287" s="3" t="str">
        <f>IF(Programas!AA287="X","X","")</f>
        <v/>
      </c>
      <c r="AB287" s="3" t="str">
        <f>IF(Programas!AB287="X","X","")</f>
        <v/>
      </c>
      <c r="AC287" s="3" t="str">
        <f>IF(Programas!AC287="X","X","")</f>
        <v/>
      </c>
      <c r="AD287" s="3">
        <f>Programas!AD287</f>
        <v>0</v>
      </c>
      <c r="AE287" s="3">
        <f>Programas!AE287</f>
        <v>0</v>
      </c>
      <c r="AF287" s="3">
        <f>Programas!AF287</f>
        <v>0</v>
      </c>
      <c r="AG287" s="3">
        <f>Programas!AG287</f>
        <v>0</v>
      </c>
      <c r="AH287" s="3">
        <f>Programas!AH287</f>
        <v>0</v>
      </c>
      <c r="AI287" s="3">
        <f>Programas!AI287</f>
        <v>0</v>
      </c>
      <c r="AJ287" s="3">
        <f>Programas!AJ287</f>
        <v>0</v>
      </c>
      <c r="AK287" s="3">
        <f>Programas!AK287</f>
        <v>0</v>
      </c>
      <c r="AL287" s="3">
        <f>Programas!AL287</f>
        <v>0</v>
      </c>
      <c r="AM287" s="3">
        <f>Programas!AM287</f>
        <v>0</v>
      </c>
      <c r="AN287" s="3">
        <f>Programas!AN287</f>
        <v>0</v>
      </c>
      <c r="AO287" s="3">
        <f>Programas!AO287</f>
        <v>0</v>
      </c>
      <c r="AP287" s="3">
        <f>Programas!AP287</f>
        <v>0</v>
      </c>
      <c r="AQ287" s="3">
        <f>Programas!AQ287</f>
        <v>0</v>
      </c>
      <c r="AR287" s="3">
        <f>Programas!AR287</f>
        <v>0</v>
      </c>
      <c r="AS287" s="3">
        <f>Programas!AS287</f>
        <v>0</v>
      </c>
      <c r="AT287" s="3">
        <f>Programas!AT287</f>
        <v>0</v>
      </c>
      <c r="AU287" s="3">
        <f>Programas!AU287</f>
        <v>0</v>
      </c>
      <c r="AV287" s="3">
        <f>Programas!AV287</f>
        <v>0</v>
      </c>
      <c r="AW287" s="3">
        <f>Programas!AW287</f>
        <v>0</v>
      </c>
      <c r="AX287" s="4">
        <f t="shared" si="322"/>
        <v>0</v>
      </c>
      <c r="AY287" s="4"/>
      <c r="AZ287" s="2"/>
      <c r="BA287" s="2"/>
      <c r="BB287" s="2"/>
      <c r="BC287" s="2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1"/>
    </row>
    <row r="288" spans="1:76" hidden="1" x14ac:dyDescent="0.3">
      <c r="A288" s="2" t="str">
        <f>Programas!A288</f>
        <v>UA8</v>
      </c>
      <c r="B288" s="2">
        <f>Programas!B288</f>
        <v>1</v>
      </c>
      <c r="C288" s="2" t="str">
        <f>Programas!C288</f>
        <v>Recursos Hídricos</v>
      </c>
      <c r="D288" s="2">
        <f>Programas!D288</f>
        <v>8</v>
      </c>
      <c r="E288" s="2" t="str">
        <f>Programas!E288</f>
        <v>N/A</v>
      </c>
      <c r="F288" s="2" t="str">
        <f>Programas!F288</f>
        <v>N/A</v>
      </c>
      <c r="G288" s="2" t="str">
        <f>Programas!G288</f>
        <v>N/A</v>
      </c>
      <c r="H288" s="2" t="str">
        <f>Programas!H288</f>
        <v>N/A</v>
      </c>
      <c r="I288" s="2" t="str">
        <f>Programas!I288</f>
        <v>N/A</v>
      </c>
      <c r="J288" s="3" t="str">
        <f>IF(Programas!J288="X","X","")</f>
        <v/>
      </c>
      <c r="K288" s="3" t="str">
        <f>IF(Programas!K288="X","X","")</f>
        <v/>
      </c>
      <c r="L288" s="3" t="str">
        <f>IF(Programas!L288="X","X","")</f>
        <v/>
      </c>
      <c r="M288" s="3" t="str">
        <f>IF(Programas!M288="X","X","")</f>
        <v/>
      </c>
      <c r="N288" s="3" t="str">
        <f>IF(Programas!N288="X","X","")</f>
        <v/>
      </c>
      <c r="O288" s="3" t="str">
        <f>IF(Programas!O288="X","X","")</f>
        <v/>
      </c>
      <c r="P288" s="3" t="str">
        <f>IF(Programas!P288="X","X","")</f>
        <v/>
      </c>
      <c r="Q288" s="3" t="str">
        <f>IF(Programas!Q288="X","X","")</f>
        <v/>
      </c>
      <c r="R288" s="3" t="str">
        <f>IF(Programas!R288="X","X","")</f>
        <v/>
      </c>
      <c r="S288" s="3" t="str">
        <f>IF(Programas!S288="X","X","")</f>
        <v/>
      </c>
      <c r="T288" s="3" t="str">
        <f>IF(Programas!T288="X","X","")</f>
        <v/>
      </c>
      <c r="U288" s="3" t="str">
        <f>IF(Programas!U288="X","X","")</f>
        <v/>
      </c>
      <c r="V288" s="3" t="str">
        <f>IF(Programas!V288="X","X","")</f>
        <v/>
      </c>
      <c r="W288" s="3" t="str">
        <f>IF(Programas!W288="X","X","")</f>
        <v/>
      </c>
      <c r="X288" s="3" t="str">
        <f>IF(Programas!X288="X","X","")</f>
        <v/>
      </c>
      <c r="Y288" s="3" t="str">
        <f>IF(Programas!Y288="X","X","")</f>
        <v/>
      </c>
      <c r="Z288" s="3" t="str">
        <f>IF(Programas!Z288="X","X","")</f>
        <v/>
      </c>
      <c r="AA288" s="3" t="str">
        <f>IF(Programas!AA288="X","X","")</f>
        <v/>
      </c>
      <c r="AB288" s="3" t="str">
        <f>IF(Programas!AB288="X","X","")</f>
        <v/>
      </c>
      <c r="AC288" s="3" t="str">
        <f>IF(Programas!AC288="X","X","")</f>
        <v/>
      </c>
      <c r="AD288" s="3">
        <f>Programas!AD288</f>
        <v>0</v>
      </c>
      <c r="AE288" s="3">
        <f>Programas!AE288</f>
        <v>0</v>
      </c>
      <c r="AF288" s="3">
        <f>Programas!AF288</f>
        <v>0</v>
      </c>
      <c r="AG288" s="3">
        <f>Programas!AG288</f>
        <v>0</v>
      </c>
      <c r="AH288" s="3">
        <f>Programas!AH288</f>
        <v>0</v>
      </c>
      <c r="AI288" s="3">
        <f>Programas!AI288</f>
        <v>0</v>
      </c>
      <c r="AJ288" s="3">
        <f>Programas!AJ288</f>
        <v>0</v>
      </c>
      <c r="AK288" s="3">
        <f>Programas!AK288</f>
        <v>0</v>
      </c>
      <c r="AL288" s="3">
        <f>Programas!AL288</f>
        <v>0</v>
      </c>
      <c r="AM288" s="3">
        <f>Programas!AM288</f>
        <v>0</v>
      </c>
      <c r="AN288" s="3">
        <f>Programas!AN288</f>
        <v>0</v>
      </c>
      <c r="AO288" s="3">
        <f>Programas!AO288</f>
        <v>0</v>
      </c>
      <c r="AP288" s="3">
        <f>Programas!AP288</f>
        <v>0</v>
      </c>
      <c r="AQ288" s="3">
        <f>Programas!AQ288</f>
        <v>0</v>
      </c>
      <c r="AR288" s="3">
        <f>Programas!AR288</f>
        <v>0</v>
      </c>
      <c r="AS288" s="3">
        <f>Programas!AS288</f>
        <v>0</v>
      </c>
      <c r="AT288" s="3">
        <f>Programas!AT288</f>
        <v>0</v>
      </c>
      <c r="AU288" s="3">
        <f>Programas!AU288</f>
        <v>0</v>
      </c>
      <c r="AV288" s="3">
        <f>Programas!AV288</f>
        <v>0</v>
      </c>
      <c r="AW288" s="3">
        <f>Programas!AW288</f>
        <v>0</v>
      </c>
      <c r="AX288" s="4">
        <f t="shared" si="322"/>
        <v>0</v>
      </c>
      <c r="AY288" s="4"/>
      <c r="AZ288" s="2"/>
      <c r="BA288" s="2"/>
      <c r="BB288" s="2"/>
      <c r="BC288" s="2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1"/>
    </row>
    <row r="289" spans="1:76" hidden="1" x14ac:dyDescent="0.3">
      <c r="A289" s="2" t="str">
        <f>Programas!A289</f>
        <v>UA9</v>
      </c>
      <c r="B289" s="2">
        <f>Programas!B289</f>
        <v>1</v>
      </c>
      <c r="C289" s="2" t="str">
        <f>Programas!C289</f>
        <v>Recursos Hídricos</v>
      </c>
      <c r="D289" s="2">
        <f>Programas!D289</f>
        <v>8</v>
      </c>
      <c r="E289" s="2" t="str">
        <f>Programas!E289</f>
        <v>N/A</v>
      </c>
      <c r="F289" s="2" t="str">
        <f>Programas!F289</f>
        <v>N/A</v>
      </c>
      <c r="G289" s="2" t="str">
        <f>Programas!G289</f>
        <v>N/A</v>
      </c>
      <c r="H289" s="2" t="str">
        <f>Programas!H289</f>
        <v>N/A</v>
      </c>
      <c r="I289" s="2" t="str">
        <f>Programas!I289</f>
        <v>N/A</v>
      </c>
      <c r="J289" s="3" t="str">
        <f>IF(Programas!J289="X","X","")</f>
        <v/>
      </c>
      <c r="K289" s="3" t="str">
        <f>IF(Programas!K289="X","X","")</f>
        <v/>
      </c>
      <c r="L289" s="3" t="str">
        <f>IF(Programas!L289="X","X","")</f>
        <v/>
      </c>
      <c r="M289" s="3" t="str">
        <f>IF(Programas!M289="X","X","")</f>
        <v/>
      </c>
      <c r="N289" s="3" t="str">
        <f>IF(Programas!N289="X","X","")</f>
        <v/>
      </c>
      <c r="O289" s="3" t="str">
        <f>IF(Programas!O289="X","X","")</f>
        <v/>
      </c>
      <c r="P289" s="3" t="str">
        <f>IF(Programas!P289="X","X","")</f>
        <v/>
      </c>
      <c r="Q289" s="3" t="str">
        <f>IF(Programas!Q289="X","X","")</f>
        <v/>
      </c>
      <c r="R289" s="3" t="str">
        <f>IF(Programas!R289="X","X","")</f>
        <v/>
      </c>
      <c r="S289" s="3" t="str">
        <f>IF(Programas!S289="X","X","")</f>
        <v/>
      </c>
      <c r="T289" s="3" t="str">
        <f>IF(Programas!T289="X","X","")</f>
        <v/>
      </c>
      <c r="U289" s="3" t="str">
        <f>IF(Programas!U289="X","X","")</f>
        <v/>
      </c>
      <c r="V289" s="3" t="str">
        <f>IF(Programas!V289="X","X","")</f>
        <v/>
      </c>
      <c r="W289" s="3" t="str">
        <f>IF(Programas!W289="X","X","")</f>
        <v/>
      </c>
      <c r="X289" s="3" t="str">
        <f>IF(Programas!X289="X","X","")</f>
        <v/>
      </c>
      <c r="Y289" s="3" t="str">
        <f>IF(Programas!Y289="X","X","")</f>
        <v/>
      </c>
      <c r="Z289" s="3" t="str">
        <f>IF(Programas!Z289="X","X","")</f>
        <v/>
      </c>
      <c r="AA289" s="3" t="str">
        <f>IF(Programas!AA289="X","X","")</f>
        <v/>
      </c>
      <c r="AB289" s="3" t="str">
        <f>IF(Programas!AB289="X","X","")</f>
        <v/>
      </c>
      <c r="AC289" s="3" t="str">
        <f>IF(Programas!AC289="X","X","")</f>
        <v/>
      </c>
      <c r="AD289" s="3">
        <f>Programas!AD289</f>
        <v>0</v>
      </c>
      <c r="AE289" s="3">
        <f>Programas!AE289</f>
        <v>0</v>
      </c>
      <c r="AF289" s="3">
        <f>Programas!AF289</f>
        <v>0</v>
      </c>
      <c r="AG289" s="3">
        <f>Programas!AG289</f>
        <v>0</v>
      </c>
      <c r="AH289" s="3">
        <f>Programas!AH289</f>
        <v>0</v>
      </c>
      <c r="AI289" s="3">
        <f>Programas!AI289</f>
        <v>0</v>
      </c>
      <c r="AJ289" s="3">
        <f>Programas!AJ289</f>
        <v>0</v>
      </c>
      <c r="AK289" s="3">
        <f>Programas!AK289</f>
        <v>0</v>
      </c>
      <c r="AL289" s="3">
        <f>Programas!AL289</f>
        <v>0</v>
      </c>
      <c r="AM289" s="3">
        <f>Programas!AM289</f>
        <v>0</v>
      </c>
      <c r="AN289" s="3">
        <f>Programas!AN289</f>
        <v>0</v>
      </c>
      <c r="AO289" s="3">
        <f>Programas!AO289</f>
        <v>0</v>
      </c>
      <c r="AP289" s="3">
        <f>Programas!AP289</f>
        <v>0</v>
      </c>
      <c r="AQ289" s="3">
        <f>Programas!AQ289</f>
        <v>0</v>
      </c>
      <c r="AR289" s="3">
        <f>Programas!AR289</f>
        <v>0</v>
      </c>
      <c r="AS289" s="3">
        <f>Programas!AS289</f>
        <v>0</v>
      </c>
      <c r="AT289" s="3">
        <f>Programas!AT289</f>
        <v>0</v>
      </c>
      <c r="AU289" s="3">
        <f>Programas!AU289</f>
        <v>0</v>
      </c>
      <c r="AV289" s="3">
        <f>Programas!AV289</f>
        <v>0</v>
      </c>
      <c r="AW289" s="3">
        <f>Programas!AW289</f>
        <v>0</v>
      </c>
      <c r="AX289" s="4">
        <f t="shared" si="322"/>
        <v>0</v>
      </c>
      <c r="AY289" s="4"/>
      <c r="AZ289" s="2"/>
      <c r="BA289" s="2"/>
      <c r="BB289" s="2"/>
      <c r="BC289" s="2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1"/>
    </row>
    <row r="290" spans="1:76" ht="57" x14ac:dyDescent="0.3">
      <c r="A290" s="40" t="str">
        <f>Programas!A290</f>
        <v>PIRH</v>
      </c>
      <c r="B290" s="40">
        <f>Programas!B290</f>
        <v>1</v>
      </c>
      <c r="C290" s="40" t="str">
        <f>Programas!C290</f>
        <v>Recursos Hídricos</v>
      </c>
      <c r="D290" s="40">
        <f>Programas!D290</f>
        <v>8</v>
      </c>
      <c r="E290" s="40" t="str">
        <f>Programas!E290</f>
        <v>Segurança hídrica e eventos críticos</v>
      </c>
      <c r="F290" s="40" t="str">
        <f>Programas!F290</f>
        <v>8.2</v>
      </c>
      <c r="G290" s="40" t="str">
        <f>Programas!G290</f>
        <v>Convivência com as cheias</v>
      </c>
      <c r="H290" s="40" t="str">
        <f>Programas!H290</f>
        <v>8.2.1</v>
      </c>
      <c r="I290" s="40" t="str">
        <f>Programas!I290</f>
        <v>Desenvolver estudo para modelagem de cheias na bacia e apresentar proposta de ações de preparo e minimização dos efeitos na bacia</v>
      </c>
      <c r="J290" s="30" t="str">
        <f>IF(Programas!J290="X","X","")</f>
        <v>X</v>
      </c>
      <c r="K290" s="30" t="str">
        <f>IF(Programas!K290="X","X","")</f>
        <v>X</v>
      </c>
      <c r="L290" s="30" t="str">
        <f>IF(Programas!L290="X","X","")</f>
        <v>X</v>
      </c>
      <c r="M290" s="30" t="str">
        <f>IF(Programas!M290="X","X","")</f>
        <v/>
      </c>
      <c r="N290" s="30" t="str">
        <f>IF(Programas!N290="X","X","")</f>
        <v/>
      </c>
      <c r="O290" s="30" t="str">
        <f>IF(Programas!O290="X","X","")</f>
        <v/>
      </c>
      <c r="P290" s="30" t="str">
        <f>IF(Programas!P290="X","X","")</f>
        <v/>
      </c>
      <c r="Q290" s="30" t="str">
        <f>IF(Programas!Q290="X","X","")</f>
        <v/>
      </c>
      <c r="R290" s="30" t="str">
        <f>IF(Programas!R290="X","X","")</f>
        <v/>
      </c>
      <c r="S290" s="30" t="str">
        <f>IF(Programas!S290="X","X","")</f>
        <v/>
      </c>
      <c r="T290" s="30" t="str">
        <f>IF(Programas!T290="X","X","")</f>
        <v/>
      </c>
      <c r="U290" s="30" t="str">
        <f>IF(Programas!U290="X","X","")</f>
        <v/>
      </c>
      <c r="V290" s="30" t="str">
        <f>IF(Programas!V290="X","X","")</f>
        <v/>
      </c>
      <c r="W290" s="30" t="str">
        <f>IF(Programas!W290="X","X","")</f>
        <v/>
      </c>
      <c r="X290" s="30" t="str">
        <f>IF(Programas!X290="X","X","")</f>
        <v/>
      </c>
      <c r="Y290" s="30" t="str">
        <f>IF(Programas!Y290="X","X","")</f>
        <v/>
      </c>
      <c r="Z290" s="30" t="str">
        <f>IF(Programas!Z290="X","X","")</f>
        <v/>
      </c>
      <c r="AA290" s="30" t="str">
        <f>IF(Programas!AA290="X","X","")</f>
        <v/>
      </c>
      <c r="AB290" s="30" t="str">
        <f>IF(Programas!AB290="X","X","")</f>
        <v/>
      </c>
      <c r="AC290" s="30" t="str">
        <f>IF(Programas!AC290="X","X","")</f>
        <v/>
      </c>
      <c r="AD290" s="30">
        <f>Programas!AD290</f>
        <v>981.75199999999995</v>
      </c>
      <c r="AE290" s="30">
        <f>Programas!AE290</f>
        <v>981.75199999999995</v>
      </c>
      <c r="AF290" s="30">
        <f>Programas!AF290</f>
        <v>0</v>
      </c>
      <c r="AG290" s="30">
        <f>Programas!AG290</f>
        <v>0</v>
      </c>
      <c r="AH290" s="30">
        <f>Programas!AH290</f>
        <v>0</v>
      </c>
      <c r="AI290" s="30">
        <f>Programas!AI290</f>
        <v>0</v>
      </c>
      <c r="AJ290" s="30">
        <f>Programas!AJ290</f>
        <v>0</v>
      </c>
      <c r="AK290" s="30">
        <f>Programas!AK290</f>
        <v>0</v>
      </c>
      <c r="AL290" s="30">
        <f>Programas!AL290</f>
        <v>0</v>
      </c>
      <c r="AM290" s="30">
        <f>Programas!AM290</f>
        <v>0</v>
      </c>
      <c r="AN290" s="30">
        <f>Programas!AN290</f>
        <v>0</v>
      </c>
      <c r="AO290" s="30">
        <f>Programas!AO290</f>
        <v>0</v>
      </c>
      <c r="AP290" s="30">
        <f>Programas!AP290</f>
        <v>0</v>
      </c>
      <c r="AQ290" s="30">
        <f>Programas!AQ290</f>
        <v>0</v>
      </c>
      <c r="AR290" s="30">
        <f>Programas!AR290</f>
        <v>0</v>
      </c>
      <c r="AS290" s="30">
        <f>Programas!AS290</f>
        <v>0</v>
      </c>
      <c r="AT290" s="30">
        <f>Programas!AT290</f>
        <v>0</v>
      </c>
      <c r="AU290" s="30">
        <f>Programas!AU290</f>
        <v>0</v>
      </c>
      <c r="AV290" s="30">
        <f>Programas!AV290</f>
        <v>0</v>
      </c>
      <c r="AW290" s="30">
        <f>Programas!AW290</f>
        <v>0</v>
      </c>
      <c r="AX290" s="36">
        <f t="shared" si="322"/>
        <v>1963.5039999999999</v>
      </c>
      <c r="AY290" s="36" t="s">
        <v>205</v>
      </c>
      <c r="AZ290" s="40" t="s">
        <v>217</v>
      </c>
      <c r="BA290" s="40" t="s">
        <v>288</v>
      </c>
      <c r="BB290" s="40" t="s">
        <v>289</v>
      </c>
      <c r="BC290" s="40" t="s">
        <v>290</v>
      </c>
      <c r="BD290" s="62">
        <v>0.25</v>
      </c>
      <c r="BE290" s="62">
        <v>0.75</v>
      </c>
      <c r="BF290" s="62">
        <v>1</v>
      </c>
      <c r="BG290" s="62">
        <f t="shared" ref="BG290:BW290" si="323">BF290</f>
        <v>1</v>
      </c>
      <c r="BH290" s="62">
        <f t="shared" si="323"/>
        <v>1</v>
      </c>
      <c r="BI290" s="62">
        <f t="shared" si="323"/>
        <v>1</v>
      </c>
      <c r="BJ290" s="62">
        <f t="shared" si="323"/>
        <v>1</v>
      </c>
      <c r="BK290" s="62">
        <f t="shared" si="323"/>
        <v>1</v>
      </c>
      <c r="BL290" s="62">
        <f t="shared" si="323"/>
        <v>1</v>
      </c>
      <c r="BM290" s="62">
        <f t="shared" si="323"/>
        <v>1</v>
      </c>
      <c r="BN290" s="62">
        <f t="shared" si="323"/>
        <v>1</v>
      </c>
      <c r="BO290" s="62">
        <f t="shared" si="323"/>
        <v>1</v>
      </c>
      <c r="BP290" s="62">
        <f t="shared" si="323"/>
        <v>1</v>
      </c>
      <c r="BQ290" s="62">
        <f t="shared" si="323"/>
        <v>1</v>
      </c>
      <c r="BR290" s="62">
        <f t="shared" si="323"/>
        <v>1</v>
      </c>
      <c r="BS290" s="62">
        <f t="shared" si="323"/>
        <v>1</v>
      </c>
      <c r="BT290" s="62">
        <f t="shared" si="323"/>
        <v>1</v>
      </c>
      <c r="BU290" s="62">
        <f t="shared" si="323"/>
        <v>1</v>
      </c>
      <c r="BV290" s="62">
        <f t="shared" si="323"/>
        <v>1</v>
      </c>
      <c r="BW290" s="62">
        <f t="shared" si="323"/>
        <v>1</v>
      </c>
    </row>
    <row r="291" spans="1:76" ht="57" hidden="1" x14ac:dyDescent="0.3">
      <c r="A291" s="2" t="str">
        <f>Programas!A291</f>
        <v>Doce</v>
      </c>
      <c r="B291" s="2">
        <f>Programas!B291</f>
        <v>1</v>
      </c>
      <c r="C291" s="2" t="str">
        <f>Programas!C291</f>
        <v>Recursos Hídricos</v>
      </c>
      <c r="D291" s="2">
        <f>Programas!D291</f>
        <v>8</v>
      </c>
      <c r="E291" s="2" t="str">
        <f>Programas!E291</f>
        <v>Segurança hídrica e eventos críticos</v>
      </c>
      <c r="F291" s="2" t="str">
        <f>Programas!F291</f>
        <v>8.2</v>
      </c>
      <c r="G291" s="2" t="str">
        <f>Programas!G291</f>
        <v>Convivência com as cheias</v>
      </c>
      <c r="H291" s="2" t="str">
        <f>Programas!H291</f>
        <v>8.2.1</v>
      </c>
      <c r="I291" s="2" t="str">
        <f>Programas!I291</f>
        <v>Desenvolver estudo para modelagem de cheias na bacia e apresentar proposta de ações de preparo e minimização dos efeitos na bacia</v>
      </c>
      <c r="J291" s="3" t="str">
        <f>IF(Programas!J291="X","X","")</f>
        <v>X</v>
      </c>
      <c r="K291" s="3" t="str">
        <f>IF(Programas!K291="X","X","")</f>
        <v>X</v>
      </c>
      <c r="L291" s="3" t="str">
        <f>IF(Programas!L291="X","X","")</f>
        <v>X</v>
      </c>
      <c r="M291" s="3" t="str">
        <f>IF(Programas!M291="X","X","")</f>
        <v/>
      </c>
      <c r="N291" s="3" t="str">
        <f>IF(Programas!N291="X","X","")</f>
        <v/>
      </c>
      <c r="O291" s="3" t="str">
        <f>IF(Programas!O291="X","X","")</f>
        <v/>
      </c>
      <c r="P291" s="3" t="str">
        <f>IF(Programas!P291="X","X","")</f>
        <v/>
      </c>
      <c r="Q291" s="3" t="str">
        <f>IF(Programas!Q291="X","X","")</f>
        <v/>
      </c>
      <c r="R291" s="3" t="str">
        <f>IF(Programas!R291="X","X","")</f>
        <v/>
      </c>
      <c r="S291" s="3" t="str">
        <f>IF(Programas!S291="X","X","")</f>
        <v/>
      </c>
      <c r="T291" s="3" t="str">
        <f>IF(Programas!T291="X","X","")</f>
        <v/>
      </c>
      <c r="U291" s="3" t="str">
        <f>IF(Programas!U291="X","X","")</f>
        <v/>
      </c>
      <c r="V291" s="3" t="str">
        <f>IF(Programas!V291="X","X","")</f>
        <v/>
      </c>
      <c r="W291" s="3" t="str">
        <f>IF(Programas!W291="X","X","")</f>
        <v/>
      </c>
      <c r="X291" s="3" t="str">
        <f>IF(Programas!X291="X","X","")</f>
        <v/>
      </c>
      <c r="Y291" s="3" t="str">
        <f>IF(Programas!Y291="X","X","")</f>
        <v/>
      </c>
      <c r="Z291" s="3" t="str">
        <f>IF(Programas!Z291="X","X","")</f>
        <v/>
      </c>
      <c r="AA291" s="3" t="str">
        <f>IF(Programas!AA291="X","X","")</f>
        <v/>
      </c>
      <c r="AB291" s="3" t="str">
        <f>IF(Programas!AB291="X","X","")</f>
        <v/>
      </c>
      <c r="AC291" s="3" t="str">
        <f>IF(Programas!AC291="X","X","")</f>
        <v/>
      </c>
      <c r="AD291" s="3">
        <f>Programas!AD291</f>
        <v>981.75199999999995</v>
      </c>
      <c r="AE291" s="3">
        <f>Programas!AE291</f>
        <v>981.75199999999995</v>
      </c>
      <c r="AF291" s="3">
        <f>Programas!AF291</f>
        <v>0</v>
      </c>
      <c r="AG291" s="3">
        <f>Programas!AG291</f>
        <v>0</v>
      </c>
      <c r="AH291" s="3">
        <f>Programas!AH291</f>
        <v>0</v>
      </c>
      <c r="AI291" s="3">
        <f>Programas!AI291</f>
        <v>0</v>
      </c>
      <c r="AJ291" s="3">
        <f>Programas!AJ291</f>
        <v>0</v>
      </c>
      <c r="AK291" s="3">
        <f>Programas!AK291</f>
        <v>0</v>
      </c>
      <c r="AL291" s="3">
        <f>Programas!AL291</f>
        <v>0</v>
      </c>
      <c r="AM291" s="3">
        <f>Programas!AM291</f>
        <v>0</v>
      </c>
      <c r="AN291" s="3">
        <f>Programas!AN291</f>
        <v>0</v>
      </c>
      <c r="AO291" s="3">
        <f>Programas!AO291</f>
        <v>0</v>
      </c>
      <c r="AP291" s="3">
        <f>Programas!AP291</f>
        <v>0</v>
      </c>
      <c r="AQ291" s="3">
        <f>Programas!AQ291</f>
        <v>0</v>
      </c>
      <c r="AR291" s="3">
        <f>Programas!AR291</f>
        <v>0</v>
      </c>
      <c r="AS291" s="3">
        <f>Programas!AS291</f>
        <v>0</v>
      </c>
      <c r="AT291" s="3">
        <f>Programas!AT291</f>
        <v>0</v>
      </c>
      <c r="AU291" s="3">
        <f>Programas!AU291</f>
        <v>0</v>
      </c>
      <c r="AV291" s="3">
        <f>Programas!AV291</f>
        <v>0</v>
      </c>
      <c r="AW291" s="3">
        <f>Programas!AW291</f>
        <v>0</v>
      </c>
      <c r="AX291" s="4">
        <f t="shared" si="322"/>
        <v>1963.5039999999999</v>
      </c>
      <c r="AY291" s="4" t="s">
        <v>205</v>
      </c>
      <c r="AZ291" s="2" t="s">
        <v>217</v>
      </c>
      <c r="BA291" s="2" t="s">
        <v>288</v>
      </c>
      <c r="BB291" s="2" t="s">
        <v>289</v>
      </c>
      <c r="BC291" s="2" t="s">
        <v>290</v>
      </c>
      <c r="BD291" s="6">
        <v>0.25</v>
      </c>
      <c r="BE291" s="6">
        <v>0.75</v>
      </c>
      <c r="BF291" s="6">
        <v>1</v>
      </c>
      <c r="BG291" s="6">
        <f t="shared" ref="BG291:BW291" si="324">BF291</f>
        <v>1</v>
      </c>
      <c r="BH291" s="6">
        <f t="shared" si="324"/>
        <v>1</v>
      </c>
      <c r="BI291" s="6">
        <f t="shared" si="324"/>
        <v>1</v>
      </c>
      <c r="BJ291" s="6">
        <f t="shared" si="324"/>
        <v>1</v>
      </c>
      <c r="BK291" s="6">
        <f t="shared" si="324"/>
        <v>1</v>
      </c>
      <c r="BL291" s="6">
        <f t="shared" si="324"/>
        <v>1</v>
      </c>
      <c r="BM291" s="6">
        <f t="shared" si="324"/>
        <v>1</v>
      </c>
      <c r="BN291" s="6">
        <f t="shared" si="324"/>
        <v>1</v>
      </c>
      <c r="BO291" s="6">
        <f t="shared" si="324"/>
        <v>1</v>
      </c>
      <c r="BP291" s="6">
        <f t="shared" si="324"/>
        <v>1</v>
      </c>
      <c r="BQ291" s="6">
        <f t="shared" si="324"/>
        <v>1</v>
      </c>
      <c r="BR291" s="6">
        <f t="shared" si="324"/>
        <v>1</v>
      </c>
      <c r="BS291" s="6">
        <f t="shared" si="324"/>
        <v>1</v>
      </c>
      <c r="BT291" s="6">
        <f t="shared" si="324"/>
        <v>1</v>
      </c>
      <c r="BU291" s="6">
        <f t="shared" si="324"/>
        <v>1</v>
      </c>
      <c r="BV291" s="6">
        <f t="shared" si="324"/>
        <v>1</v>
      </c>
      <c r="BW291" s="6">
        <f t="shared" si="324"/>
        <v>1</v>
      </c>
      <c r="BX291" s="1"/>
    </row>
    <row r="292" spans="1:76" hidden="1" x14ac:dyDescent="0.3">
      <c r="A292" s="2" t="str">
        <f>Programas!A292</f>
        <v>DO1</v>
      </c>
      <c r="B292" s="2">
        <f>Programas!B292</f>
        <v>1</v>
      </c>
      <c r="C292" s="2" t="str">
        <f>Programas!C292</f>
        <v>Recursos Hídricos</v>
      </c>
      <c r="D292" s="2">
        <f>Programas!D292</f>
        <v>8</v>
      </c>
      <c r="E292" s="2" t="str">
        <f>Programas!E292</f>
        <v>N/A</v>
      </c>
      <c r="F292" s="2" t="str">
        <f>Programas!F292</f>
        <v>N/A</v>
      </c>
      <c r="G292" s="2" t="str">
        <f>Programas!G292</f>
        <v>N/A</v>
      </c>
      <c r="H292" s="2" t="str">
        <f>Programas!H292</f>
        <v>N/A</v>
      </c>
      <c r="I292" s="2" t="str">
        <f>Programas!I292</f>
        <v>N/A</v>
      </c>
      <c r="J292" s="3" t="str">
        <f>IF(Programas!J292="X","X","")</f>
        <v/>
      </c>
      <c r="K292" s="3" t="str">
        <f>IF(Programas!K292="X","X","")</f>
        <v/>
      </c>
      <c r="L292" s="3" t="str">
        <f>IF(Programas!L292="X","X","")</f>
        <v/>
      </c>
      <c r="M292" s="3" t="str">
        <f>IF(Programas!M292="X","X","")</f>
        <v/>
      </c>
      <c r="N292" s="3" t="str">
        <f>IF(Programas!N292="X","X","")</f>
        <v/>
      </c>
      <c r="O292" s="3" t="str">
        <f>IF(Programas!O292="X","X","")</f>
        <v/>
      </c>
      <c r="P292" s="3" t="str">
        <f>IF(Programas!P292="X","X","")</f>
        <v/>
      </c>
      <c r="Q292" s="3" t="str">
        <f>IF(Programas!Q292="X","X","")</f>
        <v/>
      </c>
      <c r="R292" s="3" t="str">
        <f>IF(Programas!R292="X","X","")</f>
        <v/>
      </c>
      <c r="S292" s="3" t="str">
        <f>IF(Programas!S292="X","X","")</f>
        <v/>
      </c>
      <c r="T292" s="3" t="str">
        <f>IF(Programas!T292="X","X","")</f>
        <v/>
      </c>
      <c r="U292" s="3" t="str">
        <f>IF(Programas!U292="X","X","")</f>
        <v/>
      </c>
      <c r="V292" s="3" t="str">
        <f>IF(Programas!V292="X","X","")</f>
        <v/>
      </c>
      <c r="W292" s="3" t="str">
        <f>IF(Programas!W292="X","X","")</f>
        <v/>
      </c>
      <c r="X292" s="3" t="str">
        <f>IF(Programas!X292="X","X","")</f>
        <v/>
      </c>
      <c r="Y292" s="3" t="str">
        <f>IF(Programas!Y292="X","X","")</f>
        <v/>
      </c>
      <c r="Z292" s="3" t="str">
        <f>IF(Programas!Z292="X","X","")</f>
        <v/>
      </c>
      <c r="AA292" s="3" t="str">
        <f>IF(Programas!AA292="X","X","")</f>
        <v/>
      </c>
      <c r="AB292" s="3" t="str">
        <f>IF(Programas!AB292="X","X","")</f>
        <v/>
      </c>
      <c r="AC292" s="3" t="str">
        <f>IF(Programas!AC292="X","X","")</f>
        <v/>
      </c>
      <c r="AD292" s="3">
        <f>Programas!AD292</f>
        <v>0</v>
      </c>
      <c r="AE292" s="3">
        <f>Programas!AE292</f>
        <v>0</v>
      </c>
      <c r="AF292" s="3">
        <f>Programas!AF292</f>
        <v>0</v>
      </c>
      <c r="AG292" s="3">
        <f>Programas!AG292</f>
        <v>0</v>
      </c>
      <c r="AH292" s="3">
        <f>Programas!AH292</f>
        <v>0</v>
      </c>
      <c r="AI292" s="3">
        <f>Programas!AI292</f>
        <v>0</v>
      </c>
      <c r="AJ292" s="3">
        <f>Programas!AJ292</f>
        <v>0</v>
      </c>
      <c r="AK292" s="3">
        <f>Programas!AK292</f>
        <v>0</v>
      </c>
      <c r="AL292" s="3">
        <f>Programas!AL292</f>
        <v>0</v>
      </c>
      <c r="AM292" s="3">
        <f>Programas!AM292</f>
        <v>0</v>
      </c>
      <c r="AN292" s="3">
        <f>Programas!AN292</f>
        <v>0</v>
      </c>
      <c r="AO292" s="3">
        <f>Programas!AO292</f>
        <v>0</v>
      </c>
      <c r="AP292" s="3">
        <f>Programas!AP292</f>
        <v>0</v>
      </c>
      <c r="AQ292" s="3">
        <f>Programas!AQ292</f>
        <v>0</v>
      </c>
      <c r="AR292" s="3">
        <f>Programas!AR292</f>
        <v>0</v>
      </c>
      <c r="AS292" s="3">
        <f>Programas!AS292</f>
        <v>0</v>
      </c>
      <c r="AT292" s="3">
        <f>Programas!AT292</f>
        <v>0</v>
      </c>
      <c r="AU292" s="3">
        <f>Programas!AU292</f>
        <v>0</v>
      </c>
      <c r="AV292" s="3">
        <f>Programas!AV292</f>
        <v>0</v>
      </c>
      <c r="AW292" s="3">
        <f>Programas!AW292</f>
        <v>0</v>
      </c>
      <c r="AX292" s="4">
        <f t="shared" si="322"/>
        <v>0</v>
      </c>
      <c r="AY292" s="4"/>
      <c r="AZ292" s="2"/>
      <c r="BA292" s="2"/>
      <c r="BB292" s="2"/>
      <c r="BC292" s="2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1"/>
    </row>
    <row r="293" spans="1:76" hidden="1" x14ac:dyDescent="0.3">
      <c r="A293" s="2" t="str">
        <f>Programas!A293</f>
        <v>DO2</v>
      </c>
      <c r="B293" s="2">
        <f>Programas!B293</f>
        <v>1</v>
      </c>
      <c r="C293" s="2" t="str">
        <f>Programas!C293</f>
        <v>Recursos Hídricos</v>
      </c>
      <c r="D293" s="2">
        <f>Programas!D293</f>
        <v>8</v>
      </c>
      <c r="E293" s="2" t="str">
        <f>Programas!E293</f>
        <v>N/A</v>
      </c>
      <c r="F293" s="2" t="str">
        <f>Programas!F293</f>
        <v>N/A</v>
      </c>
      <c r="G293" s="2" t="str">
        <f>Programas!G293</f>
        <v>N/A</v>
      </c>
      <c r="H293" s="2" t="str">
        <f>Programas!H293</f>
        <v>N/A</v>
      </c>
      <c r="I293" s="2" t="str">
        <f>Programas!I293</f>
        <v>N/A</v>
      </c>
      <c r="J293" s="3" t="str">
        <f>IF(Programas!J293="X","X","")</f>
        <v/>
      </c>
      <c r="K293" s="3" t="str">
        <f>IF(Programas!K293="X","X","")</f>
        <v/>
      </c>
      <c r="L293" s="3" t="str">
        <f>IF(Programas!L293="X","X","")</f>
        <v/>
      </c>
      <c r="M293" s="3" t="str">
        <f>IF(Programas!M293="X","X","")</f>
        <v/>
      </c>
      <c r="N293" s="3" t="str">
        <f>IF(Programas!N293="X","X","")</f>
        <v/>
      </c>
      <c r="O293" s="3" t="str">
        <f>IF(Programas!O293="X","X","")</f>
        <v/>
      </c>
      <c r="P293" s="3" t="str">
        <f>IF(Programas!P293="X","X","")</f>
        <v/>
      </c>
      <c r="Q293" s="3" t="str">
        <f>IF(Programas!Q293="X","X","")</f>
        <v/>
      </c>
      <c r="R293" s="3" t="str">
        <f>IF(Programas!R293="X","X","")</f>
        <v/>
      </c>
      <c r="S293" s="3" t="str">
        <f>IF(Programas!S293="X","X","")</f>
        <v/>
      </c>
      <c r="T293" s="3" t="str">
        <f>IF(Programas!T293="X","X","")</f>
        <v/>
      </c>
      <c r="U293" s="3" t="str">
        <f>IF(Programas!U293="X","X","")</f>
        <v/>
      </c>
      <c r="V293" s="3" t="str">
        <f>IF(Programas!V293="X","X","")</f>
        <v/>
      </c>
      <c r="W293" s="3" t="str">
        <f>IF(Programas!W293="X","X","")</f>
        <v/>
      </c>
      <c r="X293" s="3" t="str">
        <f>IF(Programas!X293="X","X","")</f>
        <v/>
      </c>
      <c r="Y293" s="3" t="str">
        <f>IF(Programas!Y293="X","X","")</f>
        <v/>
      </c>
      <c r="Z293" s="3" t="str">
        <f>IF(Programas!Z293="X","X","")</f>
        <v/>
      </c>
      <c r="AA293" s="3" t="str">
        <f>IF(Programas!AA293="X","X","")</f>
        <v/>
      </c>
      <c r="AB293" s="3" t="str">
        <f>IF(Programas!AB293="X","X","")</f>
        <v/>
      </c>
      <c r="AC293" s="3" t="str">
        <f>IF(Programas!AC293="X","X","")</f>
        <v/>
      </c>
      <c r="AD293" s="3">
        <f>Programas!AD293</f>
        <v>0</v>
      </c>
      <c r="AE293" s="3">
        <f>Programas!AE293</f>
        <v>0</v>
      </c>
      <c r="AF293" s="3">
        <f>Programas!AF293</f>
        <v>0</v>
      </c>
      <c r="AG293" s="3">
        <f>Programas!AG293</f>
        <v>0</v>
      </c>
      <c r="AH293" s="3">
        <f>Programas!AH293</f>
        <v>0</v>
      </c>
      <c r="AI293" s="3">
        <f>Programas!AI293</f>
        <v>0</v>
      </c>
      <c r="AJ293" s="3">
        <f>Programas!AJ293</f>
        <v>0</v>
      </c>
      <c r="AK293" s="3">
        <f>Programas!AK293</f>
        <v>0</v>
      </c>
      <c r="AL293" s="3">
        <f>Programas!AL293</f>
        <v>0</v>
      </c>
      <c r="AM293" s="3">
        <f>Programas!AM293</f>
        <v>0</v>
      </c>
      <c r="AN293" s="3">
        <f>Programas!AN293</f>
        <v>0</v>
      </c>
      <c r="AO293" s="3">
        <f>Programas!AO293</f>
        <v>0</v>
      </c>
      <c r="AP293" s="3">
        <f>Programas!AP293</f>
        <v>0</v>
      </c>
      <c r="AQ293" s="3">
        <f>Programas!AQ293</f>
        <v>0</v>
      </c>
      <c r="AR293" s="3">
        <f>Programas!AR293</f>
        <v>0</v>
      </c>
      <c r="AS293" s="3">
        <f>Programas!AS293</f>
        <v>0</v>
      </c>
      <c r="AT293" s="3">
        <f>Programas!AT293</f>
        <v>0</v>
      </c>
      <c r="AU293" s="3">
        <f>Programas!AU293</f>
        <v>0</v>
      </c>
      <c r="AV293" s="3">
        <f>Programas!AV293</f>
        <v>0</v>
      </c>
      <c r="AW293" s="3">
        <f>Programas!AW293</f>
        <v>0</v>
      </c>
      <c r="AX293" s="4">
        <f t="shared" si="322"/>
        <v>0</v>
      </c>
      <c r="AY293" s="4"/>
      <c r="AZ293" s="2"/>
      <c r="BA293" s="2"/>
      <c r="BB293" s="2"/>
      <c r="BC293" s="2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1"/>
    </row>
    <row r="294" spans="1:76" hidden="1" x14ac:dyDescent="0.3">
      <c r="A294" s="2" t="str">
        <f>Programas!A294</f>
        <v>DO3</v>
      </c>
      <c r="B294" s="2">
        <f>Programas!B294</f>
        <v>1</v>
      </c>
      <c r="C294" s="2" t="str">
        <f>Programas!C294</f>
        <v>Recursos Hídricos</v>
      </c>
      <c r="D294" s="2">
        <f>Programas!D294</f>
        <v>8</v>
      </c>
      <c r="E294" s="2" t="str">
        <f>Programas!E294</f>
        <v>N/A</v>
      </c>
      <c r="F294" s="2" t="str">
        <f>Programas!F294</f>
        <v>N/A</v>
      </c>
      <c r="G294" s="2" t="str">
        <f>Programas!G294</f>
        <v>N/A</v>
      </c>
      <c r="H294" s="2" t="str">
        <f>Programas!H294</f>
        <v>N/A</v>
      </c>
      <c r="I294" s="2" t="str">
        <f>Programas!I294</f>
        <v>N/A</v>
      </c>
      <c r="J294" s="3" t="str">
        <f>IF(Programas!J294="X","X","")</f>
        <v/>
      </c>
      <c r="K294" s="3" t="str">
        <f>IF(Programas!K294="X","X","")</f>
        <v/>
      </c>
      <c r="L294" s="3" t="str">
        <f>IF(Programas!L294="X","X","")</f>
        <v/>
      </c>
      <c r="M294" s="3" t="str">
        <f>IF(Programas!M294="X","X","")</f>
        <v/>
      </c>
      <c r="N294" s="3" t="str">
        <f>IF(Programas!N294="X","X","")</f>
        <v/>
      </c>
      <c r="O294" s="3" t="str">
        <f>IF(Programas!O294="X","X","")</f>
        <v/>
      </c>
      <c r="P294" s="3" t="str">
        <f>IF(Programas!P294="X","X","")</f>
        <v/>
      </c>
      <c r="Q294" s="3" t="str">
        <f>IF(Programas!Q294="X","X","")</f>
        <v/>
      </c>
      <c r="R294" s="3" t="str">
        <f>IF(Programas!R294="X","X","")</f>
        <v/>
      </c>
      <c r="S294" s="3" t="str">
        <f>IF(Programas!S294="X","X","")</f>
        <v/>
      </c>
      <c r="T294" s="3" t="str">
        <f>IF(Programas!T294="X","X","")</f>
        <v/>
      </c>
      <c r="U294" s="3" t="str">
        <f>IF(Programas!U294="X","X","")</f>
        <v/>
      </c>
      <c r="V294" s="3" t="str">
        <f>IF(Programas!V294="X","X","")</f>
        <v/>
      </c>
      <c r="W294" s="3" t="str">
        <f>IF(Programas!W294="X","X","")</f>
        <v/>
      </c>
      <c r="X294" s="3" t="str">
        <f>IF(Programas!X294="X","X","")</f>
        <v/>
      </c>
      <c r="Y294" s="3" t="str">
        <f>IF(Programas!Y294="X","X","")</f>
        <v/>
      </c>
      <c r="Z294" s="3" t="str">
        <f>IF(Programas!Z294="X","X","")</f>
        <v/>
      </c>
      <c r="AA294" s="3" t="str">
        <f>IF(Programas!AA294="X","X","")</f>
        <v/>
      </c>
      <c r="AB294" s="3" t="str">
        <f>IF(Programas!AB294="X","X","")</f>
        <v/>
      </c>
      <c r="AC294" s="3" t="str">
        <f>IF(Programas!AC294="X","X","")</f>
        <v/>
      </c>
      <c r="AD294" s="3">
        <f>Programas!AD294</f>
        <v>0</v>
      </c>
      <c r="AE294" s="3">
        <f>Programas!AE294</f>
        <v>0</v>
      </c>
      <c r="AF294" s="3">
        <f>Programas!AF294</f>
        <v>0</v>
      </c>
      <c r="AG294" s="3">
        <f>Programas!AG294</f>
        <v>0</v>
      </c>
      <c r="AH294" s="3">
        <f>Programas!AH294</f>
        <v>0</v>
      </c>
      <c r="AI294" s="3">
        <f>Programas!AI294</f>
        <v>0</v>
      </c>
      <c r="AJ294" s="3">
        <f>Programas!AJ294</f>
        <v>0</v>
      </c>
      <c r="AK294" s="3">
        <f>Programas!AK294</f>
        <v>0</v>
      </c>
      <c r="AL294" s="3">
        <f>Programas!AL294</f>
        <v>0</v>
      </c>
      <c r="AM294" s="3">
        <f>Programas!AM294</f>
        <v>0</v>
      </c>
      <c r="AN294" s="3">
        <f>Programas!AN294</f>
        <v>0</v>
      </c>
      <c r="AO294" s="3">
        <f>Programas!AO294</f>
        <v>0</v>
      </c>
      <c r="AP294" s="3">
        <f>Programas!AP294</f>
        <v>0</v>
      </c>
      <c r="AQ294" s="3">
        <f>Programas!AQ294</f>
        <v>0</v>
      </c>
      <c r="AR294" s="3">
        <f>Programas!AR294</f>
        <v>0</v>
      </c>
      <c r="AS294" s="3">
        <f>Programas!AS294</f>
        <v>0</v>
      </c>
      <c r="AT294" s="3">
        <f>Programas!AT294</f>
        <v>0</v>
      </c>
      <c r="AU294" s="3">
        <f>Programas!AU294</f>
        <v>0</v>
      </c>
      <c r="AV294" s="3">
        <f>Programas!AV294</f>
        <v>0</v>
      </c>
      <c r="AW294" s="3">
        <f>Programas!AW294</f>
        <v>0</v>
      </c>
      <c r="AX294" s="4">
        <f t="shared" si="322"/>
        <v>0</v>
      </c>
      <c r="AY294" s="4"/>
      <c r="AZ294" s="2"/>
      <c r="BA294" s="2"/>
      <c r="BB294" s="2"/>
      <c r="BC294" s="2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1"/>
    </row>
    <row r="295" spans="1:76" hidden="1" x14ac:dyDescent="0.3">
      <c r="A295" s="2" t="str">
        <f>Programas!A295</f>
        <v>DO4</v>
      </c>
      <c r="B295" s="2">
        <f>Programas!B295</f>
        <v>1</v>
      </c>
      <c r="C295" s="2" t="str">
        <f>Programas!C295</f>
        <v>Recursos Hídricos</v>
      </c>
      <c r="D295" s="2">
        <f>Programas!D295</f>
        <v>8</v>
      </c>
      <c r="E295" s="2" t="str">
        <f>Programas!E295</f>
        <v>N/A</v>
      </c>
      <c r="F295" s="2" t="str">
        <f>Programas!F295</f>
        <v>N/A</v>
      </c>
      <c r="G295" s="2" t="str">
        <f>Programas!G295</f>
        <v>N/A</v>
      </c>
      <c r="H295" s="2" t="str">
        <f>Programas!H295</f>
        <v>N/A</v>
      </c>
      <c r="I295" s="2" t="str">
        <f>Programas!I295</f>
        <v>N/A</v>
      </c>
      <c r="J295" s="3" t="str">
        <f>IF(Programas!J295="X","X","")</f>
        <v/>
      </c>
      <c r="K295" s="3" t="str">
        <f>IF(Programas!K295="X","X","")</f>
        <v/>
      </c>
      <c r="L295" s="3" t="str">
        <f>IF(Programas!L295="X","X","")</f>
        <v/>
      </c>
      <c r="M295" s="3" t="str">
        <f>IF(Programas!M295="X","X","")</f>
        <v/>
      </c>
      <c r="N295" s="3" t="str">
        <f>IF(Programas!N295="X","X","")</f>
        <v/>
      </c>
      <c r="O295" s="3" t="str">
        <f>IF(Programas!O295="X","X","")</f>
        <v/>
      </c>
      <c r="P295" s="3" t="str">
        <f>IF(Programas!P295="X","X","")</f>
        <v/>
      </c>
      <c r="Q295" s="3" t="str">
        <f>IF(Programas!Q295="X","X","")</f>
        <v/>
      </c>
      <c r="R295" s="3" t="str">
        <f>IF(Programas!R295="X","X","")</f>
        <v/>
      </c>
      <c r="S295" s="3" t="str">
        <f>IF(Programas!S295="X","X","")</f>
        <v/>
      </c>
      <c r="T295" s="3" t="str">
        <f>IF(Programas!T295="X","X","")</f>
        <v/>
      </c>
      <c r="U295" s="3" t="str">
        <f>IF(Programas!U295="X","X","")</f>
        <v/>
      </c>
      <c r="V295" s="3" t="str">
        <f>IF(Programas!V295="X","X","")</f>
        <v/>
      </c>
      <c r="W295" s="3" t="str">
        <f>IF(Programas!W295="X","X","")</f>
        <v/>
      </c>
      <c r="X295" s="3" t="str">
        <f>IF(Programas!X295="X","X","")</f>
        <v/>
      </c>
      <c r="Y295" s="3" t="str">
        <f>IF(Programas!Y295="X","X","")</f>
        <v/>
      </c>
      <c r="Z295" s="3" t="str">
        <f>IF(Programas!Z295="X","X","")</f>
        <v/>
      </c>
      <c r="AA295" s="3" t="str">
        <f>IF(Programas!AA295="X","X","")</f>
        <v/>
      </c>
      <c r="AB295" s="3" t="str">
        <f>IF(Programas!AB295="X","X","")</f>
        <v/>
      </c>
      <c r="AC295" s="3" t="str">
        <f>IF(Programas!AC295="X","X","")</f>
        <v/>
      </c>
      <c r="AD295" s="3">
        <f>Programas!AD295</f>
        <v>0</v>
      </c>
      <c r="AE295" s="3">
        <f>Programas!AE295</f>
        <v>0</v>
      </c>
      <c r="AF295" s="3">
        <f>Programas!AF295</f>
        <v>0</v>
      </c>
      <c r="AG295" s="3">
        <f>Programas!AG295</f>
        <v>0</v>
      </c>
      <c r="AH295" s="3">
        <f>Programas!AH295</f>
        <v>0</v>
      </c>
      <c r="AI295" s="3">
        <f>Programas!AI295</f>
        <v>0</v>
      </c>
      <c r="AJ295" s="3">
        <f>Programas!AJ295</f>
        <v>0</v>
      </c>
      <c r="AK295" s="3">
        <f>Programas!AK295</f>
        <v>0</v>
      </c>
      <c r="AL295" s="3">
        <f>Programas!AL295</f>
        <v>0</v>
      </c>
      <c r="AM295" s="3">
        <f>Programas!AM295</f>
        <v>0</v>
      </c>
      <c r="AN295" s="3">
        <f>Programas!AN295</f>
        <v>0</v>
      </c>
      <c r="AO295" s="3">
        <f>Programas!AO295</f>
        <v>0</v>
      </c>
      <c r="AP295" s="3">
        <f>Programas!AP295</f>
        <v>0</v>
      </c>
      <c r="AQ295" s="3">
        <f>Programas!AQ295</f>
        <v>0</v>
      </c>
      <c r="AR295" s="3">
        <f>Programas!AR295</f>
        <v>0</v>
      </c>
      <c r="AS295" s="3">
        <f>Programas!AS295</f>
        <v>0</v>
      </c>
      <c r="AT295" s="3">
        <f>Programas!AT295</f>
        <v>0</v>
      </c>
      <c r="AU295" s="3">
        <f>Programas!AU295</f>
        <v>0</v>
      </c>
      <c r="AV295" s="3">
        <f>Programas!AV295</f>
        <v>0</v>
      </c>
      <c r="AW295" s="3">
        <f>Programas!AW295</f>
        <v>0</v>
      </c>
      <c r="AX295" s="4">
        <f t="shared" si="322"/>
        <v>0</v>
      </c>
      <c r="AY295" s="4"/>
      <c r="AZ295" s="2"/>
      <c r="BA295" s="2"/>
      <c r="BB295" s="2"/>
      <c r="BC295" s="2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1"/>
    </row>
    <row r="296" spans="1:76" hidden="1" x14ac:dyDescent="0.3">
      <c r="A296" s="2" t="str">
        <f>Programas!A296</f>
        <v>DO5</v>
      </c>
      <c r="B296" s="2">
        <f>Programas!B296</f>
        <v>1</v>
      </c>
      <c r="C296" s="2" t="str">
        <f>Programas!C296</f>
        <v>Recursos Hídricos</v>
      </c>
      <c r="D296" s="2">
        <f>Programas!D296</f>
        <v>8</v>
      </c>
      <c r="E296" s="2" t="str">
        <f>Programas!E296</f>
        <v>N/A</v>
      </c>
      <c r="F296" s="2" t="str">
        <f>Programas!F296</f>
        <v>N/A</v>
      </c>
      <c r="G296" s="2" t="str">
        <f>Programas!G296</f>
        <v>N/A</v>
      </c>
      <c r="H296" s="2" t="str">
        <f>Programas!H296</f>
        <v>N/A</v>
      </c>
      <c r="I296" s="2" t="str">
        <f>Programas!I296</f>
        <v>N/A</v>
      </c>
      <c r="J296" s="3" t="str">
        <f>IF(Programas!J296="X","X","")</f>
        <v/>
      </c>
      <c r="K296" s="3" t="str">
        <f>IF(Programas!K296="X","X","")</f>
        <v/>
      </c>
      <c r="L296" s="3" t="str">
        <f>IF(Programas!L296="X","X","")</f>
        <v/>
      </c>
      <c r="M296" s="3" t="str">
        <f>IF(Programas!M296="X","X","")</f>
        <v/>
      </c>
      <c r="N296" s="3" t="str">
        <f>IF(Programas!N296="X","X","")</f>
        <v/>
      </c>
      <c r="O296" s="3" t="str">
        <f>IF(Programas!O296="X","X","")</f>
        <v/>
      </c>
      <c r="P296" s="3" t="str">
        <f>IF(Programas!P296="X","X","")</f>
        <v/>
      </c>
      <c r="Q296" s="3" t="str">
        <f>IF(Programas!Q296="X","X","")</f>
        <v/>
      </c>
      <c r="R296" s="3" t="str">
        <f>IF(Programas!R296="X","X","")</f>
        <v/>
      </c>
      <c r="S296" s="3" t="str">
        <f>IF(Programas!S296="X","X","")</f>
        <v/>
      </c>
      <c r="T296" s="3" t="str">
        <f>IF(Programas!T296="X","X","")</f>
        <v/>
      </c>
      <c r="U296" s="3" t="str">
        <f>IF(Programas!U296="X","X","")</f>
        <v/>
      </c>
      <c r="V296" s="3" t="str">
        <f>IF(Programas!V296="X","X","")</f>
        <v/>
      </c>
      <c r="W296" s="3" t="str">
        <f>IF(Programas!W296="X","X","")</f>
        <v/>
      </c>
      <c r="X296" s="3" t="str">
        <f>IF(Programas!X296="X","X","")</f>
        <v/>
      </c>
      <c r="Y296" s="3" t="str">
        <f>IF(Programas!Y296="X","X","")</f>
        <v/>
      </c>
      <c r="Z296" s="3" t="str">
        <f>IF(Programas!Z296="X","X","")</f>
        <v/>
      </c>
      <c r="AA296" s="3" t="str">
        <f>IF(Programas!AA296="X","X","")</f>
        <v/>
      </c>
      <c r="AB296" s="3" t="str">
        <f>IF(Programas!AB296="X","X","")</f>
        <v/>
      </c>
      <c r="AC296" s="3" t="str">
        <f>IF(Programas!AC296="X","X","")</f>
        <v/>
      </c>
      <c r="AD296" s="3">
        <f>Programas!AD296</f>
        <v>0</v>
      </c>
      <c r="AE296" s="3">
        <f>Programas!AE296</f>
        <v>0</v>
      </c>
      <c r="AF296" s="3">
        <f>Programas!AF296</f>
        <v>0</v>
      </c>
      <c r="AG296" s="3">
        <f>Programas!AG296</f>
        <v>0</v>
      </c>
      <c r="AH296" s="3">
        <f>Programas!AH296</f>
        <v>0</v>
      </c>
      <c r="AI296" s="3">
        <f>Programas!AI296</f>
        <v>0</v>
      </c>
      <c r="AJ296" s="3">
        <f>Programas!AJ296</f>
        <v>0</v>
      </c>
      <c r="AK296" s="3">
        <f>Programas!AK296</f>
        <v>0</v>
      </c>
      <c r="AL296" s="3">
        <f>Programas!AL296</f>
        <v>0</v>
      </c>
      <c r="AM296" s="3">
        <f>Programas!AM296</f>
        <v>0</v>
      </c>
      <c r="AN296" s="3">
        <f>Programas!AN296</f>
        <v>0</v>
      </c>
      <c r="AO296" s="3">
        <f>Programas!AO296</f>
        <v>0</v>
      </c>
      <c r="AP296" s="3">
        <f>Programas!AP296</f>
        <v>0</v>
      </c>
      <c r="AQ296" s="3">
        <f>Programas!AQ296</f>
        <v>0</v>
      </c>
      <c r="AR296" s="3">
        <f>Programas!AR296</f>
        <v>0</v>
      </c>
      <c r="AS296" s="3">
        <f>Programas!AS296</f>
        <v>0</v>
      </c>
      <c r="AT296" s="3">
        <f>Programas!AT296</f>
        <v>0</v>
      </c>
      <c r="AU296" s="3">
        <f>Programas!AU296</f>
        <v>0</v>
      </c>
      <c r="AV296" s="3">
        <f>Programas!AV296</f>
        <v>0</v>
      </c>
      <c r="AW296" s="3">
        <f>Programas!AW296</f>
        <v>0</v>
      </c>
      <c r="AX296" s="4">
        <f t="shared" si="322"/>
        <v>0</v>
      </c>
      <c r="AY296" s="4"/>
      <c r="AZ296" s="2"/>
      <c r="BA296" s="2"/>
      <c r="BB296" s="2"/>
      <c r="BC296" s="2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1"/>
    </row>
    <row r="297" spans="1:76" hidden="1" x14ac:dyDescent="0.3">
      <c r="A297" s="2" t="str">
        <f>Programas!A297</f>
        <v>DO6</v>
      </c>
      <c r="B297" s="2">
        <f>Programas!B297</f>
        <v>1</v>
      </c>
      <c r="C297" s="2" t="str">
        <f>Programas!C297</f>
        <v>Recursos Hídricos</v>
      </c>
      <c r="D297" s="2">
        <f>Programas!D297</f>
        <v>8</v>
      </c>
      <c r="E297" s="2" t="str">
        <f>Programas!E297</f>
        <v>N/A</v>
      </c>
      <c r="F297" s="2" t="str">
        <f>Programas!F297</f>
        <v>N/A</v>
      </c>
      <c r="G297" s="2" t="str">
        <f>Programas!G297</f>
        <v>N/A</v>
      </c>
      <c r="H297" s="2" t="str">
        <f>Programas!H297</f>
        <v>N/A</v>
      </c>
      <c r="I297" s="2" t="str">
        <f>Programas!I297</f>
        <v>N/A</v>
      </c>
      <c r="J297" s="3" t="str">
        <f>IF(Programas!J297="X","X","")</f>
        <v/>
      </c>
      <c r="K297" s="3" t="str">
        <f>IF(Programas!K297="X","X","")</f>
        <v/>
      </c>
      <c r="L297" s="3" t="str">
        <f>IF(Programas!L297="X","X","")</f>
        <v/>
      </c>
      <c r="M297" s="3" t="str">
        <f>IF(Programas!M297="X","X","")</f>
        <v/>
      </c>
      <c r="N297" s="3" t="str">
        <f>IF(Programas!N297="X","X","")</f>
        <v/>
      </c>
      <c r="O297" s="3" t="str">
        <f>IF(Programas!O297="X","X","")</f>
        <v/>
      </c>
      <c r="P297" s="3" t="str">
        <f>IF(Programas!P297="X","X","")</f>
        <v/>
      </c>
      <c r="Q297" s="3" t="str">
        <f>IF(Programas!Q297="X","X","")</f>
        <v/>
      </c>
      <c r="R297" s="3" t="str">
        <f>IF(Programas!R297="X","X","")</f>
        <v/>
      </c>
      <c r="S297" s="3" t="str">
        <f>IF(Programas!S297="X","X","")</f>
        <v/>
      </c>
      <c r="T297" s="3" t="str">
        <f>IF(Programas!T297="X","X","")</f>
        <v/>
      </c>
      <c r="U297" s="3" t="str">
        <f>IF(Programas!U297="X","X","")</f>
        <v/>
      </c>
      <c r="V297" s="3" t="str">
        <f>IF(Programas!V297="X","X","")</f>
        <v/>
      </c>
      <c r="W297" s="3" t="str">
        <f>IF(Programas!W297="X","X","")</f>
        <v/>
      </c>
      <c r="X297" s="3" t="str">
        <f>IF(Programas!X297="X","X","")</f>
        <v/>
      </c>
      <c r="Y297" s="3" t="str">
        <f>IF(Programas!Y297="X","X","")</f>
        <v/>
      </c>
      <c r="Z297" s="3" t="str">
        <f>IF(Programas!Z297="X","X","")</f>
        <v/>
      </c>
      <c r="AA297" s="3" t="str">
        <f>IF(Programas!AA297="X","X","")</f>
        <v/>
      </c>
      <c r="AB297" s="3" t="str">
        <f>IF(Programas!AB297="X","X","")</f>
        <v/>
      </c>
      <c r="AC297" s="3" t="str">
        <f>IF(Programas!AC297="X","X","")</f>
        <v/>
      </c>
      <c r="AD297" s="3">
        <f>Programas!AD297</f>
        <v>0</v>
      </c>
      <c r="AE297" s="3">
        <f>Programas!AE297</f>
        <v>0</v>
      </c>
      <c r="AF297" s="3">
        <f>Programas!AF297</f>
        <v>0</v>
      </c>
      <c r="AG297" s="3">
        <f>Programas!AG297</f>
        <v>0</v>
      </c>
      <c r="AH297" s="3">
        <f>Programas!AH297</f>
        <v>0</v>
      </c>
      <c r="AI297" s="3">
        <f>Programas!AI297</f>
        <v>0</v>
      </c>
      <c r="AJ297" s="3">
        <f>Programas!AJ297</f>
        <v>0</v>
      </c>
      <c r="AK297" s="3">
        <f>Programas!AK297</f>
        <v>0</v>
      </c>
      <c r="AL297" s="3">
        <f>Programas!AL297</f>
        <v>0</v>
      </c>
      <c r="AM297" s="3">
        <f>Programas!AM297</f>
        <v>0</v>
      </c>
      <c r="AN297" s="3">
        <f>Programas!AN297</f>
        <v>0</v>
      </c>
      <c r="AO297" s="3">
        <f>Programas!AO297</f>
        <v>0</v>
      </c>
      <c r="AP297" s="3">
        <f>Programas!AP297</f>
        <v>0</v>
      </c>
      <c r="AQ297" s="3">
        <f>Programas!AQ297</f>
        <v>0</v>
      </c>
      <c r="AR297" s="3">
        <f>Programas!AR297</f>
        <v>0</v>
      </c>
      <c r="AS297" s="3">
        <f>Programas!AS297</f>
        <v>0</v>
      </c>
      <c r="AT297" s="3">
        <f>Programas!AT297</f>
        <v>0</v>
      </c>
      <c r="AU297" s="3">
        <f>Programas!AU297</f>
        <v>0</v>
      </c>
      <c r="AV297" s="3">
        <f>Programas!AV297</f>
        <v>0</v>
      </c>
      <c r="AW297" s="3">
        <f>Programas!AW297</f>
        <v>0</v>
      </c>
      <c r="AX297" s="4">
        <f t="shared" si="322"/>
        <v>0</v>
      </c>
      <c r="AY297" s="4"/>
      <c r="AZ297" s="2"/>
      <c r="BA297" s="2"/>
      <c r="BB297" s="2"/>
      <c r="BC297" s="2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1"/>
    </row>
    <row r="298" spans="1:76" hidden="1" x14ac:dyDescent="0.3">
      <c r="A298" s="2" t="str">
        <f>Programas!A298</f>
        <v>UA7</v>
      </c>
      <c r="B298" s="2">
        <f>Programas!B298</f>
        <v>1</v>
      </c>
      <c r="C298" s="2" t="str">
        <f>Programas!C298</f>
        <v>Recursos Hídricos</v>
      </c>
      <c r="D298" s="2">
        <f>Programas!D298</f>
        <v>8</v>
      </c>
      <c r="E298" s="2" t="str">
        <f>Programas!E298</f>
        <v>N/A</v>
      </c>
      <c r="F298" s="2" t="str">
        <f>Programas!F298</f>
        <v>N/A</v>
      </c>
      <c r="G298" s="2" t="str">
        <f>Programas!G298</f>
        <v>N/A</v>
      </c>
      <c r="H298" s="2" t="str">
        <f>Programas!H298</f>
        <v>N/A</v>
      </c>
      <c r="I298" s="2" t="str">
        <f>Programas!I298</f>
        <v>N/A</v>
      </c>
      <c r="J298" s="3" t="str">
        <f>IF(Programas!J298="X","X","")</f>
        <v/>
      </c>
      <c r="K298" s="3" t="str">
        <f>IF(Programas!K298="X","X","")</f>
        <v/>
      </c>
      <c r="L298" s="3" t="str">
        <f>IF(Programas!L298="X","X","")</f>
        <v/>
      </c>
      <c r="M298" s="3" t="str">
        <f>IF(Programas!M298="X","X","")</f>
        <v/>
      </c>
      <c r="N298" s="3" t="str">
        <f>IF(Programas!N298="X","X","")</f>
        <v/>
      </c>
      <c r="O298" s="3" t="str">
        <f>IF(Programas!O298="X","X","")</f>
        <v/>
      </c>
      <c r="P298" s="3" t="str">
        <f>IF(Programas!P298="X","X","")</f>
        <v/>
      </c>
      <c r="Q298" s="3" t="str">
        <f>IF(Programas!Q298="X","X","")</f>
        <v/>
      </c>
      <c r="R298" s="3" t="str">
        <f>IF(Programas!R298="X","X","")</f>
        <v/>
      </c>
      <c r="S298" s="3" t="str">
        <f>IF(Programas!S298="X","X","")</f>
        <v/>
      </c>
      <c r="T298" s="3" t="str">
        <f>IF(Programas!T298="X","X","")</f>
        <v/>
      </c>
      <c r="U298" s="3" t="str">
        <f>IF(Programas!U298="X","X","")</f>
        <v/>
      </c>
      <c r="V298" s="3" t="str">
        <f>IF(Programas!V298="X","X","")</f>
        <v/>
      </c>
      <c r="W298" s="3" t="str">
        <f>IF(Programas!W298="X","X","")</f>
        <v/>
      </c>
      <c r="X298" s="3" t="str">
        <f>IF(Programas!X298="X","X","")</f>
        <v/>
      </c>
      <c r="Y298" s="3" t="str">
        <f>IF(Programas!Y298="X","X","")</f>
        <v/>
      </c>
      <c r="Z298" s="3" t="str">
        <f>IF(Programas!Z298="X","X","")</f>
        <v/>
      </c>
      <c r="AA298" s="3" t="str">
        <f>IF(Programas!AA298="X","X","")</f>
        <v/>
      </c>
      <c r="AB298" s="3" t="str">
        <f>IF(Programas!AB298="X","X","")</f>
        <v/>
      </c>
      <c r="AC298" s="3" t="str">
        <f>IF(Programas!AC298="X","X","")</f>
        <v/>
      </c>
      <c r="AD298" s="3">
        <f>Programas!AD298</f>
        <v>0</v>
      </c>
      <c r="AE298" s="3">
        <f>Programas!AE298</f>
        <v>0</v>
      </c>
      <c r="AF298" s="3">
        <f>Programas!AF298</f>
        <v>0</v>
      </c>
      <c r="AG298" s="3">
        <f>Programas!AG298</f>
        <v>0</v>
      </c>
      <c r="AH298" s="3">
        <f>Programas!AH298</f>
        <v>0</v>
      </c>
      <c r="AI298" s="3">
        <f>Programas!AI298</f>
        <v>0</v>
      </c>
      <c r="AJ298" s="3">
        <f>Programas!AJ298</f>
        <v>0</v>
      </c>
      <c r="AK298" s="3">
        <f>Programas!AK298</f>
        <v>0</v>
      </c>
      <c r="AL298" s="3">
        <f>Programas!AL298</f>
        <v>0</v>
      </c>
      <c r="AM298" s="3">
        <f>Programas!AM298</f>
        <v>0</v>
      </c>
      <c r="AN298" s="3">
        <f>Programas!AN298</f>
        <v>0</v>
      </c>
      <c r="AO298" s="3">
        <f>Programas!AO298</f>
        <v>0</v>
      </c>
      <c r="AP298" s="3">
        <f>Programas!AP298</f>
        <v>0</v>
      </c>
      <c r="AQ298" s="3">
        <f>Programas!AQ298</f>
        <v>0</v>
      </c>
      <c r="AR298" s="3">
        <f>Programas!AR298</f>
        <v>0</v>
      </c>
      <c r="AS298" s="3">
        <f>Programas!AS298</f>
        <v>0</v>
      </c>
      <c r="AT298" s="3">
        <f>Programas!AT298</f>
        <v>0</v>
      </c>
      <c r="AU298" s="3">
        <f>Programas!AU298</f>
        <v>0</v>
      </c>
      <c r="AV298" s="3">
        <f>Programas!AV298</f>
        <v>0</v>
      </c>
      <c r="AW298" s="3">
        <f>Programas!AW298</f>
        <v>0</v>
      </c>
      <c r="AX298" s="4">
        <f t="shared" si="322"/>
        <v>0</v>
      </c>
      <c r="AY298" s="4"/>
      <c r="AZ298" s="2"/>
      <c r="BA298" s="2"/>
      <c r="BB298" s="2"/>
      <c r="BC298" s="2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1"/>
    </row>
    <row r="299" spans="1:76" hidden="1" x14ac:dyDescent="0.3">
      <c r="A299" s="2" t="str">
        <f>Programas!A299</f>
        <v>UA8</v>
      </c>
      <c r="B299" s="2">
        <f>Programas!B299</f>
        <v>1</v>
      </c>
      <c r="C299" s="2" t="str">
        <f>Programas!C299</f>
        <v>Recursos Hídricos</v>
      </c>
      <c r="D299" s="2">
        <f>Programas!D299</f>
        <v>8</v>
      </c>
      <c r="E299" s="2" t="str">
        <f>Programas!E299</f>
        <v>N/A</v>
      </c>
      <c r="F299" s="2" t="str">
        <f>Programas!F299</f>
        <v>N/A</v>
      </c>
      <c r="G299" s="2" t="str">
        <f>Programas!G299</f>
        <v>N/A</v>
      </c>
      <c r="H299" s="2" t="str">
        <f>Programas!H299</f>
        <v>N/A</v>
      </c>
      <c r="I299" s="2" t="str">
        <f>Programas!I299</f>
        <v>N/A</v>
      </c>
      <c r="J299" s="3" t="str">
        <f>IF(Programas!J299="X","X","")</f>
        <v/>
      </c>
      <c r="K299" s="3" t="str">
        <f>IF(Programas!K299="X","X","")</f>
        <v/>
      </c>
      <c r="L299" s="3" t="str">
        <f>IF(Programas!L299="X","X","")</f>
        <v/>
      </c>
      <c r="M299" s="3" t="str">
        <f>IF(Programas!M299="X","X","")</f>
        <v/>
      </c>
      <c r="N299" s="3" t="str">
        <f>IF(Programas!N299="X","X","")</f>
        <v/>
      </c>
      <c r="O299" s="3" t="str">
        <f>IF(Programas!O299="X","X","")</f>
        <v/>
      </c>
      <c r="P299" s="3" t="str">
        <f>IF(Programas!P299="X","X","")</f>
        <v/>
      </c>
      <c r="Q299" s="3" t="str">
        <f>IF(Programas!Q299="X","X","")</f>
        <v/>
      </c>
      <c r="R299" s="3" t="str">
        <f>IF(Programas!R299="X","X","")</f>
        <v/>
      </c>
      <c r="S299" s="3" t="str">
        <f>IF(Programas!S299="X","X","")</f>
        <v/>
      </c>
      <c r="T299" s="3" t="str">
        <f>IF(Programas!T299="X","X","")</f>
        <v/>
      </c>
      <c r="U299" s="3" t="str">
        <f>IF(Programas!U299="X","X","")</f>
        <v/>
      </c>
      <c r="V299" s="3" t="str">
        <f>IF(Programas!V299="X","X","")</f>
        <v/>
      </c>
      <c r="W299" s="3" t="str">
        <f>IF(Programas!W299="X","X","")</f>
        <v/>
      </c>
      <c r="X299" s="3" t="str">
        <f>IF(Programas!X299="X","X","")</f>
        <v/>
      </c>
      <c r="Y299" s="3" t="str">
        <f>IF(Programas!Y299="X","X","")</f>
        <v/>
      </c>
      <c r="Z299" s="3" t="str">
        <f>IF(Programas!Z299="X","X","")</f>
        <v/>
      </c>
      <c r="AA299" s="3" t="str">
        <f>IF(Programas!AA299="X","X","")</f>
        <v/>
      </c>
      <c r="AB299" s="3" t="str">
        <f>IF(Programas!AB299="X","X","")</f>
        <v/>
      </c>
      <c r="AC299" s="3" t="str">
        <f>IF(Programas!AC299="X","X","")</f>
        <v/>
      </c>
      <c r="AD299" s="3">
        <f>Programas!AD299</f>
        <v>0</v>
      </c>
      <c r="AE299" s="3">
        <f>Programas!AE299</f>
        <v>0</v>
      </c>
      <c r="AF299" s="3">
        <f>Programas!AF299</f>
        <v>0</v>
      </c>
      <c r="AG299" s="3">
        <f>Programas!AG299</f>
        <v>0</v>
      </c>
      <c r="AH299" s="3">
        <f>Programas!AH299</f>
        <v>0</v>
      </c>
      <c r="AI299" s="3">
        <f>Programas!AI299</f>
        <v>0</v>
      </c>
      <c r="AJ299" s="3">
        <f>Programas!AJ299</f>
        <v>0</v>
      </c>
      <c r="AK299" s="3">
        <f>Programas!AK299</f>
        <v>0</v>
      </c>
      <c r="AL299" s="3">
        <f>Programas!AL299</f>
        <v>0</v>
      </c>
      <c r="AM299" s="3">
        <f>Programas!AM299</f>
        <v>0</v>
      </c>
      <c r="AN299" s="3">
        <f>Programas!AN299</f>
        <v>0</v>
      </c>
      <c r="AO299" s="3">
        <f>Programas!AO299</f>
        <v>0</v>
      </c>
      <c r="AP299" s="3">
        <f>Programas!AP299</f>
        <v>0</v>
      </c>
      <c r="AQ299" s="3">
        <f>Programas!AQ299</f>
        <v>0</v>
      </c>
      <c r="AR299" s="3">
        <f>Programas!AR299</f>
        <v>0</v>
      </c>
      <c r="AS299" s="3">
        <f>Programas!AS299</f>
        <v>0</v>
      </c>
      <c r="AT299" s="3">
        <f>Programas!AT299</f>
        <v>0</v>
      </c>
      <c r="AU299" s="3">
        <f>Programas!AU299</f>
        <v>0</v>
      </c>
      <c r="AV299" s="3">
        <f>Programas!AV299</f>
        <v>0</v>
      </c>
      <c r="AW299" s="3">
        <f>Programas!AW299</f>
        <v>0</v>
      </c>
      <c r="AX299" s="4">
        <f t="shared" si="322"/>
        <v>0</v>
      </c>
      <c r="AY299" s="4"/>
      <c r="AZ299" s="2"/>
      <c r="BA299" s="2"/>
      <c r="BB299" s="2"/>
      <c r="BC299" s="2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1"/>
    </row>
    <row r="300" spans="1:76" hidden="1" x14ac:dyDescent="0.3">
      <c r="A300" s="2" t="str">
        <f>Programas!A300</f>
        <v>UA9</v>
      </c>
      <c r="B300" s="2">
        <f>Programas!B300</f>
        <v>1</v>
      </c>
      <c r="C300" s="2" t="str">
        <f>Programas!C300</f>
        <v>Recursos Hídricos</v>
      </c>
      <c r="D300" s="2">
        <f>Programas!D300</f>
        <v>8</v>
      </c>
      <c r="E300" s="2" t="str">
        <f>Programas!E300</f>
        <v>N/A</v>
      </c>
      <c r="F300" s="2" t="str">
        <f>Programas!F300</f>
        <v>N/A</v>
      </c>
      <c r="G300" s="2" t="str">
        <f>Programas!G300</f>
        <v>N/A</v>
      </c>
      <c r="H300" s="2" t="str">
        <f>Programas!H300</f>
        <v>N/A</v>
      </c>
      <c r="I300" s="2" t="str">
        <f>Programas!I300</f>
        <v>N/A</v>
      </c>
      <c r="J300" s="3" t="str">
        <f>IF(Programas!J300="X","X","")</f>
        <v/>
      </c>
      <c r="K300" s="3" t="str">
        <f>IF(Programas!K300="X","X","")</f>
        <v/>
      </c>
      <c r="L300" s="3" t="str">
        <f>IF(Programas!L300="X","X","")</f>
        <v/>
      </c>
      <c r="M300" s="3" t="str">
        <f>IF(Programas!M300="X","X","")</f>
        <v/>
      </c>
      <c r="N300" s="3" t="str">
        <f>IF(Programas!N300="X","X","")</f>
        <v/>
      </c>
      <c r="O300" s="3" t="str">
        <f>IF(Programas!O300="X","X","")</f>
        <v/>
      </c>
      <c r="P300" s="3" t="str">
        <f>IF(Programas!P300="X","X","")</f>
        <v/>
      </c>
      <c r="Q300" s="3" t="str">
        <f>IF(Programas!Q300="X","X","")</f>
        <v/>
      </c>
      <c r="R300" s="3" t="str">
        <f>IF(Programas!R300="X","X","")</f>
        <v/>
      </c>
      <c r="S300" s="3" t="str">
        <f>IF(Programas!S300="X","X","")</f>
        <v/>
      </c>
      <c r="T300" s="3" t="str">
        <f>IF(Programas!T300="X","X","")</f>
        <v/>
      </c>
      <c r="U300" s="3" t="str">
        <f>IF(Programas!U300="X","X","")</f>
        <v/>
      </c>
      <c r="V300" s="3" t="str">
        <f>IF(Programas!V300="X","X","")</f>
        <v/>
      </c>
      <c r="W300" s="3" t="str">
        <f>IF(Programas!W300="X","X","")</f>
        <v/>
      </c>
      <c r="X300" s="3" t="str">
        <f>IF(Programas!X300="X","X","")</f>
        <v/>
      </c>
      <c r="Y300" s="3" t="str">
        <f>IF(Programas!Y300="X","X","")</f>
        <v/>
      </c>
      <c r="Z300" s="3" t="str">
        <f>IF(Programas!Z300="X","X","")</f>
        <v/>
      </c>
      <c r="AA300" s="3" t="str">
        <f>IF(Programas!AA300="X","X","")</f>
        <v/>
      </c>
      <c r="AB300" s="3" t="str">
        <f>IF(Programas!AB300="X","X","")</f>
        <v/>
      </c>
      <c r="AC300" s="3" t="str">
        <f>IF(Programas!AC300="X","X","")</f>
        <v/>
      </c>
      <c r="AD300" s="3">
        <f>Programas!AD300</f>
        <v>0</v>
      </c>
      <c r="AE300" s="3">
        <f>Programas!AE300</f>
        <v>0</v>
      </c>
      <c r="AF300" s="3">
        <f>Programas!AF300</f>
        <v>0</v>
      </c>
      <c r="AG300" s="3">
        <f>Programas!AG300</f>
        <v>0</v>
      </c>
      <c r="AH300" s="3">
        <f>Programas!AH300</f>
        <v>0</v>
      </c>
      <c r="AI300" s="3">
        <f>Programas!AI300</f>
        <v>0</v>
      </c>
      <c r="AJ300" s="3">
        <f>Programas!AJ300</f>
        <v>0</v>
      </c>
      <c r="AK300" s="3">
        <f>Programas!AK300</f>
        <v>0</v>
      </c>
      <c r="AL300" s="3">
        <f>Programas!AL300</f>
        <v>0</v>
      </c>
      <c r="AM300" s="3">
        <f>Programas!AM300</f>
        <v>0</v>
      </c>
      <c r="AN300" s="3">
        <f>Programas!AN300</f>
        <v>0</v>
      </c>
      <c r="AO300" s="3">
        <f>Programas!AO300</f>
        <v>0</v>
      </c>
      <c r="AP300" s="3">
        <f>Programas!AP300</f>
        <v>0</v>
      </c>
      <c r="AQ300" s="3">
        <f>Programas!AQ300</f>
        <v>0</v>
      </c>
      <c r="AR300" s="3">
        <f>Programas!AR300</f>
        <v>0</v>
      </c>
      <c r="AS300" s="3">
        <f>Programas!AS300</f>
        <v>0</v>
      </c>
      <c r="AT300" s="3">
        <f>Programas!AT300</f>
        <v>0</v>
      </c>
      <c r="AU300" s="3">
        <f>Programas!AU300</f>
        <v>0</v>
      </c>
      <c r="AV300" s="3">
        <f>Programas!AV300</f>
        <v>0</v>
      </c>
      <c r="AW300" s="3">
        <f>Programas!AW300</f>
        <v>0</v>
      </c>
      <c r="AX300" s="4">
        <f t="shared" si="322"/>
        <v>0</v>
      </c>
      <c r="AY300" s="4"/>
      <c r="AZ300" s="2"/>
      <c r="BA300" s="2"/>
      <c r="BB300" s="2"/>
      <c r="BC300" s="2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1"/>
    </row>
    <row r="301" spans="1:76" ht="45.6" x14ac:dyDescent="0.3">
      <c r="A301" s="40" t="str">
        <f>Programas!A301</f>
        <v>PIRH</v>
      </c>
      <c r="B301" s="40">
        <f>Programas!B301</f>
        <v>1</v>
      </c>
      <c r="C301" s="40" t="str">
        <f>Programas!C301</f>
        <v>Recursos Hídricos</v>
      </c>
      <c r="D301" s="40">
        <f>Programas!D301</f>
        <v>8</v>
      </c>
      <c r="E301" s="40" t="str">
        <f>Programas!E301</f>
        <v>Segurança hídrica e eventos críticos</v>
      </c>
      <c r="F301" s="40" t="str">
        <f>Programas!F301</f>
        <v>8.2</v>
      </c>
      <c r="G301" s="40" t="str">
        <f>Programas!G301</f>
        <v>Convivência com as cheias</v>
      </c>
      <c r="H301" s="40" t="str">
        <f>Programas!H301</f>
        <v>8.2.2</v>
      </c>
      <c r="I301" s="40" t="str">
        <f>Programas!I301</f>
        <v>Implementar ações resultantes do estudo de modelagem de cheias na bacia</v>
      </c>
      <c r="J301" s="30" t="str">
        <f>IF(Programas!J301="X","X","")</f>
        <v/>
      </c>
      <c r="K301" s="30" t="str">
        <f>IF(Programas!K301="X","X","")</f>
        <v/>
      </c>
      <c r="L301" s="30" t="str">
        <f>IF(Programas!L301="X","X","")</f>
        <v>X</v>
      </c>
      <c r="M301" s="30" t="str">
        <f>IF(Programas!M301="X","X","")</f>
        <v>X</v>
      </c>
      <c r="N301" s="30" t="str">
        <f>IF(Programas!N301="X","X","")</f>
        <v>X</v>
      </c>
      <c r="O301" s="30" t="str">
        <f>IF(Programas!O301="X","X","")</f>
        <v>X</v>
      </c>
      <c r="P301" s="30" t="str">
        <f>IF(Programas!P301="X","X","")</f>
        <v>X</v>
      </c>
      <c r="Q301" s="30" t="str">
        <f>IF(Programas!Q301="X","X","")</f>
        <v>X</v>
      </c>
      <c r="R301" s="30" t="str">
        <f>IF(Programas!R301="X","X","")</f>
        <v/>
      </c>
      <c r="S301" s="30" t="str">
        <f>IF(Programas!S301="X","X","")</f>
        <v/>
      </c>
      <c r="T301" s="30" t="str">
        <f>IF(Programas!T301="X","X","")</f>
        <v/>
      </c>
      <c r="U301" s="30" t="str">
        <f>IF(Programas!U301="X","X","")</f>
        <v/>
      </c>
      <c r="V301" s="30" t="str">
        <f>IF(Programas!V301="X","X","")</f>
        <v/>
      </c>
      <c r="W301" s="30" t="str">
        <f>IF(Programas!W301="X","X","")</f>
        <v/>
      </c>
      <c r="X301" s="30" t="str">
        <f>IF(Programas!X301="X","X","")</f>
        <v/>
      </c>
      <c r="Y301" s="30" t="str">
        <f>IF(Programas!Y301="X","X","")</f>
        <v/>
      </c>
      <c r="Z301" s="30" t="str">
        <f>IF(Programas!Z301="X","X","")</f>
        <v/>
      </c>
      <c r="AA301" s="30" t="str">
        <f>IF(Programas!AA301="X","X","")</f>
        <v/>
      </c>
      <c r="AB301" s="30" t="str">
        <f>IF(Programas!AB301="X","X","")</f>
        <v/>
      </c>
      <c r="AC301" s="30" t="str">
        <f>IF(Programas!AC301="X","X","")</f>
        <v/>
      </c>
      <c r="AD301" s="30">
        <f>Programas!AD301</f>
        <v>0</v>
      </c>
      <c r="AE301" s="30">
        <f>Programas!AE301</f>
        <v>0</v>
      </c>
      <c r="AF301" s="30">
        <f>Programas!AF301</f>
        <v>0</v>
      </c>
      <c r="AG301" s="30">
        <f>Programas!AG301</f>
        <v>1500</v>
      </c>
      <c r="AH301" s="30">
        <f>Programas!AH301</f>
        <v>1500</v>
      </c>
      <c r="AI301" s="30">
        <f>Programas!AI301</f>
        <v>1500</v>
      </c>
      <c r="AJ301" s="30">
        <f>Programas!AJ301</f>
        <v>1500</v>
      </c>
      <c r="AK301" s="30">
        <f>Programas!AK301</f>
        <v>1500</v>
      </c>
      <c r="AL301" s="30">
        <f>Programas!AL301</f>
        <v>0</v>
      </c>
      <c r="AM301" s="30">
        <f>Programas!AM301</f>
        <v>0</v>
      </c>
      <c r="AN301" s="30">
        <f>Programas!AN301</f>
        <v>0</v>
      </c>
      <c r="AO301" s="30">
        <f>Programas!AO301</f>
        <v>0</v>
      </c>
      <c r="AP301" s="30">
        <f>Programas!AP301</f>
        <v>0</v>
      </c>
      <c r="AQ301" s="30">
        <f>Programas!AQ301</f>
        <v>0</v>
      </c>
      <c r="AR301" s="30">
        <f>Programas!AR301</f>
        <v>0</v>
      </c>
      <c r="AS301" s="30">
        <f>Programas!AS301</f>
        <v>0</v>
      </c>
      <c r="AT301" s="30">
        <f>Programas!AT301</f>
        <v>0</v>
      </c>
      <c r="AU301" s="30">
        <f>Programas!AU301</f>
        <v>0</v>
      </c>
      <c r="AV301" s="30">
        <f>Programas!AV301</f>
        <v>0</v>
      </c>
      <c r="AW301" s="30">
        <f>Programas!AW301</f>
        <v>0</v>
      </c>
      <c r="AX301" s="36">
        <f t="shared" si="322"/>
        <v>7500</v>
      </c>
      <c r="AY301" s="36" t="s">
        <v>205</v>
      </c>
      <c r="AZ301" s="40" t="s">
        <v>291</v>
      </c>
      <c r="BA301" s="40" t="s">
        <v>292</v>
      </c>
      <c r="BB301" s="40" t="s">
        <v>293</v>
      </c>
      <c r="BC301" s="40" t="s">
        <v>294</v>
      </c>
      <c r="BD301" s="62">
        <v>0</v>
      </c>
      <c r="BE301" s="62">
        <f t="shared" ref="BE301:BW301" si="325">BD301</f>
        <v>0</v>
      </c>
      <c r="BF301" s="62">
        <v>0.5</v>
      </c>
      <c r="BG301" s="62">
        <v>0.75</v>
      </c>
      <c r="BH301" s="62">
        <f t="shared" si="325"/>
        <v>0.75</v>
      </c>
      <c r="BI301" s="62">
        <f t="shared" si="325"/>
        <v>0.75</v>
      </c>
      <c r="BJ301" s="62">
        <f t="shared" si="325"/>
        <v>0.75</v>
      </c>
      <c r="BK301" s="62">
        <v>1</v>
      </c>
      <c r="BL301" s="62">
        <f t="shared" si="325"/>
        <v>1</v>
      </c>
      <c r="BM301" s="62">
        <f t="shared" si="325"/>
        <v>1</v>
      </c>
      <c r="BN301" s="62">
        <f t="shared" si="325"/>
        <v>1</v>
      </c>
      <c r="BO301" s="62">
        <f t="shared" si="325"/>
        <v>1</v>
      </c>
      <c r="BP301" s="62">
        <f t="shared" si="325"/>
        <v>1</v>
      </c>
      <c r="BQ301" s="62">
        <f t="shared" si="325"/>
        <v>1</v>
      </c>
      <c r="BR301" s="62">
        <f t="shared" si="325"/>
        <v>1</v>
      </c>
      <c r="BS301" s="62">
        <f t="shared" si="325"/>
        <v>1</v>
      </c>
      <c r="BT301" s="62">
        <f t="shared" si="325"/>
        <v>1</v>
      </c>
      <c r="BU301" s="62">
        <f t="shared" si="325"/>
        <v>1</v>
      </c>
      <c r="BV301" s="62">
        <f t="shared" si="325"/>
        <v>1</v>
      </c>
      <c r="BW301" s="62">
        <f t="shared" si="325"/>
        <v>1</v>
      </c>
    </row>
    <row r="302" spans="1:76" ht="45.6" hidden="1" x14ac:dyDescent="0.3">
      <c r="A302" s="2" t="str">
        <f>Programas!A302</f>
        <v>Doce</v>
      </c>
      <c r="B302" s="2">
        <f>Programas!B302</f>
        <v>1</v>
      </c>
      <c r="C302" s="2" t="str">
        <f>Programas!C302</f>
        <v>Recursos Hídricos</v>
      </c>
      <c r="D302" s="2">
        <f>Programas!D302</f>
        <v>8</v>
      </c>
      <c r="E302" s="2" t="str">
        <f>Programas!E302</f>
        <v>Segurança hídrica e eventos críticos</v>
      </c>
      <c r="F302" s="2" t="str">
        <f>Programas!F302</f>
        <v>8.2</v>
      </c>
      <c r="G302" s="2" t="str">
        <f>Programas!G302</f>
        <v>Convivência com as cheias</v>
      </c>
      <c r="H302" s="2" t="str">
        <f>Programas!H302</f>
        <v>8.2.2</v>
      </c>
      <c r="I302" s="2" t="str">
        <f>Programas!I302</f>
        <v>Implementar ações resultantes do estudo de modelagem de cheias na bacia</v>
      </c>
      <c r="J302" s="3" t="str">
        <f>IF(Programas!J302="X","X","")</f>
        <v/>
      </c>
      <c r="K302" s="3" t="str">
        <f>IF(Programas!K302="X","X","")</f>
        <v/>
      </c>
      <c r="L302" s="3" t="str">
        <f>IF(Programas!L302="X","X","")</f>
        <v>X</v>
      </c>
      <c r="M302" s="3" t="str">
        <f>IF(Programas!M302="X","X","")</f>
        <v>X</v>
      </c>
      <c r="N302" s="3" t="str">
        <f>IF(Programas!N302="X","X","")</f>
        <v>X</v>
      </c>
      <c r="O302" s="3" t="str">
        <f>IF(Programas!O302="X","X","")</f>
        <v>X</v>
      </c>
      <c r="P302" s="3" t="str">
        <f>IF(Programas!P302="X","X","")</f>
        <v>X</v>
      </c>
      <c r="Q302" s="3" t="str">
        <f>IF(Programas!Q302="X","X","")</f>
        <v>X</v>
      </c>
      <c r="R302" s="3" t="str">
        <f>IF(Programas!R302="X","X","")</f>
        <v/>
      </c>
      <c r="S302" s="3" t="str">
        <f>IF(Programas!S302="X","X","")</f>
        <v/>
      </c>
      <c r="T302" s="3" t="str">
        <f>IF(Programas!T302="X","X","")</f>
        <v/>
      </c>
      <c r="U302" s="3" t="str">
        <f>IF(Programas!U302="X","X","")</f>
        <v/>
      </c>
      <c r="V302" s="3" t="str">
        <f>IF(Programas!V302="X","X","")</f>
        <v/>
      </c>
      <c r="W302" s="3" t="str">
        <f>IF(Programas!W302="X","X","")</f>
        <v/>
      </c>
      <c r="X302" s="3" t="str">
        <f>IF(Programas!X302="X","X","")</f>
        <v/>
      </c>
      <c r="Y302" s="3" t="str">
        <f>IF(Programas!Y302="X","X","")</f>
        <v/>
      </c>
      <c r="Z302" s="3" t="str">
        <f>IF(Programas!Z302="X","X","")</f>
        <v/>
      </c>
      <c r="AA302" s="3" t="str">
        <f>IF(Programas!AA302="X","X","")</f>
        <v/>
      </c>
      <c r="AB302" s="3" t="str">
        <f>IF(Programas!AB302="X","X","")</f>
        <v/>
      </c>
      <c r="AC302" s="3" t="str">
        <f>IF(Programas!AC302="X","X","")</f>
        <v/>
      </c>
      <c r="AD302" s="3">
        <f>Programas!AD302</f>
        <v>0</v>
      </c>
      <c r="AE302" s="3">
        <f>Programas!AE302</f>
        <v>0</v>
      </c>
      <c r="AF302" s="3">
        <f>Programas!AF302</f>
        <v>0</v>
      </c>
      <c r="AG302" s="3">
        <f>Programas!AG302</f>
        <v>750</v>
      </c>
      <c r="AH302" s="3">
        <f>Programas!AH302</f>
        <v>750</v>
      </c>
      <c r="AI302" s="3">
        <f>Programas!AI302</f>
        <v>750</v>
      </c>
      <c r="AJ302" s="3">
        <f>Programas!AJ302</f>
        <v>750</v>
      </c>
      <c r="AK302" s="3">
        <f>Programas!AK302</f>
        <v>750</v>
      </c>
      <c r="AL302" s="3">
        <f>Programas!AL302</f>
        <v>0</v>
      </c>
      <c r="AM302" s="3">
        <f>Programas!AM302</f>
        <v>0</v>
      </c>
      <c r="AN302" s="3">
        <f>Programas!AN302</f>
        <v>0</v>
      </c>
      <c r="AO302" s="3">
        <f>Programas!AO302</f>
        <v>0</v>
      </c>
      <c r="AP302" s="3">
        <f>Programas!AP302</f>
        <v>0</v>
      </c>
      <c r="AQ302" s="3">
        <f>Programas!AQ302</f>
        <v>0</v>
      </c>
      <c r="AR302" s="3">
        <f>Programas!AR302</f>
        <v>0</v>
      </c>
      <c r="AS302" s="3">
        <f>Programas!AS302</f>
        <v>0</v>
      </c>
      <c r="AT302" s="3">
        <f>Programas!AT302</f>
        <v>0</v>
      </c>
      <c r="AU302" s="3">
        <f>Programas!AU302</f>
        <v>0</v>
      </c>
      <c r="AV302" s="3">
        <f>Programas!AV302</f>
        <v>0</v>
      </c>
      <c r="AW302" s="3">
        <f>Programas!AW302</f>
        <v>0</v>
      </c>
      <c r="AX302" s="4">
        <f t="shared" si="322"/>
        <v>3750</v>
      </c>
      <c r="AY302" s="4" t="s">
        <v>205</v>
      </c>
      <c r="AZ302" s="2" t="s">
        <v>291</v>
      </c>
      <c r="BA302" s="2" t="s">
        <v>292</v>
      </c>
      <c r="BB302" s="2" t="s">
        <v>293</v>
      </c>
      <c r="BC302" s="2" t="s">
        <v>294</v>
      </c>
      <c r="BD302" s="6">
        <v>0</v>
      </c>
      <c r="BE302" s="6">
        <f t="shared" ref="BE302:BE311" si="326">BD302</f>
        <v>0</v>
      </c>
      <c r="BF302" s="6">
        <v>0.5</v>
      </c>
      <c r="BG302" s="6">
        <v>0.75</v>
      </c>
      <c r="BH302" s="6">
        <f t="shared" ref="BH302:BH311" si="327">BG302</f>
        <v>0.75</v>
      </c>
      <c r="BI302" s="6">
        <f t="shared" ref="BI302:BI311" si="328">BH302</f>
        <v>0.75</v>
      </c>
      <c r="BJ302" s="6">
        <f t="shared" ref="BJ302:BJ311" si="329">BI302</f>
        <v>0.75</v>
      </c>
      <c r="BK302" s="6">
        <v>1</v>
      </c>
      <c r="BL302" s="6">
        <f t="shared" ref="BL302:BL311" si="330">BK302</f>
        <v>1</v>
      </c>
      <c r="BM302" s="6">
        <f t="shared" ref="BM302:BM311" si="331">BL302</f>
        <v>1</v>
      </c>
      <c r="BN302" s="6">
        <f t="shared" ref="BN302:BN311" si="332">BM302</f>
        <v>1</v>
      </c>
      <c r="BO302" s="6">
        <f t="shared" ref="BO302:BO311" si="333">BN302</f>
        <v>1</v>
      </c>
      <c r="BP302" s="6">
        <f t="shared" ref="BP302:BP311" si="334">BO302</f>
        <v>1</v>
      </c>
      <c r="BQ302" s="6">
        <f t="shared" ref="BQ302:BQ311" si="335">BP302</f>
        <v>1</v>
      </c>
      <c r="BR302" s="6">
        <f t="shared" ref="BR302:BR311" si="336">BQ302</f>
        <v>1</v>
      </c>
      <c r="BS302" s="6">
        <f t="shared" ref="BS302:BS311" si="337">BR302</f>
        <v>1</v>
      </c>
      <c r="BT302" s="6">
        <f t="shared" ref="BT302:BT311" si="338">BS302</f>
        <v>1</v>
      </c>
      <c r="BU302" s="6">
        <f t="shared" ref="BU302:BU311" si="339">BT302</f>
        <v>1</v>
      </c>
      <c r="BV302" s="6">
        <f t="shared" ref="BV302:BV311" si="340">BU302</f>
        <v>1</v>
      </c>
      <c r="BW302" s="6">
        <f t="shared" ref="BW302:BW311" si="341">BV302</f>
        <v>1</v>
      </c>
      <c r="BX302" s="1"/>
    </row>
    <row r="303" spans="1:76" ht="45.6" hidden="1" x14ac:dyDescent="0.3">
      <c r="A303" s="2" t="str">
        <f>Programas!A303</f>
        <v>DO1</v>
      </c>
      <c r="B303" s="2">
        <f>Programas!B303</f>
        <v>1</v>
      </c>
      <c r="C303" s="2" t="str">
        <f>Programas!C303</f>
        <v>Recursos Hídricos</v>
      </c>
      <c r="D303" s="2">
        <f>Programas!D303</f>
        <v>8</v>
      </c>
      <c r="E303" s="2" t="str">
        <f>Programas!E303</f>
        <v>Segurança hídrica e eventos críticos</v>
      </c>
      <c r="F303" s="2" t="str">
        <f>Programas!F303</f>
        <v>8.2</v>
      </c>
      <c r="G303" s="2" t="str">
        <f>Programas!G303</f>
        <v>Convivência com as cheias</v>
      </c>
      <c r="H303" s="2" t="str">
        <f>Programas!H303</f>
        <v>8.2.2</v>
      </c>
      <c r="I303" s="2" t="str">
        <f>Programas!I303</f>
        <v>Implementar ações resultantes do estudo de modelagem de cheias na bacia</v>
      </c>
      <c r="J303" s="3" t="str">
        <f>IF(Programas!J303="X","X","")</f>
        <v/>
      </c>
      <c r="K303" s="3" t="str">
        <f>IF(Programas!K303="X","X","")</f>
        <v/>
      </c>
      <c r="L303" s="3" t="str">
        <f>IF(Programas!L303="X","X","")</f>
        <v>X</v>
      </c>
      <c r="M303" s="3" t="str">
        <f>IF(Programas!M303="X","X","")</f>
        <v>X</v>
      </c>
      <c r="N303" s="3" t="str">
        <f>IF(Programas!N303="X","X","")</f>
        <v>X</v>
      </c>
      <c r="O303" s="3" t="str">
        <f>IF(Programas!O303="X","X","")</f>
        <v>X</v>
      </c>
      <c r="P303" s="3" t="str">
        <f>IF(Programas!P303="X","X","")</f>
        <v>X</v>
      </c>
      <c r="Q303" s="3" t="str">
        <f>IF(Programas!Q303="X","X","")</f>
        <v>X</v>
      </c>
      <c r="R303" s="3" t="str">
        <f>IF(Programas!R303="X","X","")</f>
        <v/>
      </c>
      <c r="S303" s="3" t="str">
        <f>IF(Programas!S303="X","X","")</f>
        <v/>
      </c>
      <c r="T303" s="3" t="str">
        <f>IF(Programas!T303="X","X","")</f>
        <v/>
      </c>
      <c r="U303" s="3" t="str">
        <f>IF(Programas!U303="X","X","")</f>
        <v/>
      </c>
      <c r="V303" s="3" t="str">
        <f>IF(Programas!V303="X","X","")</f>
        <v/>
      </c>
      <c r="W303" s="3" t="str">
        <f>IF(Programas!W303="X","X","")</f>
        <v/>
      </c>
      <c r="X303" s="3" t="str">
        <f>IF(Programas!X303="X","X","")</f>
        <v/>
      </c>
      <c r="Y303" s="3" t="str">
        <f>IF(Programas!Y303="X","X","")</f>
        <v/>
      </c>
      <c r="Z303" s="3" t="str">
        <f>IF(Programas!Z303="X","X","")</f>
        <v/>
      </c>
      <c r="AA303" s="3" t="str">
        <f>IF(Programas!AA303="X","X","")</f>
        <v/>
      </c>
      <c r="AB303" s="3" t="str">
        <f>IF(Programas!AB303="X","X","")</f>
        <v/>
      </c>
      <c r="AC303" s="3" t="str">
        <f>IF(Programas!AC303="X","X","")</f>
        <v/>
      </c>
      <c r="AD303" s="3">
        <f>Programas!AD303</f>
        <v>0</v>
      </c>
      <c r="AE303" s="3">
        <f>Programas!AE303</f>
        <v>0</v>
      </c>
      <c r="AF303" s="3">
        <f>Programas!AF303</f>
        <v>0</v>
      </c>
      <c r="AG303" s="3">
        <f>Programas!AG303</f>
        <v>125</v>
      </c>
      <c r="AH303" s="3">
        <f>Programas!AH303</f>
        <v>125</v>
      </c>
      <c r="AI303" s="3">
        <f>Programas!AI303</f>
        <v>125</v>
      </c>
      <c r="AJ303" s="3">
        <f>Programas!AJ303</f>
        <v>125</v>
      </c>
      <c r="AK303" s="3">
        <f>Programas!AK303</f>
        <v>125</v>
      </c>
      <c r="AL303" s="3">
        <f>Programas!AL303</f>
        <v>0</v>
      </c>
      <c r="AM303" s="3">
        <f>Programas!AM303</f>
        <v>0</v>
      </c>
      <c r="AN303" s="3">
        <f>Programas!AN303</f>
        <v>0</v>
      </c>
      <c r="AO303" s="3">
        <f>Programas!AO303</f>
        <v>0</v>
      </c>
      <c r="AP303" s="3">
        <f>Programas!AP303</f>
        <v>0</v>
      </c>
      <c r="AQ303" s="3">
        <f>Programas!AQ303</f>
        <v>0</v>
      </c>
      <c r="AR303" s="3">
        <f>Programas!AR303</f>
        <v>0</v>
      </c>
      <c r="AS303" s="3">
        <f>Programas!AS303</f>
        <v>0</v>
      </c>
      <c r="AT303" s="3">
        <f>Programas!AT303</f>
        <v>0</v>
      </c>
      <c r="AU303" s="3">
        <f>Programas!AU303</f>
        <v>0</v>
      </c>
      <c r="AV303" s="3">
        <f>Programas!AV303</f>
        <v>0</v>
      </c>
      <c r="AW303" s="3">
        <f>Programas!AW303</f>
        <v>0</v>
      </c>
      <c r="AX303" s="4">
        <f t="shared" si="322"/>
        <v>625</v>
      </c>
      <c r="AY303" s="4" t="s">
        <v>205</v>
      </c>
      <c r="AZ303" s="2" t="s">
        <v>291</v>
      </c>
      <c r="BA303" s="2" t="s">
        <v>292</v>
      </c>
      <c r="BB303" s="2" t="s">
        <v>293</v>
      </c>
      <c r="BC303" s="2" t="s">
        <v>294</v>
      </c>
      <c r="BD303" s="6">
        <v>0</v>
      </c>
      <c r="BE303" s="6">
        <f t="shared" si="326"/>
        <v>0</v>
      </c>
      <c r="BF303" s="6">
        <v>0.5</v>
      </c>
      <c r="BG303" s="6">
        <v>0.75</v>
      </c>
      <c r="BH303" s="6">
        <f t="shared" si="327"/>
        <v>0.75</v>
      </c>
      <c r="BI303" s="6">
        <f t="shared" si="328"/>
        <v>0.75</v>
      </c>
      <c r="BJ303" s="6">
        <f t="shared" si="329"/>
        <v>0.75</v>
      </c>
      <c r="BK303" s="6">
        <v>1</v>
      </c>
      <c r="BL303" s="6">
        <f t="shared" si="330"/>
        <v>1</v>
      </c>
      <c r="BM303" s="6">
        <f t="shared" si="331"/>
        <v>1</v>
      </c>
      <c r="BN303" s="6">
        <f t="shared" si="332"/>
        <v>1</v>
      </c>
      <c r="BO303" s="6">
        <f t="shared" si="333"/>
        <v>1</v>
      </c>
      <c r="BP303" s="6">
        <f t="shared" si="334"/>
        <v>1</v>
      </c>
      <c r="BQ303" s="6">
        <f t="shared" si="335"/>
        <v>1</v>
      </c>
      <c r="BR303" s="6">
        <f t="shared" si="336"/>
        <v>1</v>
      </c>
      <c r="BS303" s="6">
        <f t="shared" si="337"/>
        <v>1</v>
      </c>
      <c r="BT303" s="6">
        <f t="shared" si="338"/>
        <v>1</v>
      </c>
      <c r="BU303" s="6">
        <f t="shared" si="339"/>
        <v>1</v>
      </c>
      <c r="BV303" s="6">
        <f t="shared" si="340"/>
        <v>1</v>
      </c>
      <c r="BW303" s="6">
        <f t="shared" si="341"/>
        <v>1</v>
      </c>
      <c r="BX303" s="1"/>
    </row>
    <row r="304" spans="1:76" ht="45.6" hidden="1" x14ac:dyDescent="0.3">
      <c r="A304" s="2" t="str">
        <f>Programas!A304</f>
        <v>DO2</v>
      </c>
      <c r="B304" s="2">
        <f>Programas!B304</f>
        <v>1</v>
      </c>
      <c r="C304" s="2" t="str">
        <f>Programas!C304</f>
        <v>Recursos Hídricos</v>
      </c>
      <c r="D304" s="2">
        <f>Programas!D304</f>
        <v>8</v>
      </c>
      <c r="E304" s="2" t="str">
        <f>Programas!E304</f>
        <v>Segurança hídrica e eventos críticos</v>
      </c>
      <c r="F304" s="2" t="str">
        <f>Programas!F304</f>
        <v>8.2</v>
      </c>
      <c r="G304" s="2" t="str">
        <f>Programas!G304</f>
        <v>Convivência com as cheias</v>
      </c>
      <c r="H304" s="2" t="str">
        <f>Programas!H304</f>
        <v>8.2.2</v>
      </c>
      <c r="I304" s="2" t="str">
        <f>Programas!I304</f>
        <v>Implementar ações resultantes do estudo de modelagem de cheias na bacia</v>
      </c>
      <c r="J304" s="3" t="str">
        <f>IF(Programas!J304="X","X","")</f>
        <v/>
      </c>
      <c r="K304" s="3" t="str">
        <f>IF(Programas!K304="X","X","")</f>
        <v/>
      </c>
      <c r="L304" s="3" t="str">
        <f>IF(Programas!L304="X","X","")</f>
        <v>X</v>
      </c>
      <c r="M304" s="3" t="str">
        <f>IF(Programas!M304="X","X","")</f>
        <v>X</v>
      </c>
      <c r="N304" s="3" t="str">
        <f>IF(Programas!N304="X","X","")</f>
        <v>X</v>
      </c>
      <c r="O304" s="3" t="str">
        <f>IF(Programas!O304="X","X","")</f>
        <v>X</v>
      </c>
      <c r="P304" s="3" t="str">
        <f>IF(Programas!P304="X","X","")</f>
        <v>X</v>
      </c>
      <c r="Q304" s="3" t="str">
        <f>IF(Programas!Q304="X","X","")</f>
        <v>X</v>
      </c>
      <c r="R304" s="3" t="str">
        <f>IF(Programas!R304="X","X","")</f>
        <v/>
      </c>
      <c r="S304" s="3" t="str">
        <f>IF(Programas!S304="X","X","")</f>
        <v/>
      </c>
      <c r="T304" s="3" t="str">
        <f>IF(Programas!T304="X","X","")</f>
        <v/>
      </c>
      <c r="U304" s="3" t="str">
        <f>IF(Programas!U304="X","X","")</f>
        <v/>
      </c>
      <c r="V304" s="3" t="str">
        <f>IF(Programas!V304="X","X","")</f>
        <v/>
      </c>
      <c r="W304" s="3" t="str">
        <f>IF(Programas!W304="X","X","")</f>
        <v/>
      </c>
      <c r="X304" s="3" t="str">
        <f>IF(Programas!X304="X","X","")</f>
        <v/>
      </c>
      <c r="Y304" s="3" t="str">
        <f>IF(Programas!Y304="X","X","")</f>
        <v/>
      </c>
      <c r="Z304" s="3" t="str">
        <f>IF(Programas!Z304="X","X","")</f>
        <v/>
      </c>
      <c r="AA304" s="3" t="str">
        <f>IF(Programas!AA304="X","X","")</f>
        <v/>
      </c>
      <c r="AB304" s="3" t="str">
        <f>IF(Programas!AB304="X","X","")</f>
        <v/>
      </c>
      <c r="AC304" s="3" t="str">
        <f>IF(Programas!AC304="X","X","")</f>
        <v/>
      </c>
      <c r="AD304" s="3">
        <f>Programas!AD304</f>
        <v>0</v>
      </c>
      <c r="AE304" s="3">
        <f>Programas!AE304</f>
        <v>0</v>
      </c>
      <c r="AF304" s="3">
        <f>Programas!AF304</f>
        <v>0</v>
      </c>
      <c r="AG304" s="3">
        <f>Programas!AG304</f>
        <v>500</v>
      </c>
      <c r="AH304" s="3">
        <f>Programas!AH304</f>
        <v>500</v>
      </c>
      <c r="AI304" s="3">
        <f>Programas!AI304</f>
        <v>500</v>
      </c>
      <c r="AJ304" s="3">
        <f>Programas!AJ304</f>
        <v>500</v>
      </c>
      <c r="AK304" s="3">
        <f>Programas!AK304</f>
        <v>500</v>
      </c>
      <c r="AL304" s="3">
        <f>Programas!AL304</f>
        <v>0</v>
      </c>
      <c r="AM304" s="3">
        <f>Programas!AM304</f>
        <v>0</v>
      </c>
      <c r="AN304" s="3">
        <f>Programas!AN304</f>
        <v>0</v>
      </c>
      <c r="AO304" s="3">
        <f>Programas!AO304</f>
        <v>0</v>
      </c>
      <c r="AP304" s="3">
        <f>Programas!AP304</f>
        <v>0</v>
      </c>
      <c r="AQ304" s="3">
        <f>Programas!AQ304</f>
        <v>0</v>
      </c>
      <c r="AR304" s="3">
        <f>Programas!AR304</f>
        <v>0</v>
      </c>
      <c r="AS304" s="3">
        <f>Programas!AS304</f>
        <v>0</v>
      </c>
      <c r="AT304" s="3">
        <f>Programas!AT304</f>
        <v>0</v>
      </c>
      <c r="AU304" s="3">
        <f>Programas!AU304</f>
        <v>0</v>
      </c>
      <c r="AV304" s="3">
        <f>Programas!AV304</f>
        <v>0</v>
      </c>
      <c r="AW304" s="3">
        <f>Programas!AW304</f>
        <v>0</v>
      </c>
      <c r="AX304" s="4">
        <f t="shared" si="322"/>
        <v>2500</v>
      </c>
      <c r="AY304" s="4" t="s">
        <v>205</v>
      </c>
      <c r="AZ304" s="2" t="s">
        <v>291</v>
      </c>
      <c r="BA304" s="2" t="s">
        <v>292</v>
      </c>
      <c r="BB304" s="2" t="s">
        <v>293</v>
      </c>
      <c r="BC304" s="2" t="s">
        <v>294</v>
      </c>
      <c r="BD304" s="6">
        <v>0</v>
      </c>
      <c r="BE304" s="6">
        <f t="shared" si="326"/>
        <v>0</v>
      </c>
      <c r="BF304" s="6">
        <v>0.5</v>
      </c>
      <c r="BG304" s="6">
        <v>0.75</v>
      </c>
      <c r="BH304" s="6">
        <f t="shared" si="327"/>
        <v>0.75</v>
      </c>
      <c r="BI304" s="6">
        <f t="shared" si="328"/>
        <v>0.75</v>
      </c>
      <c r="BJ304" s="6">
        <f t="shared" si="329"/>
        <v>0.75</v>
      </c>
      <c r="BK304" s="6">
        <v>1</v>
      </c>
      <c r="BL304" s="6">
        <f t="shared" si="330"/>
        <v>1</v>
      </c>
      <c r="BM304" s="6">
        <f t="shared" si="331"/>
        <v>1</v>
      </c>
      <c r="BN304" s="6">
        <f t="shared" si="332"/>
        <v>1</v>
      </c>
      <c r="BO304" s="6">
        <f t="shared" si="333"/>
        <v>1</v>
      </c>
      <c r="BP304" s="6">
        <f t="shared" si="334"/>
        <v>1</v>
      </c>
      <c r="BQ304" s="6">
        <f t="shared" si="335"/>
        <v>1</v>
      </c>
      <c r="BR304" s="6">
        <f t="shared" si="336"/>
        <v>1</v>
      </c>
      <c r="BS304" s="6">
        <f t="shared" si="337"/>
        <v>1</v>
      </c>
      <c r="BT304" s="6">
        <f t="shared" si="338"/>
        <v>1</v>
      </c>
      <c r="BU304" s="6">
        <f t="shared" si="339"/>
        <v>1</v>
      </c>
      <c r="BV304" s="6">
        <f t="shared" si="340"/>
        <v>1</v>
      </c>
      <c r="BW304" s="6">
        <f t="shared" si="341"/>
        <v>1</v>
      </c>
      <c r="BX304" s="1"/>
    </row>
    <row r="305" spans="1:76" ht="45.6" hidden="1" x14ac:dyDescent="0.3">
      <c r="A305" s="2" t="str">
        <f>Programas!A305</f>
        <v>DO3</v>
      </c>
      <c r="B305" s="2">
        <f>Programas!B305</f>
        <v>1</v>
      </c>
      <c r="C305" s="2" t="str">
        <f>Programas!C305</f>
        <v>Recursos Hídricos</v>
      </c>
      <c r="D305" s="2">
        <f>Programas!D305</f>
        <v>8</v>
      </c>
      <c r="E305" s="2" t="str">
        <f>Programas!E305</f>
        <v>Segurança hídrica e eventos críticos</v>
      </c>
      <c r="F305" s="2" t="str">
        <f>Programas!F305</f>
        <v>8.2</v>
      </c>
      <c r="G305" s="2" t="str">
        <f>Programas!G305</f>
        <v>Convivência com as cheias</v>
      </c>
      <c r="H305" s="2" t="str">
        <f>Programas!H305</f>
        <v>8.2.2</v>
      </c>
      <c r="I305" s="2" t="str">
        <f>Programas!I305</f>
        <v>Implementar ações resultantes do estudo de modelagem de cheias na bacia</v>
      </c>
      <c r="J305" s="3" t="str">
        <f>IF(Programas!J305="X","X","")</f>
        <v/>
      </c>
      <c r="K305" s="3" t="str">
        <f>IF(Programas!K305="X","X","")</f>
        <v/>
      </c>
      <c r="L305" s="3" t="str">
        <f>IF(Programas!L305="X","X","")</f>
        <v>X</v>
      </c>
      <c r="M305" s="3" t="str">
        <f>IF(Programas!M305="X","X","")</f>
        <v>X</v>
      </c>
      <c r="N305" s="3" t="str">
        <f>IF(Programas!N305="X","X","")</f>
        <v>X</v>
      </c>
      <c r="O305" s="3" t="str">
        <f>IF(Programas!O305="X","X","")</f>
        <v>X</v>
      </c>
      <c r="P305" s="3" t="str">
        <f>IF(Programas!P305="X","X","")</f>
        <v>X</v>
      </c>
      <c r="Q305" s="3" t="str">
        <f>IF(Programas!Q305="X","X","")</f>
        <v>X</v>
      </c>
      <c r="R305" s="3" t="str">
        <f>IF(Programas!R305="X","X","")</f>
        <v/>
      </c>
      <c r="S305" s="3" t="str">
        <f>IF(Programas!S305="X","X","")</f>
        <v/>
      </c>
      <c r="T305" s="3" t="str">
        <f>IF(Programas!T305="X","X","")</f>
        <v/>
      </c>
      <c r="U305" s="3" t="str">
        <f>IF(Programas!U305="X","X","")</f>
        <v/>
      </c>
      <c r="V305" s="3" t="str">
        <f>IF(Programas!V305="X","X","")</f>
        <v/>
      </c>
      <c r="W305" s="3" t="str">
        <f>IF(Programas!W305="X","X","")</f>
        <v/>
      </c>
      <c r="X305" s="3" t="str">
        <f>IF(Programas!X305="X","X","")</f>
        <v/>
      </c>
      <c r="Y305" s="3" t="str">
        <f>IF(Programas!Y305="X","X","")</f>
        <v/>
      </c>
      <c r="Z305" s="3" t="str">
        <f>IF(Programas!Z305="X","X","")</f>
        <v/>
      </c>
      <c r="AA305" s="3" t="str">
        <f>IF(Programas!AA305="X","X","")</f>
        <v/>
      </c>
      <c r="AB305" s="3" t="str">
        <f>IF(Programas!AB305="X","X","")</f>
        <v/>
      </c>
      <c r="AC305" s="3" t="str">
        <f>IF(Programas!AC305="X","X","")</f>
        <v/>
      </c>
      <c r="AD305" s="3">
        <f>Programas!AD305</f>
        <v>0</v>
      </c>
      <c r="AE305" s="3">
        <f>Programas!AE305</f>
        <v>0</v>
      </c>
      <c r="AF305" s="3">
        <f>Programas!AF305</f>
        <v>0</v>
      </c>
      <c r="AG305" s="3">
        <f>Programas!AG305</f>
        <v>125</v>
      </c>
      <c r="AH305" s="3">
        <f>Programas!AH305</f>
        <v>125</v>
      </c>
      <c r="AI305" s="3">
        <f>Programas!AI305</f>
        <v>125</v>
      </c>
      <c r="AJ305" s="3">
        <f>Programas!AJ305</f>
        <v>125</v>
      </c>
      <c r="AK305" s="3">
        <f>Programas!AK305</f>
        <v>125</v>
      </c>
      <c r="AL305" s="3">
        <f>Programas!AL305</f>
        <v>0</v>
      </c>
      <c r="AM305" s="3">
        <f>Programas!AM305</f>
        <v>0</v>
      </c>
      <c r="AN305" s="3">
        <f>Programas!AN305</f>
        <v>0</v>
      </c>
      <c r="AO305" s="3">
        <f>Programas!AO305</f>
        <v>0</v>
      </c>
      <c r="AP305" s="3">
        <f>Programas!AP305</f>
        <v>0</v>
      </c>
      <c r="AQ305" s="3">
        <f>Programas!AQ305</f>
        <v>0</v>
      </c>
      <c r="AR305" s="3">
        <f>Programas!AR305</f>
        <v>0</v>
      </c>
      <c r="AS305" s="3">
        <f>Programas!AS305</f>
        <v>0</v>
      </c>
      <c r="AT305" s="3">
        <f>Programas!AT305</f>
        <v>0</v>
      </c>
      <c r="AU305" s="3">
        <f>Programas!AU305</f>
        <v>0</v>
      </c>
      <c r="AV305" s="3">
        <f>Programas!AV305</f>
        <v>0</v>
      </c>
      <c r="AW305" s="3">
        <f>Programas!AW305</f>
        <v>0</v>
      </c>
      <c r="AX305" s="4">
        <f t="shared" si="322"/>
        <v>625</v>
      </c>
      <c r="AY305" s="4" t="s">
        <v>205</v>
      </c>
      <c r="AZ305" s="2" t="s">
        <v>291</v>
      </c>
      <c r="BA305" s="2" t="s">
        <v>292</v>
      </c>
      <c r="BB305" s="2" t="s">
        <v>293</v>
      </c>
      <c r="BC305" s="2" t="s">
        <v>294</v>
      </c>
      <c r="BD305" s="6">
        <v>0</v>
      </c>
      <c r="BE305" s="6">
        <f t="shared" si="326"/>
        <v>0</v>
      </c>
      <c r="BF305" s="6">
        <v>0.5</v>
      </c>
      <c r="BG305" s="6">
        <v>0.75</v>
      </c>
      <c r="BH305" s="6">
        <f t="shared" si="327"/>
        <v>0.75</v>
      </c>
      <c r="BI305" s="6">
        <f t="shared" si="328"/>
        <v>0.75</v>
      </c>
      <c r="BJ305" s="6">
        <f t="shared" si="329"/>
        <v>0.75</v>
      </c>
      <c r="BK305" s="6">
        <v>1</v>
      </c>
      <c r="BL305" s="6">
        <f t="shared" si="330"/>
        <v>1</v>
      </c>
      <c r="BM305" s="6">
        <f t="shared" si="331"/>
        <v>1</v>
      </c>
      <c r="BN305" s="6">
        <f t="shared" si="332"/>
        <v>1</v>
      </c>
      <c r="BO305" s="6">
        <f t="shared" si="333"/>
        <v>1</v>
      </c>
      <c r="BP305" s="6">
        <f t="shared" si="334"/>
        <v>1</v>
      </c>
      <c r="BQ305" s="6">
        <f t="shared" si="335"/>
        <v>1</v>
      </c>
      <c r="BR305" s="6">
        <f t="shared" si="336"/>
        <v>1</v>
      </c>
      <c r="BS305" s="6">
        <f t="shared" si="337"/>
        <v>1</v>
      </c>
      <c r="BT305" s="6">
        <f t="shared" si="338"/>
        <v>1</v>
      </c>
      <c r="BU305" s="6">
        <f t="shared" si="339"/>
        <v>1</v>
      </c>
      <c r="BV305" s="6">
        <f t="shared" si="340"/>
        <v>1</v>
      </c>
      <c r="BW305" s="6">
        <f t="shared" si="341"/>
        <v>1</v>
      </c>
      <c r="BX305" s="1"/>
    </row>
    <row r="306" spans="1:76" ht="45.6" hidden="1" x14ac:dyDescent="0.3">
      <c r="A306" s="2" t="str">
        <f>Programas!A306</f>
        <v>DO4</v>
      </c>
      <c r="B306" s="2">
        <f>Programas!B306</f>
        <v>1</v>
      </c>
      <c r="C306" s="2" t="str">
        <f>Programas!C306</f>
        <v>Recursos Hídricos</v>
      </c>
      <c r="D306" s="2">
        <f>Programas!D306</f>
        <v>8</v>
      </c>
      <c r="E306" s="2" t="str">
        <f>Programas!E306</f>
        <v>Segurança hídrica e eventos críticos</v>
      </c>
      <c r="F306" s="2" t="str">
        <f>Programas!F306</f>
        <v>8.2</v>
      </c>
      <c r="G306" s="2" t="str">
        <f>Programas!G306</f>
        <v>Convivência com as cheias</v>
      </c>
      <c r="H306" s="2" t="str">
        <f>Programas!H306</f>
        <v>8.2.2</v>
      </c>
      <c r="I306" s="2" t="str">
        <f>Programas!I306</f>
        <v>Implementar ações resultantes do estudo de modelagem de cheias na bacia</v>
      </c>
      <c r="J306" s="3" t="str">
        <f>IF(Programas!J306="X","X","")</f>
        <v/>
      </c>
      <c r="K306" s="3" t="str">
        <f>IF(Programas!K306="X","X","")</f>
        <v/>
      </c>
      <c r="L306" s="3" t="str">
        <f>IF(Programas!L306="X","X","")</f>
        <v>X</v>
      </c>
      <c r="M306" s="3" t="str">
        <f>IF(Programas!M306="X","X","")</f>
        <v>X</v>
      </c>
      <c r="N306" s="3" t="str">
        <f>IF(Programas!N306="X","X","")</f>
        <v>X</v>
      </c>
      <c r="O306" s="3" t="str">
        <f>IF(Programas!O306="X","X","")</f>
        <v>X</v>
      </c>
      <c r="P306" s="3" t="str">
        <f>IF(Programas!P306="X","X","")</f>
        <v>X</v>
      </c>
      <c r="Q306" s="3" t="str">
        <f>IF(Programas!Q306="X","X","")</f>
        <v>X</v>
      </c>
      <c r="R306" s="3" t="str">
        <f>IF(Programas!R306="X","X","")</f>
        <v/>
      </c>
      <c r="S306" s="3" t="str">
        <f>IF(Programas!S306="X","X","")</f>
        <v/>
      </c>
      <c r="T306" s="3" t="str">
        <f>IF(Programas!T306="X","X","")</f>
        <v/>
      </c>
      <c r="U306" s="3" t="str">
        <f>IF(Programas!U306="X","X","")</f>
        <v/>
      </c>
      <c r="V306" s="3" t="str">
        <f>IF(Programas!V306="X","X","")</f>
        <v/>
      </c>
      <c r="W306" s="3" t="str">
        <f>IF(Programas!W306="X","X","")</f>
        <v/>
      </c>
      <c r="X306" s="3" t="str">
        <f>IF(Programas!X306="X","X","")</f>
        <v/>
      </c>
      <c r="Y306" s="3" t="str">
        <f>IF(Programas!Y306="X","X","")</f>
        <v/>
      </c>
      <c r="Z306" s="3" t="str">
        <f>IF(Programas!Z306="X","X","")</f>
        <v/>
      </c>
      <c r="AA306" s="3" t="str">
        <f>IF(Programas!AA306="X","X","")</f>
        <v/>
      </c>
      <c r="AB306" s="3" t="str">
        <f>IF(Programas!AB306="X","X","")</f>
        <v/>
      </c>
      <c r="AC306" s="3" t="str">
        <f>IF(Programas!AC306="X","X","")</f>
        <v/>
      </c>
      <c r="AD306" s="3">
        <f>Programas!AD306</f>
        <v>0</v>
      </c>
      <c r="AE306" s="3">
        <f>Programas!AE306</f>
        <v>0</v>
      </c>
      <c r="AF306" s="3">
        <f>Programas!AF306</f>
        <v>0</v>
      </c>
      <c r="AG306" s="3">
        <f>Programas!AG306</f>
        <v>0</v>
      </c>
      <c r="AH306" s="3">
        <f>Programas!AH306</f>
        <v>0</v>
      </c>
      <c r="AI306" s="3">
        <f>Programas!AI306</f>
        <v>0</v>
      </c>
      <c r="AJ306" s="3">
        <f>Programas!AJ306</f>
        <v>0</v>
      </c>
      <c r="AK306" s="3">
        <f>Programas!AK306</f>
        <v>0</v>
      </c>
      <c r="AL306" s="3">
        <f>Programas!AL306</f>
        <v>0</v>
      </c>
      <c r="AM306" s="3">
        <f>Programas!AM306</f>
        <v>0</v>
      </c>
      <c r="AN306" s="3">
        <f>Programas!AN306</f>
        <v>0</v>
      </c>
      <c r="AO306" s="3">
        <f>Programas!AO306</f>
        <v>0</v>
      </c>
      <c r="AP306" s="3">
        <f>Programas!AP306</f>
        <v>0</v>
      </c>
      <c r="AQ306" s="3">
        <f>Programas!AQ306</f>
        <v>0</v>
      </c>
      <c r="AR306" s="3">
        <f>Programas!AR306</f>
        <v>0</v>
      </c>
      <c r="AS306" s="3">
        <f>Programas!AS306</f>
        <v>0</v>
      </c>
      <c r="AT306" s="3">
        <f>Programas!AT306</f>
        <v>0</v>
      </c>
      <c r="AU306" s="3">
        <f>Programas!AU306</f>
        <v>0</v>
      </c>
      <c r="AV306" s="3">
        <f>Programas!AV306</f>
        <v>0</v>
      </c>
      <c r="AW306" s="3">
        <f>Programas!AW306</f>
        <v>0</v>
      </c>
      <c r="AX306" s="4">
        <f t="shared" si="322"/>
        <v>0</v>
      </c>
      <c r="AY306" s="4" t="s">
        <v>205</v>
      </c>
      <c r="AZ306" s="2" t="s">
        <v>291</v>
      </c>
      <c r="BA306" s="2" t="s">
        <v>292</v>
      </c>
      <c r="BB306" s="2" t="s">
        <v>293</v>
      </c>
      <c r="BC306" s="2" t="s">
        <v>294</v>
      </c>
      <c r="BD306" s="6">
        <v>0</v>
      </c>
      <c r="BE306" s="6">
        <f t="shared" si="326"/>
        <v>0</v>
      </c>
      <c r="BF306" s="6">
        <v>0.5</v>
      </c>
      <c r="BG306" s="6">
        <v>0.75</v>
      </c>
      <c r="BH306" s="6">
        <f t="shared" si="327"/>
        <v>0.75</v>
      </c>
      <c r="BI306" s="6">
        <f t="shared" si="328"/>
        <v>0.75</v>
      </c>
      <c r="BJ306" s="6">
        <f t="shared" si="329"/>
        <v>0.75</v>
      </c>
      <c r="BK306" s="6">
        <v>1</v>
      </c>
      <c r="BL306" s="6">
        <f t="shared" si="330"/>
        <v>1</v>
      </c>
      <c r="BM306" s="6">
        <f t="shared" si="331"/>
        <v>1</v>
      </c>
      <c r="BN306" s="6">
        <f t="shared" si="332"/>
        <v>1</v>
      </c>
      <c r="BO306" s="6">
        <f t="shared" si="333"/>
        <v>1</v>
      </c>
      <c r="BP306" s="6">
        <f t="shared" si="334"/>
        <v>1</v>
      </c>
      <c r="BQ306" s="6">
        <f t="shared" si="335"/>
        <v>1</v>
      </c>
      <c r="BR306" s="6">
        <f t="shared" si="336"/>
        <v>1</v>
      </c>
      <c r="BS306" s="6">
        <f t="shared" si="337"/>
        <v>1</v>
      </c>
      <c r="BT306" s="6">
        <f t="shared" si="338"/>
        <v>1</v>
      </c>
      <c r="BU306" s="6">
        <f t="shared" si="339"/>
        <v>1</v>
      </c>
      <c r="BV306" s="6">
        <f t="shared" si="340"/>
        <v>1</v>
      </c>
      <c r="BW306" s="6">
        <f t="shared" si="341"/>
        <v>1</v>
      </c>
      <c r="BX306" s="1"/>
    </row>
    <row r="307" spans="1:76" ht="45.6" hidden="1" x14ac:dyDescent="0.3">
      <c r="A307" s="2" t="str">
        <f>Programas!A307</f>
        <v>DO5</v>
      </c>
      <c r="B307" s="2">
        <f>Programas!B307</f>
        <v>1</v>
      </c>
      <c r="C307" s="2" t="str">
        <f>Programas!C307</f>
        <v>Recursos Hídricos</v>
      </c>
      <c r="D307" s="2">
        <f>Programas!D307</f>
        <v>8</v>
      </c>
      <c r="E307" s="2" t="str">
        <f>Programas!E307</f>
        <v>Segurança hídrica e eventos críticos</v>
      </c>
      <c r="F307" s="2" t="str">
        <f>Programas!F307</f>
        <v>8.2</v>
      </c>
      <c r="G307" s="2" t="str">
        <f>Programas!G307</f>
        <v>Convivência com as cheias</v>
      </c>
      <c r="H307" s="2" t="str">
        <f>Programas!H307</f>
        <v>8.2.2</v>
      </c>
      <c r="I307" s="2" t="str">
        <f>Programas!I307</f>
        <v>Implementar ações resultantes do estudo de modelagem de cheias na bacia</v>
      </c>
      <c r="J307" s="3" t="str">
        <f>IF(Programas!J307="X","X","")</f>
        <v/>
      </c>
      <c r="K307" s="3" t="str">
        <f>IF(Programas!K307="X","X","")</f>
        <v/>
      </c>
      <c r="L307" s="3" t="str">
        <f>IF(Programas!L307="X","X","")</f>
        <v>X</v>
      </c>
      <c r="M307" s="3" t="str">
        <f>IF(Programas!M307="X","X","")</f>
        <v>X</v>
      </c>
      <c r="N307" s="3" t="str">
        <f>IF(Programas!N307="X","X","")</f>
        <v>X</v>
      </c>
      <c r="O307" s="3" t="str">
        <f>IF(Programas!O307="X","X","")</f>
        <v>X</v>
      </c>
      <c r="P307" s="3" t="str">
        <f>IF(Programas!P307="X","X","")</f>
        <v>X</v>
      </c>
      <c r="Q307" s="3" t="str">
        <f>IF(Programas!Q307="X","X","")</f>
        <v>X</v>
      </c>
      <c r="R307" s="3" t="str">
        <f>IF(Programas!R307="X","X","")</f>
        <v/>
      </c>
      <c r="S307" s="3" t="str">
        <f>IF(Programas!S307="X","X","")</f>
        <v/>
      </c>
      <c r="T307" s="3" t="str">
        <f>IF(Programas!T307="X","X","")</f>
        <v/>
      </c>
      <c r="U307" s="3" t="str">
        <f>IF(Programas!U307="X","X","")</f>
        <v/>
      </c>
      <c r="V307" s="3" t="str">
        <f>IF(Programas!V307="X","X","")</f>
        <v/>
      </c>
      <c r="W307" s="3" t="str">
        <f>IF(Programas!W307="X","X","")</f>
        <v/>
      </c>
      <c r="X307" s="3" t="str">
        <f>IF(Programas!X307="X","X","")</f>
        <v/>
      </c>
      <c r="Y307" s="3" t="str">
        <f>IF(Programas!Y307="X","X","")</f>
        <v/>
      </c>
      <c r="Z307" s="3" t="str">
        <f>IF(Programas!Z307="X","X","")</f>
        <v/>
      </c>
      <c r="AA307" s="3" t="str">
        <f>IF(Programas!AA307="X","X","")</f>
        <v/>
      </c>
      <c r="AB307" s="3" t="str">
        <f>IF(Programas!AB307="X","X","")</f>
        <v/>
      </c>
      <c r="AC307" s="3" t="str">
        <f>IF(Programas!AC307="X","X","")</f>
        <v/>
      </c>
      <c r="AD307" s="3">
        <f>Programas!AD307</f>
        <v>0</v>
      </c>
      <c r="AE307" s="3">
        <f>Programas!AE307</f>
        <v>0</v>
      </c>
      <c r="AF307" s="3">
        <f>Programas!AF307</f>
        <v>0</v>
      </c>
      <c r="AG307" s="3">
        <f>Programas!AG307</f>
        <v>0</v>
      </c>
      <c r="AH307" s="3">
        <f>Programas!AH307</f>
        <v>0</v>
      </c>
      <c r="AI307" s="3">
        <f>Programas!AI307</f>
        <v>0</v>
      </c>
      <c r="AJ307" s="3">
        <f>Programas!AJ307</f>
        <v>0</v>
      </c>
      <c r="AK307" s="3">
        <f>Programas!AK307</f>
        <v>0</v>
      </c>
      <c r="AL307" s="3">
        <f>Programas!AL307</f>
        <v>0</v>
      </c>
      <c r="AM307" s="3">
        <f>Programas!AM307</f>
        <v>0</v>
      </c>
      <c r="AN307" s="3">
        <f>Programas!AN307</f>
        <v>0</v>
      </c>
      <c r="AO307" s="3">
        <f>Programas!AO307</f>
        <v>0</v>
      </c>
      <c r="AP307" s="3">
        <f>Programas!AP307</f>
        <v>0</v>
      </c>
      <c r="AQ307" s="3">
        <f>Programas!AQ307</f>
        <v>0</v>
      </c>
      <c r="AR307" s="3">
        <f>Programas!AR307</f>
        <v>0</v>
      </c>
      <c r="AS307" s="3">
        <f>Programas!AS307</f>
        <v>0</v>
      </c>
      <c r="AT307" s="3">
        <f>Programas!AT307</f>
        <v>0</v>
      </c>
      <c r="AU307" s="3">
        <f>Programas!AU307</f>
        <v>0</v>
      </c>
      <c r="AV307" s="3">
        <f>Programas!AV307</f>
        <v>0</v>
      </c>
      <c r="AW307" s="3">
        <f>Programas!AW307</f>
        <v>0</v>
      </c>
      <c r="AX307" s="4">
        <f t="shared" si="322"/>
        <v>0</v>
      </c>
      <c r="AY307" s="4" t="s">
        <v>205</v>
      </c>
      <c r="AZ307" s="2" t="s">
        <v>291</v>
      </c>
      <c r="BA307" s="2" t="s">
        <v>292</v>
      </c>
      <c r="BB307" s="2" t="s">
        <v>293</v>
      </c>
      <c r="BC307" s="2" t="s">
        <v>294</v>
      </c>
      <c r="BD307" s="6">
        <v>0</v>
      </c>
      <c r="BE307" s="6">
        <f t="shared" si="326"/>
        <v>0</v>
      </c>
      <c r="BF307" s="6">
        <v>0.5</v>
      </c>
      <c r="BG307" s="6">
        <v>0.75</v>
      </c>
      <c r="BH307" s="6">
        <f t="shared" si="327"/>
        <v>0.75</v>
      </c>
      <c r="BI307" s="6">
        <f t="shared" si="328"/>
        <v>0.75</v>
      </c>
      <c r="BJ307" s="6">
        <f t="shared" si="329"/>
        <v>0.75</v>
      </c>
      <c r="BK307" s="6">
        <v>1</v>
      </c>
      <c r="BL307" s="6">
        <f t="shared" si="330"/>
        <v>1</v>
      </c>
      <c r="BM307" s="6">
        <f t="shared" si="331"/>
        <v>1</v>
      </c>
      <c r="BN307" s="6">
        <f t="shared" si="332"/>
        <v>1</v>
      </c>
      <c r="BO307" s="6">
        <f t="shared" si="333"/>
        <v>1</v>
      </c>
      <c r="BP307" s="6">
        <f t="shared" si="334"/>
        <v>1</v>
      </c>
      <c r="BQ307" s="6">
        <f t="shared" si="335"/>
        <v>1</v>
      </c>
      <c r="BR307" s="6">
        <f t="shared" si="336"/>
        <v>1</v>
      </c>
      <c r="BS307" s="6">
        <f t="shared" si="337"/>
        <v>1</v>
      </c>
      <c r="BT307" s="6">
        <f t="shared" si="338"/>
        <v>1</v>
      </c>
      <c r="BU307" s="6">
        <f t="shared" si="339"/>
        <v>1</v>
      </c>
      <c r="BV307" s="6">
        <f t="shared" si="340"/>
        <v>1</v>
      </c>
      <c r="BW307" s="6">
        <f t="shared" si="341"/>
        <v>1</v>
      </c>
      <c r="BX307" s="1"/>
    </row>
    <row r="308" spans="1:76" ht="45.6" hidden="1" x14ac:dyDescent="0.3">
      <c r="A308" s="2" t="str">
        <f>Programas!A308</f>
        <v>DO6</v>
      </c>
      <c r="B308" s="2">
        <f>Programas!B308</f>
        <v>1</v>
      </c>
      <c r="C308" s="2" t="str">
        <f>Programas!C308</f>
        <v>Recursos Hídricos</v>
      </c>
      <c r="D308" s="2">
        <f>Programas!D308</f>
        <v>8</v>
      </c>
      <c r="E308" s="2" t="str">
        <f>Programas!E308</f>
        <v>Segurança hídrica e eventos críticos</v>
      </c>
      <c r="F308" s="2" t="str">
        <f>Programas!F308</f>
        <v>8.2</v>
      </c>
      <c r="G308" s="2" t="str">
        <f>Programas!G308</f>
        <v>Convivência com as cheias</v>
      </c>
      <c r="H308" s="2" t="str">
        <f>Programas!H308</f>
        <v>8.2.2</v>
      </c>
      <c r="I308" s="2" t="str">
        <f>Programas!I308</f>
        <v>Implementar ações resultantes do estudo de modelagem de cheias na bacia</v>
      </c>
      <c r="J308" s="3" t="str">
        <f>IF(Programas!J308="X","X","")</f>
        <v/>
      </c>
      <c r="K308" s="3" t="str">
        <f>IF(Programas!K308="X","X","")</f>
        <v/>
      </c>
      <c r="L308" s="3" t="str">
        <f>IF(Programas!L308="X","X","")</f>
        <v>X</v>
      </c>
      <c r="M308" s="3" t="str">
        <f>IF(Programas!M308="X","X","")</f>
        <v>X</v>
      </c>
      <c r="N308" s="3" t="str">
        <f>IF(Programas!N308="X","X","")</f>
        <v>X</v>
      </c>
      <c r="O308" s="3" t="str">
        <f>IF(Programas!O308="X","X","")</f>
        <v>X</v>
      </c>
      <c r="P308" s="3" t="str">
        <f>IF(Programas!P308="X","X","")</f>
        <v>X</v>
      </c>
      <c r="Q308" s="3" t="str">
        <f>IF(Programas!Q308="X","X","")</f>
        <v>X</v>
      </c>
      <c r="R308" s="3" t="str">
        <f>IF(Programas!R308="X","X","")</f>
        <v/>
      </c>
      <c r="S308" s="3" t="str">
        <f>IF(Programas!S308="X","X","")</f>
        <v/>
      </c>
      <c r="T308" s="3" t="str">
        <f>IF(Programas!T308="X","X","")</f>
        <v/>
      </c>
      <c r="U308" s="3" t="str">
        <f>IF(Programas!U308="X","X","")</f>
        <v/>
      </c>
      <c r="V308" s="3" t="str">
        <f>IF(Programas!V308="X","X","")</f>
        <v/>
      </c>
      <c r="W308" s="3" t="str">
        <f>IF(Programas!W308="X","X","")</f>
        <v/>
      </c>
      <c r="X308" s="3" t="str">
        <f>IF(Programas!X308="X","X","")</f>
        <v/>
      </c>
      <c r="Y308" s="3" t="str">
        <f>IF(Programas!Y308="X","X","")</f>
        <v/>
      </c>
      <c r="Z308" s="3" t="str">
        <f>IF(Programas!Z308="X","X","")</f>
        <v/>
      </c>
      <c r="AA308" s="3" t="str">
        <f>IF(Programas!AA308="X","X","")</f>
        <v/>
      </c>
      <c r="AB308" s="3" t="str">
        <f>IF(Programas!AB308="X","X","")</f>
        <v/>
      </c>
      <c r="AC308" s="3" t="str">
        <f>IF(Programas!AC308="X","X","")</f>
        <v/>
      </c>
      <c r="AD308" s="3">
        <f>Programas!AD308</f>
        <v>0</v>
      </c>
      <c r="AE308" s="3">
        <f>Programas!AE308</f>
        <v>0</v>
      </c>
      <c r="AF308" s="3">
        <f>Programas!AF308</f>
        <v>0</v>
      </c>
      <c r="AG308" s="3">
        <f>Programas!AG308</f>
        <v>0</v>
      </c>
      <c r="AH308" s="3">
        <f>Programas!AH308</f>
        <v>0</v>
      </c>
      <c r="AI308" s="3">
        <f>Programas!AI308</f>
        <v>0</v>
      </c>
      <c r="AJ308" s="3">
        <f>Programas!AJ308</f>
        <v>0</v>
      </c>
      <c r="AK308" s="3">
        <f>Programas!AK308</f>
        <v>0</v>
      </c>
      <c r="AL308" s="3">
        <f>Programas!AL308</f>
        <v>0</v>
      </c>
      <c r="AM308" s="3">
        <f>Programas!AM308</f>
        <v>0</v>
      </c>
      <c r="AN308" s="3">
        <f>Programas!AN308</f>
        <v>0</v>
      </c>
      <c r="AO308" s="3">
        <f>Programas!AO308</f>
        <v>0</v>
      </c>
      <c r="AP308" s="3">
        <f>Programas!AP308</f>
        <v>0</v>
      </c>
      <c r="AQ308" s="3">
        <f>Programas!AQ308</f>
        <v>0</v>
      </c>
      <c r="AR308" s="3">
        <f>Programas!AR308</f>
        <v>0</v>
      </c>
      <c r="AS308" s="3">
        <f>Programas!AS308</f>
        <v>0</v>
      </c>
      <c r="AT308" s="3">
        <f>Programas!AT308</f>
        <v>0</v>
      </c>
      <c r="AU308" s="3">
        <f>Programas!AU308</f>
        <v>0</v>
      </c>
      <c r="AV308" s="3">
        <f>Programas!AV308</f>
        <v>0</v>
      </c>
      <c r="AW308" s="3">
        <f>Programas!AW308</f>
        <v>0</v>
      </c>
      <c r="AX308" s="4">
        <f t="shared" si="322"/>
        <v>0</v>
      </c>
      <c r="AY308" s="4" t="s">
        <v>205</v>
      </c>
      <c r="AZ308" s="2" t="s">
        <v>291</v>
      </c>
      <c r="BA308" s="2" t="s">
        <v>292</v>
      </c>
      <c r="BB308" s="2" t="s">
        <v>293</v>
      </c>
      <c r="BC308" s="2" t="s">
        <v>294</v>
      </c>
      <c r="BD308" s="6">
        <v>0</v>
      </c>
      <c r="BE308" s="6">
        <f t="shared" si="326"/>
        <v>0</v>
      </c>
      <c r="BF308" s="6">
        <v>0.5</v>
      </c>
      <c r="BG308" s="6">
        <v>0.75</v>
      </c>
      <c r="BH308" s="6">
        <f t="shared" si="327"/>
        <v>0.75</v>
      </c>
      <c r="BI308" s="6">
        <f t="shared" si="328"/>
        <v>0.75</v>
      </c>
      <c r="BJ308" s="6">
        <f t="shared" si="329"/>
        <v>0.75</v>
      </c>
      <c r="BK308" s="6">
        <v>1</v>
      </c>
      <c r="BL308" s="6">
        <f t="shared" si="330"/>
        <v>1</v>
      </c>
      <c r="BM308" s="6">
        <f t="shared" si="331"/>
        <v>1</v>
      </c>
      <c r="BN308" s="6">
        <f t="shared" si="332"/>
        <v>1</v>
      </c>
      <c r="BO308" s="6">
        <f t="shared" si="333"/>
        <v>1</v>
      </c>
      <c r="BP308" s="6">
        <f t="shared" si="334"/>
        <v>1</v>
      </c>
      <c r="BQ308" s="6">
        <f t="shared" si="335"/>
        <v>1</v>
      </c>
      <c r="BR308" s="6">
        <f t="shared" si="336"/>
        <v>1</v>
      </c>
      <c r="BS308" s="6">
        <f t="shared" si="337"/>
        <v>1</v>
      </c>
      <c r="BT308" s="6">
        <f t="shared" si="338"/>
        <v>1</v>
      </c>
      <c r="BU308" s="6">
        <f t="shared" si="339"/>
        <v>1</v>
      </c>
      <c r="BV308" s="6">
        <f t="shared" si="340"/>
        <v>1</v>
      </c>
      <c r="BW308" s="6">
        <f t="shared" si="341"/>
        <v>1</v>
      </c>
      <c r="BX308" s="1"/>
    </row>
    <row r="309" spans="1:76" ht="45.6" hidden="1" x14ac:dyDescent="0.3">
      <c r="A309" s="2" t="str">
        <f>Programas!A309</f>
        <v>UA7</v>
      </c>
      <c r="B309" s="2">
        <f>Programas!B309</f>
        <v>1</v>
      </c>
      <c r="C309" s="2" t="str">
        <f>Programas!C309</f>
        <v>Recursos Hídricos</v>
      </c>
      <c r="D309" s="2">
        <f>Programas!D309</f>
        <v>8</v>
      </c>
      <c r="E309" s="2" t="str">
        <f>Programas!E309</f>
        <v>Segurança hídrica e eventos críticos</v>
      </c>
      <c r="F309" s="2" t="str">
        <f>Programas!F309</f>
        <v>8.2</v>
      </c>
      <c r="G309" s="2" t="str">
        <f>Programas!G309</f>
        <v>Convivência com as cheias</v>
      </c>
      <c r="H309" s="2" t="str">
        <f>Programas!H309</f>
        <v>8.2.2</v>
      </c>
      <c r="I309" s="2" t="str">
        <f>Programas!I309</f>
        <v>Implementar ações resultantes do estudo de modelagem de cheias na bacia</v>
      </c>
      <c r="J309" s="3" t="str">
        <f>IF(Programas!J309="X","X","")</f>
        <v/>
      </c>
      <c r="K309" s="3" t="str">
        <f>IF(Programas!K309="X","X","")</f>
        <v/>
      </c>
      <c r="L309" s="3" t="str">
        <f>IF(Programas!L309="X","X","")</f>
        <v>X</v>
      </c>
      <c r="M309" s="3" t="str">
        <f>IF(Programas!M309="X","X","")</f>
        <v>X</v>
      </c>
      <c r="N309" s="3" t="str">
        <f>IF(Programas!N309="X","X","")</f>
        <v>X</v>
      </c>
      <c r="O309" s="3" t="str">
        <f>IF(Programas!O309="X","X","")</f>
        <v>X</v>
      </c>
      <c r="P309" s="3" t="str">
        <f>IF(Programas!P309="X","X","")</f>
        <v>X</v>
      </c>
      <c r="Q309" s="3" t="str">
        <f>IF(Programas!Q309="X","X","")</f>
        <v>X</v>
      </c>
      <c r="R309" s="3" t="str">
        <f>IF(Programas!R309="X","X","")</f>
        <v/>
      </c>
      <c r="S309" s="3" t="str">
        <f>IF(Programas!S309="X","X","")</f>
        <v/>
      </c>
      <c r="T309" s="3" t="str">
        <f>IF(Programas!T309="X","X","")</f>
        <v/>
      </c>
      <c r="U309" s="3" t="str">
        <f>IF(Programas!U309="X","X","")</f>
        <v/>
      </c>
      <c r="V309" s="3" t="str">
        <f>IF(Programas!V309="X","X","")</f>
        <v/>
      </c>
      <c r="W309" s="3" t="str">
        <f>IF(Programas!W309="X","X","")</f>
        <v/>
      </c>
      <c r="X309" s="3" t="str">
        <f>IF(Programas!X309="X","X","")</f>
        <v/>
      </c>
      <c r="Y309" s="3" t="str">
        <f>IF(Programas!Y309="X","X","")</f>
        <v/>
      </c>
      <c r="Z309" s="3" t="str">
        <f>IF(Programas!Z309="X","X","")</f>
        <v/>
      </c>
      <c r="AA309" s="3" t="str">
        <f>IF(Programas!AA309="X","X","")</f>
        <v/>
      </c>
      <c r="AB309" s="3" t="str">
        <f>IF(Programas!AB309="X","X","")</f>
        <v/>
      </c>
      <c r="AC309" s="3" t="str">
        <f>IF(Programas!AC309="X","X","")</f>
        <v/>
      </c>
      <c r="AD309" s="3">
        <f>Programas!AD309</f>
        <v>0</v>
      </c>
      <c r="AE309" s="3">
        <f>Programas!AE309</f>
        <v>0</v>
      </c>
      <c r="AF309" s="3">
        <f>Programas!AF309</f>
        <v>0</v>
      </c>
      <c r="AG309" s="3">
        <f>Programas!AG309</f>
        <v>0</v>
      </c>
      <c r="AH309" s="3">
        <f>Programas!AH309</f>
        <v>0</v>
      </c>
      <c r="AI309" s="3">
        <f>Programas!AI309</f>
        <v>0</v>
      </c>
      <c r="AJ309" s="3">
        <f>Programas!AJ309</f>
        <v>0</v>
      </c>
      <c r="AK309" s="3">
        <f>Programas!AK309</f>
        <v>0</v>
      </c>
      <c r="AL309" s="3">
        <f>Programas!AL309</f>
        <v>0</v>
      </c>
      <c r="AM309" s="3">
        <f>Programas!AM309</f>
        <v>0</v>
      </c>
      <c r="AN309" s="3">
        <f>Programas!AN309</f>
        <v>0</v>
      </c>
      <c r="AO309" s="3">
        <f>Programas!AO309</f>
        <v>0</v>
      </c>
      <c r="AP309" s="3">
        <f>Programas!AP309</f>
        <v>0</v>
      </c>
      <c r="AQ309" s="3">
        <f>Programas!AQ309</f>
        <v>0</v>
      </c>
      <c r="AR309" s="3">
        <f>Programas!AR309</f>
        <v>0</v>
      </c>
      <c r="AS309" s="3">
        <f>Programas!AS309</f>
        <v>0</v>
      </c>
      <c r="AT309" s="3">
        <f>Programas!AT309</f>
        <v>0</v>
      </c>
      <c r="AU309" s="3">
        <f>Programas!AU309</f>
        <v>0</v>
      </c>
      <c r="AV309" s="3">
        <f>Programas!AV309</f>
        <v>0</v>
      </c>
      <c r="AW309" s="3">
        <f>Programas!AW309</f>
        <v>0</v>
      </c>
      <c r="AX309" s="4">
        <f t="shared" si="322"/>
        <v>0</v>
      </c>
      <c r="AY309" s="4" t="s">
        <v>205</v>
      </c>
      <c r="AZ309" s="2" t="s">
        <v>291</v>
      </c>
      <c r="BA309" s="2" t="s">
        <v>292</v>
      </c>
      <c r="BB309" s="2" t="s">
        <v>293</v>
      </c>
      <c r="BC309" s="2" t="s">
        <v>294</v>
      </c>
      <c r="BD309" s="6">
        <v>0</v>
      </c>
      <c r="BE309" s="6">
        <f t="shared" si="326"/>
        <v>0</v>
      </c>
      <c r="BF309" s="6">
        <v>0.5</v>
      </c>
      <c r="BG309" s="6">
        <v>0.75</v>
      </c>
      <c r="BH309" s="6">
        <f t="shared" si="327"/>
        <v>0.75</v>
      </c>
      <c r="BI309" s="6">
        <f t="shared" si="328"/>
        <v>0.75</v>
      </c>
      <c r="BJ309" s="6">
        <f t="shared" si="329"/>
        <v>0.75</v>
      </c>
      <c r="BK309" s="6">
        <v>1</v>
      </c>
      <c r="BL309" s="6">
        <f t="shared" si="330"/>
        <v>1</v>
      </c>
      <c r="BM309" s="6">
        <f t="shared" si="331"/>
        <v>1</v>
      </c>
      <c r="BN309" s="6">
        <f t="shared" si="332"/>
        <v>1</v>
      </c>
      <c r="BO309" s="6">
        <f t="shared" si="333"/>
        <v>1</v>
      </c>
      <c r="BP309" s="6">
        <f t="shared" si="334"/>
        <v>1</v>
      </c>
      <c r="BQ309" s="6">
        <f t="shared" si="335"/>
        <v>1</v>
      </c>
      <c r="BR309" s="6">
        <f t="shared" si="336"/>
        <v>1</v>
      </c>
      <c r="BS309" s="6">
        <f t="shared" si="337"/>
        <v>1</v>
      </c>
      <c r="BT309" s="6">
        <f t="shared" si="338"/>
        <v>1</v>
      </c>
      <c r="BU309" s="6">
        <f t="shared" si="339"/>
        <v>1</v>
      </c>
      <c r="BV309" s="6">
        <f t="shared" si="340"/>
        <v>1</v>
      </c>
      <c r="BW309" s="6">
        <f t="shared" si="341"/>
        <v>1</v>
      </c>
      <c r="BX309" s="1"/>
    </row>
    <row r="310" spans="1:76" ht="45.6" hidden="1" x14ac:dyDescent="0.3">
      <c r="A310" s="2" t="str">
        <f>Programas!A310</f>
        <v>UA8</v>
      </c>
      <c r="B310" s="2">
        <f>Programas!B310</f>
        <v>1</v>
      </c>
      <c r="C310" s="2" t="str">
        <f>Programas!C310</f>
        <v>Recursos Hídricos</v>
      </c>
      <c r="D310" s="2">
        <f>Programas!D310</f>
        <v>8</v>
      </c>
      <c r="E310" s="2" t="str">
        <f>Programas!E310</f>
        <v>Segurança hídrica e eventos críticos</v>
      </c>
      <c r="F310" s="2" t="str">
        <f>Programas!F310</f>
        <v>8.2</v>
      </c>
      <c r="G310" s="2" t="str">
        <f>Programas!G310</f>
        <v>Convivência com as cheias</v>
      </c>
      <c r="H310" s="2" t="str">
        <f>Programas!H310</f>
        <v>8.2.2</v>
      </c>
      <c r="I310" s="2" t="str">
        <f>Programas!I310</f>
        <v>Implementar ações resultantes do estudo de modelagem de cheias na bacia</v>
      </c>
      <c r="J310" s="3" t="str">
        <f>IF(Programas!J310="X","X","")</f>
        <v/>
      </c>
      <c r="K310" s="3" t="str">
        <f>IF(Programas!K310="X","X","")</f>
        <v/>
      </c>
      <c r="L310" s="3" t="str">
        <f>IF(Programas!L310="X","X","")</f>
        <v>X</v>
      </c>
      <c r="M310" s="3" t="str">
        <f>IF(Programas!M310="X","X","")</f>
        <v>X</v>
      </c>
      <c r="N310" s="3" t="str">
        <f>IF(Programas!N310="X","X","")</f>
        <v>X</v>
      </c>
      <c r="O310" s="3" t="str">
        <f>IF(Programas!O310="X","X","")</f>
        <v>X</v>
      </c>
      <c r="P310" s="3" t="str">
        <f>IF(Programas!P310="X","X","")</f>
        <v>X</v>
      </c>
      <c r="Q310" s="3" t="str">
        <f>IF(Programas!Q310="X","X","")</f>
        <v>X</v>
      </c>
      <c r="R310" s="3" t="str">
        <f>IF(Programas!R310="X","X","")</f>
        <v/>
      </c>
      <c r="S310" s="3" t="str">
        <f>IF(Programas!S310="X","X","")</f>
        <v/>
      </c>
      <c r="T310" s="3" t="str">
        <f>IF(Programas!T310="X","X","")</f>
        <v/>
      </c>
      <c r="U310" s="3" t="str">
        <f>IF(Programas!U310="X","X","")</f>
        <v/>
      </c>
      <c r="V310" s="3" t="str">
        <f>IF(Programas!V310="X","X","")</f>
        <v/>
      </c>
      <c r="W310" s="3" t="str">
        <f>IF(Programas!W310="X","X","")</f>
        <v/>
      </c>
      <c r="X310" s="3" t="str">
        <f>IF(Programas!X310="X","X","")</f>
        <v/>
      </c>
      <c r="Y310" s="3" t="str">
        <f>IF(Programas!Y310="X","X","")</f>
        <v/>
      </c>
      <c r="Z310" s="3" t="str">
        <f>IF(Programas!Z310="X","X","")</f>
        <v/>
      </c>
      <c r="AA310" s="3" t="str">
        <f>IF(Programas!AA310="X","X","")</f>
        <v/>
      </c>
      <c r="AB310" s="3" t="str">
        <f>IF(Programas!AB310="X","X","")</f>
        <v/>
      </c>
      <c r="AC310" s="3" t="str">
        <f>IF(Programas!AC310="X","X","")</f>
        <v/>
      </c>
      <c r="AD310" s="3">
        <f>Programas!AD310</f>
        <v>0</v>
      </c>
      <c r="AE310" s="3">
        <f>Programas!AE310</f>
        <v>0</v>
      </c>
      <c r="AF310" s="3">
        <f>Programas!AF310</f>
        <v>0</v>
      </c>
      <c r="AG310" s="3">
        <f>Programas!AG310</f>
        <v>0</v>
      </c>
      <c r="AH310" s="3">
        <f>Programas!AH310</f>
        <v>0</v>
      </c>
      <c r="AI310" s="3">
        <f>Programas!AI310</f>
        <v>0</v>
      </c>
      <c r="AJ310" s="3">
        <f>Programas!AJ310</f>
        <v>0</v>
      </c>
      <c r="AK310" s="3">
        <f>Programas!AK310</f>
        <v>0</v>
      </c>
      <c r="AL310" s="3">
        <f>Programas!AL310</f>
        <v>0</v>
      </c>
      <c r="AM310" s="3">
        <f>Programas!AM310</f>
        <v>0</v>
      </c>
      <c r="AN310" s="3">
        <f>Programas!AN310</f>
        <v>0</v>
      </c>
      <c r="AO310" s="3">
        <f>Programas!AO310</f>
        <v>0</v>
      </c>
      <c r="AP310" s="3">
        <f>Programas!AP310</f>
        <v>0</v>
      </c>
      <c r="AQ310" s="3">
        <f>Programas!AQ310</f>
        <v>0</v>
      </c>
      <c r="AR310" s="3">
        <f>Programas!AR310</f>
        <v>0</v>
      </c>
      <c r="AS310" s="3">
        <f>Programas!AS310</f>
        <v>0</v>
      </c>
      <c r="AT310" s="3">
        <f>Programas!AT310</f>
        <v>0</v>
      </c>
      <c r="AU310" s="3">
        <f>Programas!AU310</f>
        <v>0</v>
      </c>
      <c r="AV310" s="3">
        <f>Programas!AV310</f>
        <v>0</v>
      </c>
      <c r="AW310" s="3">
        <f>Programas!AW310</f>
        <v>0</v>
      </c>
      <c r="AX310" s="4">
        <f t="shared" si="322"/>
        <v>0</v>
      </c>
      <c r="AY310" s="4" t="s">
        <v>205</v>
      </c>
      <c r="AZ310" s="2" t="s">
        <v>291</v>
      </c>
      <c r="BA310" s="2" t="s">
        <v>292</v>
      </c>
      <c r="BB310" s="2" t="s">
        <v>293</v>
      </c>
      <c r="BC310" s="2" t="s">
        <v>294</v>
      </c>
      <c r="BD310" s="6">
        <v>0</v>
      </c>
      <c r="BE310" s="6">
        <f t="shared" si="326"/>
        <v>0</v>
      </c>
      <c r="BF310" s="6">
        <v>0.5</v>
      </c>
      <c r="BG310" s="6">
        <v>0.75</v>
      </c>
      <c r="BH310" s="6">
        <f t="shared" si="327"/>
        <v>0.75</v>
      </c>
      <c r="BI310" s="6">
        <f t="shared" si="328"/>
        <v>0.75</v>
      </c>
      <c r="BJ310" s="6">
        <f t="shared" si="329"/>
        <v>0.75</v>
      </c>
      <c r="BK310" s="6">
        <v>1</v>
      </c>
      <c r="BL310" s="6">
        <f t="shared" si="330"/>
        <v>1</v>
      </c>
      <c r="BM310" s="6">
        <f t="shared" si="331"/>
        <v>1</v>
      </c>
      <c r="BN310" s="6">
        <f t="shared" si="332"/>
        <v>1</v>
      </c>
      <c r="BO310" s="6">
        <f t="shared" si="333"/>
        <v>1</v>
      </c>
      <c r="BP310" s="6">
        <f t="shared" si="334"/>
        <v>1</v>
      </c>
      <c r="BQ310" s="6">
        <f t="shared" si="335"/>
        <v>1</v>
      </c>
      <c r="BR310" s="6">
        <f t="shared" si="336"/>
        <v>1</v>
      </c>
      <c r="BS310" s="6">
        <f t="shared" si="337"/>
        <v>1</v>
      </c>
      <c r="BT310" s="6">
        <f t="shared" si="338"/>
        <v>1</v>
      </c>
      <c r="BU310" s="6">
        <f t="shared" si="339"/>
        <v>1</v>
      </c>
      <c r="BV310" s="6">
        <f t="shared" si="340"/>
        <v>1</v>
      </c>
      <c r="BW310" s="6">
        <f t="shared" si="341"/>
        <v>1</v>
      </c>
      <c r="BX310" s="1"/>
    </row>
    <row r="311" spans="1:76" ht="45.6" hidden="1" x14ac:dyDescent="0.3">
      <c r="A311" s="2" t="str">
        <f>Programas!A311</f>
        <v>UA9</v>
      </c>
      <c r="B311" s="2">
        <f>Programas!B311</f>
        <v>1</v>
      </c>
      <c r="C311" s="2" t="str">
        <f>Programas!C311</f>
        <v>Recursos Hídricos</v>
      </c>
      <c r="D311" s="2">
        <f>Programas!D311</f>
        <v>8</v>
      </c>
      <c r="E311" s="2" t="str">
        <f>Programas!E311</f>
        <v>Segurança hídrica e eventos críticos</v>
      </c>
      <c r="F311" s="2" t="str">
        <f>Programas!F311</f>
        <v>8.2</v>
      </c>
      <c r="G311" s="2" t="str">
        <f>Programas!G311</f>
        <v>Convivência com as cheias</v>
      </c>
      <c r="H311" s="2" t="str">
        <f>Programas!H311</f>
        <v>8.2.2</v>
      </c>
      <c r="I311" s="2" t="str">
        <f>Programas!I311</f>
        <v>Implementar ações resultantes do estudo de modelagem de cheias na bacia</v>
      </c>
      <c r="J311" s="3" t="str">
        <f>IF(Programas!J311="X","X","")</f>
        <v/>
      </c>
      <c r="K311" s="3" t="str">
        <f>IF(Programas!K311="X","X","")</f>
        <v/>
      </c>
      <c r="L311" s="3" t="str">
        <f>IF(Programas!L311="X","X","")</f>
        <v>X</v>
      </c>
      <c r="M311" s="3" t="str">
        <f>IF(Programas!M311="X","X","")</f>
        <v>X</v>
      </c>
      <c r="N311" s="3" t="str">
        <f>IF(Programas!N311="X","X","")</f>
        <v>X</v>
      </c>
      <c r="O311" s="3" t="str">
        <f>IF(Programas!O311="X","X","")</f>
        <v>X</v>
      </c>
      <c r="P311" s="3" t="str">
        <f>IF(Programas!P311="X","X","")</f>
        <v>X</v>
      </c>
      <c r="Q311" s="3" t="str">
        <f>IF(Programas!Q311="X","X","")</f>
        <v>X</v>
      </c>
      <c r="R311" s="3" t="str">
        <f>IF(Programas!R311="X","X","")</f>
        <v/>
      </c>
      <c r="S311" s="3" t="str">
        <f>IF(Programas!S311="X","X","")</f>
        <v/>
      </c>
      <c r="T311" s="3" t="str">
        <f>IF(Programas!T311="X","X","")</f>
        <v/>
      </c>
      <c r="U311" s="3" t="str">
        <f>IF(Programas!U311="X","X","")</f>
        <v/>
      </c>
      <c r="V311" s="3" t="str">
        <f>IF(Programas!V311="X","X","")</f>
        <v/>
      </c>
      <c r="W311" s="3" t="str">
        <f>IF(Programas!W311="X","X","")</f>
        <v/>
      </c>
      <c r="X311" s="3" t="str">
        <f>IF(Programas!X311="X","X","")</f>
        <v/>
      </c>
      <c r="Y311" s="3" t="str">
        <f>IF(Programas!Y311="X","X","")</f>
        <v/>
      </c>
      <c r="Z311" s="3" t="str">
        <f>IF(Programas!Z311="X","X","")</f>
        <v/>
      </c>
      <c r="AA311" s="3" t="str">
        <f>IF(Programas!AA311="X","X","")</f>
        <v/>
      </c>
      <c r="AB311" s="3" t="str">
        <f>IF(Programas!AB311="X","X","")</f>
        <v/>
      </c>
      <c r="AC311" s="3" t="str">
        <f>IF(Programas!AC311="X","X","")</f>
        <v/>
      </c>
      <c r="AD311" s="3">
        <f>Programas!AD311</f>
        <v>0</v>
      </c>
      <c r="AE311" s="3">
        <f>Programas!AE311</f>
        <v>0</v>
      </c>
      <c r="AF311" s="3">
        <f>Programas!AF311</f>
        <v>0</v>
      </c>
      <c r="AG311" s="3">
        <f>Programas!AG311</f>
        <v>0</v>
      </c>
      <c r="AH311" s="3">
        <f>Programas!AH311</f>
        <v>0</v>
      </c>
      <c r="AI311" s="3">
        <f>Programas!AI311</f>
        <v>0</v>
      </c>
      <c r="AJ311" s="3">
        <f>Programas!AJ311</f>
        <v>0</v>
      </c>
      <c r="AK311" s="3">
        <f>Programas!AK311</f>
        <v>0</v>
      </c>
      <c r="AL311" s="3">
        <f>Programas!AL311</f>
        <v>0</v>
      </c>
      <c r="AM311" s="3">
        <f>Programas!AM311</f>
        <v>0</v>
      </c>
      <c r="AN311" s="3">
        <f>Programas!AN311</f>
        <v>0</v>
      </c>
      <c r="AO311" s="3">
        <f>Programas!AO311</f>
        <v>0</v>
      </c>
      <c r="AP311" s="3">
        <f>Programas!AP311</f>
        <v>0</v>
      </c>
      <c r="AQ311" s="3">
        <f>Programas!AQ311</f>
        <v>0</v>
      </c>
      <c r="AR311" s="3">
        <f>Programas!AR311</f>
        <v>0</v>
      </c>
      <c r="AS311" s="3">
        <f>Programas!AS311</f>
        <v>0</v>
      </c>
      <c r="AT311" s="3">
        <f>Programas!AT311</f>
        <v>0</v>
      </c>
      <c r="AU311" s="3">
        <f>Programas!AU311</f>
        <v>0</v>
      </c>
      <c r="AV311" s="3">
        <f>Programas!AV311</f>
        <v>0</v>
      </c>
      <c r="AW311" s="3">
        <f>Programas!AW311</f>
        <v>0</v>
      </c>
      <c r="AX311" s="4">
        <f t="shared" si="322"/>
        <v>0</v>
      </c>
      <c r="AY311" s="4" t="s">
        <v>205</v>
      </c>
      <c r="AZ311" s="2" t="s">
        <v>291</v>
      </c>
      <c r="BA311" s="2" t="s">
        <v>292</v>
      </c>
      <c r="BB311" s="2" t="s">
        <v>293</v>
      </c>
      <c r="BC311" s="2" t="s">
        <v>294</v>
      </c>
      <c r="BD311" s="6">
        <v>0</v>
      </c>
      <c r="BE311" s="6">
        <f t="shared" si="326"/>
        <v>0</v>
      </c>
      <c r="BF311" s="6">
        <v>0.5</v>
      </c>
      <c r="BG311" s="6">
        <v>0.75</v>
      </c>
      <c r="BH311" s="6">
        <f t="shared" si="327"/>
        <v>0.75</v>
      </c>
      <c r="BI311" s="6">
        <f t="shared" si="328"/>
        <v>0.75</v>
      </c>
      <c r="BJ311" s="6">
        <f t="shared" si="329"/>
        <v>0.75</v>
      </c>
      <c r="BK311" s="6">
        <v>1</v>
      </c>
      <c r="BL311" s="6">
        <f t="shared" si="330"/>
        <v>1</v>
      </c>
      <c r="BM311" s="6">
        <f t="shared" si="331"/>
        <v>1</v>
      </c>
      <c r="BN311" s="6">
        <f t="shared" si="332"/>
        <v>1</v>
      </c>
      <c r="BO311" s="6">
        <f t="shared" si="333"/>
        <v>1</v>
      </c>
      <c r="BP311" s="6">
        <f t="shared" si="334"/>
        <v>1</v>
      </c>
      <c r="BQ311" s="6">
        <f t="shared" si="335"/>
        <v>1</v>
      </c>
      <c r="BR311" s="6">
        <f t="shared" si="336"/>
        <v>1</v>
      </c>
      <c r="BS311" s="6">
        <f t="shared" si="337"/>
        <v>1</v>
      </c>
      <c r="BT311" s="6">
        <f t="shared" si="338"/>
        <v>1</v>
      </c>
      <c r="BU311" s="6">
        <f t="shared" si="339"/>
        <v>1</v>
      </c>
      <c r="BV311" s="6">
        <f t="shared" si="340"/>
        <v>1</v>
      </c>
      <c r="BW311" s="6">
        <f t="shared" si="341"/>
        <v>1</v>
      </c>
      <c r="BX311" s="1"/>
    </row>
    <row r="312" spans="1:76" ht="45.6" x14ac:dyDescent="0.3">
      <c r="A312" s="40" t="str">
        <f>Programas!A312</f>
        <v>PIRH</v>
      </c>
      <c r="B312" s="40">
        <f>Programas!B312</f>
        <v>1</v>
      </c>
      <c r="C312" s="40" t="str">
        <f>Programas!C312</f>
        <v>Recursos Hídricos</v>
      </c>
      <c r="D312" s="40">
        <f>Programas!D312</f>
        <v>8</v>
      </c>
      <c r="E312" s="40" t="str">
        <f>Programas!E312</f>
        <v>Segurança hídrica e eventos críticos</v>
      </c>
      <c r="F312" s="40" t="str">
        <f>Programas!F312</f>
        <v>8.2</v>
      </c>
      <c r="G312" s="40" t="str">
        <f>Programas!G312</f>
        <v>Convivência com as cheias</v>
      </c>
      <c r="H312" s="40" t="str">
        <f>Programas!H312</f>
        <v>8.2.3</v>
      </c>
      <c r="I312" s="40" t="str">
        <f>Programas!I312</f>
        <v xml:space="preserve">Implementar monitoramento via satélite de recursos hídricos pela sala de situação </v>
      </c>
      <c r="J312" s="30" t="str">
        <f>IF(Programas!J312="X","X","")</f>
        <v/>
      </c>
      <c r="K312" s="30" t="str">
        <f>IF(Programas!K312="X","X","")</f>
        <v>X</v>
      </c>
      <c r="L312" s="30" t="str">
        <f>IF(Programas!L312="X","X","")</f>
        <v>X</v>
      </c>
      <c r="M312" s="30" t="str">
        <f>IF(Programas!M312="X","X","")</f>
        <v>X</v>
      </c>
      <c r="N312" s="30" t="str">
        <f>IF(Programas!N312="X","X","")</f>
        <v/>
      </c>
      <c r="O312" s="30" t="str">
        <f>IF(Programas!O312="X","X","")</f>
        <v/>
      </c>
      <c r="P312" s="30" t="str">
        <f>IF(Programas!P312="X","X","")</f>
        <v/>
      </c>
      <c r="Q312" s="30" t="str">
        <f>IF(Programas!Q312="X","X","")</f>
        <v/>
      </c>
      <c r="R312" s="30" t="str">
        <f>IF(Programas!R312="X","X","")</f>
        <v/>
      </c>
      <c r="S312" s="30" t="str">
        <f>IF(Programas!S312="X","X","")</f>
        <v/>
      </c>
      <c r="T312" s="30" t="str">
        <f>IF(Programas!T312="X","X","")</f>
        <v/>
      </c>
      <c r="U312" s="30" t="str">
        <f>IF(Programas!U312="X","X","")</f>
        <v/>
      </c>
      <c r="V312" s="30" t="str">
        <f>IF(Programas!V312="X","X","")</f>
        <v/>
      </c>
      <c r="W312" s="30" t="str">
        <f>IF(Programas!W312="X","X","")</f>
        <v/>
      </c>
      <c r="X312" s="30" t="str">
        <f>IF(Programas!X312="X","X","")</f>
        <v/>
      </c>
      <c r="Y312" s="30" t="str">
        <f>IF(Programas!Y312="X","X","")</f>
        <v/>
      </c>
      <c r="Z312" s="30" t="str">
        <f>IF(Programas!Z312="X","X","")</f>
        <v/>
      </c>
      <c r="AA312" s="30" t="str">
        <f>IF(Programas!AA312="X","X","")</f>
        <v/>
      </c>
      <c r="AB312" s="30" t="str">
        <f>IF(Programas!AB312="X","X","")</f>
        <v/>
      </c>
      <c r="AC312" s="30" t="str">
        <f>IF(Programas!AC312="X","X","")</f>
        <v/>
      </c>
      <c r="AD312" s="30">
        <f>Programas!AD312</f>
        <v>0</v>
      </c>
      <c r="AE312" s="30">
        <f>Programas!AE312</f>
        <v>0</v>
      </c>
      <c r="AF312" s="30">
        <f>Programas!AF312</f>
        <v>1800</v>
      </c>
      <c r="AG312" s="30">
        <f>Programas!AG312</f>
        <v>1650</v>
      </c>
      <c r="AH312" s="30">
        <f>Programas!AH312</f>
        <v>0</v>
      </c>
      <c r="AI312" s="30">
        <f>Programas!AI312</f>
        <v>0</v>
      </c>
      <c r="AJ312" s="30">
        <f>Programas!AJ312</f>
        <v>0</v>
      </c>
      <c r="AK312" s="30">
        <f>Programas!AK312</f>
        <v>0</v>
      </c>
      <c r="AL312" s="30">
        <f>Programas!AL312</f>
        <v>0</v>
      </c>
      <c r="AM312" s="30">
        <f>Programas!AM312</f>
        <v>0</v>
      </c>
      <c r="AN312" s="30">
        <f>Programas!AN312</f>
        <v>0</v>
      </c>
      <c r="AO312" s="30">
        <f>Programas!AO312</f>
        <v>0</v>
      </c>
      <c r="AP312" s="30">
        <f>Programas!AP312</f>
        <v>0</v>
      </c>
      <c r="AQ312" s="30">
        <f>Programas!AQ312</f>
        <v>0</v>
      </c>
      <c r="AR312" s="30">
        <f>Programas!AR312</f>
        <v>0</v>
      </c>
      <c r="AS312" s="30">
        <f>Programas!AS312</f>
        <v>0</v>
      </c>
      <c r="AT312" s="30">
        <f>Programas!AT312</f>
        <v>0</v>
      </c>
      <c r="AU312" s="30">
        <f>Programas!AU312</f>
        <v>0</v>
      </c>
      <c r="AV312" s="30">
        <f>Programas!AV312</f>
        <v>0</v>
      </c>
      <c r="AW312" s="30">
        <f>Programas!AW312</f>
        <v>0</v>
      </c>
      <c r="AX312" s="36">
        <f t="shared" si="322"/>
        <v>3450</v>
      </c>
      <c r="AY312" s="36" t="s">
        <v>205</v>
      </c>
      <c r="AZ312" s="40" t="s">
        <v>295</v>
      </c>
      <c r="BA312" s="40" t="s">
        <v>296</v>
      </c>
      <c r="BB312" s="40" t="s">
        <v>297</v>
      </c>
      <c r="BC312" s="40" t="s">
        <v>298</v>
      </c>
      <c r="BD312" s="62">
        <v>0</v>
      </c>
      <c r="BE312" s="62">
        <v>0.25</v>
      </c>
      <c r="BF312" s="62">
        <v>0.75</v>
      </c>
      <c r="BG312" s="62">
        <f t="shared" ref="BG312:BW312" si="342">BF312</f>
        <v>0.75</v>
      </c>
      <c r="BH312" s="62">
        <v>1</v>
      </c>
      <c r="BI312" s="62">
        <f t="shared" si="342"/>
        <v>1</v>
      </c>
      <c r="BJ312" s="62">
        <f t="shared" si="342"/>
        <v>1</v>
      </c>
      <c r="BK312" s="62">
        <f t="shared" si="342"/>
        <v>1</v>
      </c>
      <c r="BL312" s="62">
        <f t="shared" si="342"/>
        <v>1</v>
      </c>
      <c r="BM312" s="62">
        <f t="shared" si="342"/>
        <v>1</v>
      </c>
      <c r="BN312" s="62">
        <f t="shared" si="342"/>
        <v>1</v>
      </c>
      <c r="BO312" s="62">
        <f t="shared" si="342"/>
        <v>1</v>
      </c>
      <c r="BP312" s="62">
        <f t="shared" si="342"/>
        <v>1</v>
      </c>
      <c r="BQ312" s="62">
        <f t="shared" si="342"/>
        <v>1</v>
      </c>
      <c r="BR312" s="62">
        <f t="shared" si="342"/>
        <v>1</v>
      </c>
      <c r="BS312" s="62">
        <f t="shared" si="342"/>
        <v>1</v>
      </c>
      <c r="BT312" s="62">
        <f t="shared" si="342"/>
        <v>1</v>
      </c>
      <c r="BU312" s="62">
        <f t="shared" si="342"/>
        <v>1</v>
      </c>
      <c r="BV312" s="62">
        <f t="shared" si="342"/>
        <v>1</v>
      </c>
      <c r="BW312" s="62">
        <f t="shared" si="342"/>
        <v>1</v>
      </c>
    </row>
    <row r="313" spans="1:76" ht="45.6" hidden="1" x14ac:dyDescent="0.3">
      <c r="A313" s="2" t="str">
        <f>Programas!A313</f>
        <v>Doce</v>
      </c>
      <c r="B313" s="2">
        <f>Programas!B313</f>
        <v>1</v>
      </c>
      <c r="C313" s="2" t="str">
        <f>Programas!C313</f>
        <v>Recursos Hídricos</v>
      </c>
      <c r="D313" s="2">
        <f>Programas!D313</f>
        <v>8</v>
      </c>
      <c r="E313" s="2" t="str">
        <f>Programas!E313</f>
        <v>Segurança hídrica e eventos críticos</v>
      </c>
      <c r="F313" s="2" t="str">
        <f>Programas!F313</f>
        <v>8.2</v>
      </c>
      <c r="G313" s="2" t="str">
        <f>Programas!G313</f>
        <v>Convivência com as cheias</v>
      </c>
      <c r="H313" s="2" t="str">
        <f>Programas!H313</f>
        <v>8.2.3</v>
      </c>
      <c r="I313" s="2" t="str">
        <f>Programas!I313</f>
        <v xml:space="preserve">Implementar monitoramento via satélite de recursos hídricos pela sala de situação </v>
      </c>
      <c r="J313" s="3" t="str">
        <f>IF(Programas!J313="X","X","")</f>
        <v/>
      </c>
      <c r="K313" s="3" t="str">
        <f>IF(Programas!K313="X","X","")</f>
        <v>X</v>
      </c>
      <c r="L313" s="3" t="str">
        <f>IF(Programas!L313="X","X","")</f>
        <v>X</v>
      </c>
      <c r="M313" s="3" t="str">
        <f>IF(Programas!M313="X","X","")</f>
        <v>X</v>
      </c>
      <c r="N313" s="3" t="str">
        <f>IF(Programas!N313="X","X","")</f>
        <v/>
      </c>
      <c r="O313" s="3" t="str">
        <f>IF(Programas!O313="X","X","")</f>
        <v/>
      </c>
      <c r="P313" s="3" t="str">
        <f>IF(Programas!P313="X","X","")</f>
        <v/>
      </c>
      <c r="Q313" s="3" t="str">
        <f>IF(Programas!Q313="X","X","")</f>
        <v/>
      </c>
      <c r="R313" s="3" t="str">
        <f>IF(Programas!R313="X","X","")</f>
        <v/>
      </c>
      <c r="S313" s="3" t="str">
        <f>IF(Programas!S313="X","X","")</f>
        <v/>
      </c>
      <c r="T313" s="3" t="str">
        <f>IF(Programas!T313="X","X","")</f>
        <v/>
      </c>
      <c r="U313" s="3" t="str">
        <f>IF(Programas!U313="X","X","")</f>
        <v/>
      </c>
      <c r="V313" s="3" t="str">
        <f>IF(Programas!V313="X","X","")</f>
        <v/>
      </c>
      <c r="W313" s="3" t="str">
        <f>IF(Programas!W313="X","X","")</f>
        <v/>
      </c>
      <c r="X313" s="3" t="str">
        <f>IF(Programas!X313="X","X","")</f>
        <v/>
      </c>
      <c r="Y313" s="3" t="str">
        <f>IF(Programas!Y313="X","X","")</f>
        <v/>
      </c>
      <c r="Z313" s="3" t="str">
        <f>IF(Programas!Z313="X","X","")</f>
        <v/>
      </c>
      <c r="AA313" s="3" t="str">
        <f>IF(Programas!AA313="X","X","")</f>
        <v/>
      </c>
      <c r="AB313" s="3" t="str">
        <f>IF(Programas!AB313="X","X","")</f>
        <v/>
      </c>
      <c r="AC313" s="3" t="str">
        <f>IF(Programas!AC313="X","X","")</f>
        <v/>
      </c>
      <c r="AD313" s="3">
        <f>Programas!AD313</f>
        <v>0</v>
      </c>
      <c r="AE313" s="3">
        <f>Programas!AE313</f>
        <v>0</v>
      </c>
      <c r="AF313" s="3">
        <f>Programas!AF313</f>
        <v>1800</v>
      </c>
      <c r="AG313" s="3">
        <f>Programas!AG313</f>
        <v>1650</v>
      </c>
      <c r="AH313" s="3">
        <f>Programas!AH313</f>
        <v>0</v>
      </c>
      <c r="AI313" s="3">
        <f>Programas!AI313</f>
        <v>0</v>
      </c>
      <c r="AJ313" s="3">
        <f>Programas!AJ313</f>
        <v>0</v>
      </c>
      <c r="AK313" s="3">
        <f>Programas!AK313</f>
        <v>0</v>
      </c>
      <c r="AL313" s="3">
        <f>Programas!AL313</f>
        <v>0</v>
      </c>
      <c r="AM313" s="3">
        <f>Programas!AM313</f>
        <v>0</v>
      </c>
      <c r="AN313" s="3">
        <f>Programas!AN313</f>
        <v>0</v>
      </c>
      <c r="AO313" s="3">
        <f>Programas!AO313</f>
        <v>0</v>
      </c>
      <c r="AP313" s="3">
        <f>Programas!AP313</f>
        <v>0</v>
      </c>
      <c r="AQ313" s="3">
        <f>Programas!AQ313</f>
        <v>0</v>
      </c>
      <c r="AR313" s="3">
        <f>Programas!AR313</f>
        <v>0</v>
      </c>
      <c r="AS313" s="3">
        <f>Programas!AS313</f>
        <v>0</v>
      </c>
      <c r="AT313" s="3">
        <f>Programas!AT313</f>
        <v>0</v>
      </c>
      <c r="AU313" s="3">
        <f>Programas!AU313</f>
        <v>0</v>
      </c>
      <c r="AV313" s="3">
        <f>Programas!AV313</f>
        <v>0</v>
      </c>
      <c r="AW313" s="3">
        <f>Programas!AW313</f>
        <v>0</v>
      </c>
      <c r="AX313" s="4">
        <f t="shared" si="322"/>
        <v>3450</v>
      </c>
      <c r="AY313" s="4" t="s">
        <v>205</v>
      </c>
      <c r="AZ313" s="2" t="s">
        <v>295</v>
      </c>
      <c r="BA313" s="2" t="s">
        <v>296</v>
      </c>
      <c r="BB313" s="2" t="s">
        <v>297</v>
      </c>
      <c r="BC313" s="2" t="s">
        <v>298</v>
      </c>
      <c r="BD313" s="6">
        <v>0</v>
      </c>
      <c r="BE313" s="6">
        <v>0.25</v>
      </c>
      <c r="BF313" s="6">
        <v>0.75</v>
      </c>
      <c r="BG313" s="6">
        <f>BF313</f>
        <v>0.75</v>
      </c>
      <c r="BH313" s="6">
        <v>1</v>
      </c>
      <c r="BI313" s="6">
        <f t="shared" ref="BI313:BW313" si="343">BH313</f>
        <v>1</v>
      </c>
      <c r="BJ313" s="6">
        <f t="shared" si="343"/>
        <v>1</v>
      </c>
      <c r="BK313" s="6">
        <f t="shared" si="343"/>
        <v>1</v>
      </c>
      <c r="BL313" s="6">
        <f t="shared" si="343"/>
        <v>1</v>
      </c>
      <c r="BM313" s="6">
        <f t="shared" si="343"/>
        <v>1</v>
      </c>
      <c r="BN313" s="6">
        <f t="shared" si="343"/>
        <v>1</v>
      </c>
      <c r="BO313" s="6">
        <f t="shared" si="343"/>
        <v>1</v>
      </c>
      <c r="BP313" s="6">
        <f t="shared" si="343"/>
        <v>1</v>
      </c>
      <c r="BQ313" s="6">
        <f t="shared" si="343"/>
        <v>1</v>
      </c>
      <c r="BR313" s="6">
        <f t="shared" si="343"/>
        <v>1</v>
      </c>
      <c r="BS313" s="6">
        <f t="shared" si="343"/>
        <v>1</v>
      </c>
      <c r="BT313" s="6">
        <f t="shared" si="343"/>
        <v>1</v>
      </c>
      <c r="BU313" s="6">
        <f t="shared" si="343"/>
        <v>1</v>
      </c>
      <c r="BV313" s="6">
        <f t="shared" si="343"/>
        <v>1</v>
      </c>
      <c r="BW313" s="6">
        <f t="shared" si="343"/>
        <v>1</v>
      </c>
      <c r="BX313" s="1"/>
    </row>
    <row r="314" spans="1:76" hidden="1" x14ac:dyDescent="0.3">
      <c r="A314" s="2" t="str">
        <f>Programas!A314</f>
        <v>DO1</v>
      </c>
      <c r="B314" s="2">
        <f>Programas!B314</f>
        <v>1</v>
      </c>
      <c r="C314" s="2" t="str">
        <f>Programas!C314</f>
        <v>Recursos Hídricos</v>
      </c>
      <c r="D314" s="2">
        <f>Programas!D314</f>
        <v>8</v>
      </c>
      <c r="E314" s="2" t="str">
        <f>Programas!E314</f>
        <v>N/A</v>
      </c>
      <c r="F314" s="2" t="str">
        <f>Programas!F314</f>
        <v>N/A</v>
      </c>
      <c r="G314" s="2" t="str">
        <f>Programas!G314</f>
        <v>N/A</v>
      </c>
      <c r="H314" s="2" t="str">
        <f>Programas!H314</f>
        <v>N/A</v>
      </c>
      <c r="I314" s="2" t="str">
        <f>Programas!I314</f>
        <v>N/A</v>
      </c>
      <c r="J314" s="3" t="str">
        <f>IF(Programas!J314="X","X","")</f>
        <v/>
      </c>
      <c r="K314" s="3" t="str">
        <f>IF(Programas!K314="X","X","")</f>
        <v/>
      </c>
      <c r="L314" s="3" t="str">
        <f>IF(Programas!L314="X","X","")</f>
        <v/>
      </c>
      <c r="M314" s="3" t="str">
        <f>IF(Programas!M314="X","X","")</f>
        <v/>
      </c>
      <c r="N314" s="3" t="str">
        <f>IF(Programas!N314="X","X","")</f>
        <v/>
      </c>
      <c r="O314" s="3" t="str">
        <f>IF(Programas!O314="X","X","")</f>
        <v/>
      </c>
      <c r="P314" s="3" t="str">
        <f>IF(Programas!P314="X","X","")</f>
        <v/>
      </c>
      <c r="Q314" s="3" t="str">
        <f>IF(Programas!Q314="X","X","")</f>
        <v/>
      </c>
      <c r="R314" s="3" t="str">
        <f>IF(Programas!R314="X","X","")</f>
        <v/>
      </c>
      <c r="S314" s="3" t="str">
        <f>IF(Programas!S314="X","X","")</f>
        <v/>
      </c>
      <c r="T314" s="3" t="str">
        <f>IF(Programas!T314="X","X","")</f>
        <v/>
      </c>
      <c r="U314" s="3" t="str">
        <f>IF(Programas!U314="X","X","")</f>
        <v/>
      </c>
      <c r="V314" s="3" t="str">
        <f>IF(Programas!V314="X","X","")</f>
        <v/>
      </c>
      <c r="W314" s="3" t="str">
        <f>IF(Programas!W314="X","X","")</f>
        <v/>
      </c>
      <c r="X314" s="3" t="str">
        <f>IF(Programas!X314="X","X","")</f>
        <v/>
      </c>
      <c r="Y314" s="3" t="str">
        <f>IF(Programas!Y314="X","X","")</f>
        <v/>
      </c>
      <c r="Z314" s="3" t="str">
        <f>IF(Programas!Z314="X","X","")</f>
        <v/>
      </c>
      <c r="AA314" s="3" t="str">
        <f>IF(Programas!AA314="X","X","")</f>
        <v/>
      </c>
      <c r="AB314" s="3" t="str">
        <f>IF(Programas!AB314="X","X","")</f>
        <v/>
      </c>
      <c r="AC314" s="3" t="str">
        <f>IF(Programas!AC314="X","X","")</f>
        <v/>
      </c>
      <c r="AD314" s="3">
        <f>Programas!AD314</f>
        <v>0</v>
      </c>
      <c r="AE314" s="3">
        <f>Programas!AE314</f>
        <v>0</v>
      </c>
      <c r="AF314" s="3">
        <f>Programas!AF314</f>
        <v>0</v>
      </c>
      <c r="AG314" s="3">
        <f>Programas!AG314</f>
        <v>0</v>
      </c>
      <c r="AH314" s="3">
        <f>Programas!AH314</f>
        <v>0</v>
      </c>
      <c r="AI314" s="3">
        <f>Programas!AI314</f>
        <v>0</v>
      </c>
      <c r="AJ314" s="3">
        <f>Programas!AJ314</f>
        <v>0</v>
      </c>
      <c r="AK314" s="3">
        <f>Programas!AK314</f>
        <v>0</v>
      </c>
      <c r="AL314" s="3">
        <f>Programas!AL314</f>
        <v>0</v>
      </c>
      <c r="AM314" s="3">
        <f>Programas!AM314</f>
        <v>0</v>
      </c>
      <c r="AN314" s="3">
        <f>Programas!AN314</f>
        <v>0</v>
      </c>
      <c r="AO314" s="3">
        <f>Programas!AO314</f>
        <v>0</v>
      </c>
      <c r="AP314" s="3">
        <f>Programas!AP314</f>
        <v>0</v>
      </c>
      <c r="AQ314" s="3">
        <f>Programas!AQ314</f>
        <v>0</v>
      </c>
      <c r="AR314" s="3">
        <f>Programas!AR314</f>
        <v>0</v>
      </c>
      <c r="AS314" s="3">
        <f>Programas!AS314</f>
        <v>0</v>
      </c>
      <c r="AT314" s="3">
        <f>Programas!AT314</f>
        <v>0</v>
      </c>
      <c r="AU314" s="3">
        <f>Programas!AU314</f>
        <v>0</v>
      </c>
      <c r="AV314" s="3">
        <f>Programas!AV314</f>
        <v>0</v>
      </c>
      <c r="AW314" s="3">
        <f>Programas!AW314</f>
        <v>0</v>
      </c>
      <c r="AX314" s="4">
        <f t="shared" si="322"/>
        <v>0</v>
      </c>
      <c r="AY314" s="4"/>
      <c r="AZ314" s="2"/>
      <c r="BA314" s="2"/>
      <c r="BB314" s="2"/>
      <c r="BC314" s="2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1"/>
    </row>
    <row r="315" spans="1:76" hidden="1" x14ac:dyDescent="0.3">
      <c r="A315" s="2" t="str">
        <f>Programas!A315</f>
        <v>DO2</v>
      </c>
      <c r="B315" s="2">
        <f>Programas!B315</f>
        <v>1</v>
      </c>
      <c r="C315" s="2" t="str">
        <f>Programas!C315</f>
        <v>Recursos Hídricos</v>
      </c>
      <c r="D315" s="2">
        <f>Programas!D315</f>
        <v>8</v>
      </c>
      <c r="E315" s="2" t="str">
        <f>Programas!E315</f>
        <v>N/A</v>
      </c>
      <c r="F315" s="2" t="str">
        <f>Programas!F315</f>
        <v>N/A</v>
      </c>
      <c r="G315" s="2" t="str">
        <f>Programas!G315</f>
        <v>N/A</v>
      </c>
      <c r="H315" s="2" t="str">
        <f>Programas!H315</f>
        <v>N/A</v>
      </c>
      <c r="I315" s="2" t="str">
        <f>Programas!I315</f>
        <v>N/A</v>
      </c>
      <c r="J315" s="3" t="str">
        <f>IF(Programas!J315="X","X","")</f>
        <v/>
      </c>
      <c r="K315" s="3" t="str">
        <f>IF(Programas!K315="X","X","")</f>
        <v/>
      </c>
      <c r="L315" s="3" t="str">
        <f>IF(Programas!L315="X","X","")</f>
        <v/>
      </c>
      <c r="M315" s="3" t="str">
        <f>IF(Programas!M315="X","X","")</f>
        <v/>
      </c>
      <c r="N315" s="3" t="str">
        <f>IF(Programas!N315="X","X","")</f>
        <v/>
      </c>
      <c r="O315" s="3" t="str">
        <f>IF(Programas!O315="X","X","")</f>
        <v/>
      </c>
      <c r="P315" s="3" t="str">
        <f>IF(Programas!P315="X","X","")</f>
        <v/>
      </c>
      <c r="Q315" s="3" t="str">
        <f>IF(Programas!Q315="X","X","")</f>
        <v/>
      </c>
      <c r="R315" s="3" t="str">
        <f>IF(Programas!R315="X","X","")</f>
        <v/>
      </c>
      <c r="S315" s="3" t="str">
        <f>IF(Programas!S315="X","X","")</f>
        <v/>
      </c>
      <c r="T315" s="3" t="str">
        <f>IF(Programas!T315="X","X","")</f>
        <v/>
      </c>
      <c r="U315" s="3" t="str">
        <f>IF(Programas!U315="X","X","")</f>
        <v/>
      </c>
      <c r="V315" s="3" t="str">
        <f>IF(Programas!V315="X","X","")</f>
        <v/>
      </c>
      <c r="W315" s="3" t="str">
        <f>IF(Programas!W315="X","X","")</f>
        <v/>
      </c>
      <c r="X315" s="3" t="str">
        <f>IF(Programas!X315="X","X","")</f>
        <v/>
      </c>
      <c r="Y315" s="3" t="str">
        <f>IF(Programas!Y315="X","X","")</f>
        <v/>
      </c>
      <c r="Z315" s="3" t="str">
        <f>IF(Programas!Z315="X","X","")</f>
        <v/>
      </c>
      <c r="AA315" s="3" t="str">
        <f>IF(Programas!AA315="X","X","")</f>
        <v/>
      </c>
      <c r="AB315" s="3" t="str">
        <f>IF(Programas!AB315="X","X","")</f>
        <v/>
      </c>
      <c r="AC315" s="3" t="str">
        <f>IF(Programas!AC315="X","X","")</f>
        <v/>
      </c>
      <c r="AD315" s="3">
        <f>Programas!AD315</f>
        <v>0</v>
      </c>
      <c r="AE315" s="3">
        <f>Programas!AE315</f>
        <v>0</v>
      </c>
      <c r="AF315" s="3">
        <f>Programas!AF315</f>
        <v>0</v>
      </c>
      <c r="AG315" s="3">
        <f>Programas!AG315</f>
        <v>0</v>
      </c>
      <c r="AH315" s="3">
        <f>Programas!AH315</f>
        <v>0</v>
      </c>
      <c r="AI315" s="3">
        <f>Programas!AI315</f>
        <v>0</v>
      </c>
      <c r="AJ315" s="3">
        <f>Programas!AJ315</f>
        <v>0</v>
      </c>
      <c r="AK315" s="3">
        <f>Programas!AK315</f>
        <v>0</v>
      </c>
      <c r="AL315" s="3">
        <f>Programas!AL315</f>
        <v>0</v>
      </c>
      <c r="AM315" s="3">
        <f>Programas!AM315</f>
        <v>0</v>
      </c>
      <c r="AN315" s="3">
        <f>Programas!AN315</f>
        <v>0</v>
      </c>
      <c r="AO315" s="3">
        <f>Programas!AO315</f>
        <v>0</v>
      </c>
      <c r="AP315" s="3">
        <f>Programas!AP315</f>
        <v>0</v>
      </c>
      <c r="AQ315" s="3">
        <f>Programas!AQ315</f>
        <v>0</v>
      </c>
      <c r="AR315" s="3">
        <f>Programas!AR315</f>
        <v>0</v>
      </c>
      <c r="AS315" s="3">
        <f>Programas!AS315</f>
        <v>0</v>
      </c>
      <c r="AT315" s="3">
        <f>Programas!AT315</f>
        <v>0</v>
      </c>
      <c r="AU315" s="3">
        <f>Programas!AU315</f>
        <v>0</v>
      </c>
      <c r="AV315" s="3">
        <f>Programas!AV315</f>
        <v>0</v>
      </c>
      <c r="AW315" s="3">
        <f>Programas!AW315</f>
        <v>0</v>
      </c>
      <c r="AX315" s="4">
        <f t="shared" si="322"/>
        <v>0</v>
      </c>
      <c r="AY315" s="4"/>
      <c r="AZ315" s="2"/>
      <c r="BA315" s="2"/>
      <c r="BB315" s="2"/>
      <c r="BC315" s="2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1"/>
    </row>
    <row r="316" spans="1:76" hidden="1" x14ac:dyDescent="0.3">
      <c r="A316" s="2" t="str">
        <f>Programas!A316</f>
        <v>DO3</v>
      </c>
      <c r="B316" s="2">
        <f>Programas!B316</f>
        <v>1</v>
      </c>
      <c r="C316" s="2" t="str">
        <f>Programas!C316</f>
        <v>Recursos Hídricos</v>
      </c>
      <c r="D316" s="2">
        <f>Programas!D316</f>
        <v>8</v>
      </c>
      <c r="E316" s="2" t="str">
        <f>Programas!E316</f>
        <v>N/A</v>
      </c>
      <c r="F316" s="2" t="str">
        <f>Programas!F316</f>
        <v>N/A</v>
      </c>
      <c r="G316" s="2" t="str">
        <f>Programas!G316</f>
        <v>N/A</v>
      </c>
      <c r="H316" s="2" t="str">
        <f>Programas!H316</f>
        <v>N/A</v>
      </c>
      <c r="I316" s="2" t="str">
        <f>Programas!I316</f>
        <v>N/A</v>
      </c>
      <c r="J316" s="3" t="str">
        <f>IF(Programas!J316="X","X","")</f>
        <v/>
      </c>
      <c r="K316" s="3" t="str">
        <f>IF(Programas!K316="X","X","")</f>
        <v/>
      </c>
      <c r="L316" s="3" t="str">
        <f>IF(Programas!L316="X","X","")</f>
        <v/>
      </c>
      <c r="M316" s="3" t="str">
        <f>IF(Programas!M316="X","X","")</f>
        <v/>
      </c>
      <c r="N316" s="3" t="str">
        <f>IF(Programas!N316="X","X","")</f>
        <v/>
      </c>
      <c r="O316" s="3" t="str">
        <f>IF(Programas!O316="X","X","")</f>
        <v/>
      </c>
      <c r="P316" s="3" t="str">
        <f>IF(Programas!P316="X","X","")</f>
        <v/>
      </c>
      <c r="Q316" s="3" t="str">
        <f>IF(Programas!Q316="X","X","")</f>
        <v/>
      </c>
      <c r="R316" s="3" t="str">
        <f>IF(Programas!R316="X","X","")</f>
        <v/>
      </c>
      <c r="S316" s="3" t="str">
        <f>IF(Programas!S316="X","X","")</f>
        <v/>
      </c>
      <c r="T316" s="3" t="str">
        <f>IF(Programas!T316="X","X","")</f>
        <v/>
      </c>
      <c r="U316" s="3" t="str">
        <f>IF(Programas!U316="X","X","")</f>
        <v/>
      </c>
      <c r="V316" s="3" t="str">
        <f>IF(Programas!V316="X","X","")</f>
        <v/>
      </c>
      <c r="W316" s="3" t="str">
        <f>IF(Programas!W316="X","X","")</f>
        <v/>
      </c>
      <c r="X316" s="3" t="str">
        <f>IF(Programas!X316="X","X","")</f>
        <v/>
      </c>
      <c r="Y316" s="3" t="str">
        <f>IF(Programas!Y316="X","X","")</f>
        <v/>
      </c>
      <c r="Z316" s="3" t="str">
        <f>IF(Programas!Z316="X","X","")</f>
        <v/>
      </c>
      <c r="AA316" s="3" t="str">
        <f>IF(Programas!AA316="X","X","")</f>
        <v/>
      </c>
      <c r="AB316" s="3" t="str">
        <f>IF(Programas!AB316="X","X","")</f>
        <v/>
      </c>
      <c r="AC316" s="3" t="str">
        <f>IF(Programas!AC316="X","X","")</f>
        <v/>
      </c>
      <c r="AD316" s="3">
        <f>Programas!AD316</f>
        <v>0</v>
      </c>
      <c r="AE316" s="3">
        <f>Programas!AE316</f>
        <v>0</v>
      </c>
      <c r="AF316" s="3">
        <f>Programas!AF316</f>
        <v>0</v>
      </c>
      <c r="AG316" s="3">
        <f>Programas!AG316</f>
        <v>0</v>
      </c>
      <c r="AH316" s="3">
        <f>Programas!AH316</f>
        <v>0</v>
      </c>
      <c r="AI316" s="3">
        <f>Programas!AI316</f>
        <v>0</v>
      </c>
      <c r="AJ316" s="3">
        <f>Programas!AJ316</f>
        <v>0</v>
      </c>
      <c r="AK316" s="3">
        <f>Programas!AK316</f>
        <v>0</v>
      </c>
      <c r="AL316" s="3">
        <f>Programas!AL316</f>
        <v>0</v>
      </c>
      <c r="AM316" s="3">
        <f>Programas!AM316</f>
        <v>0</v>
      </c>
      <c r="AN316" s="3">
        <f>Programas!AN316</f>
        <v>0</v>
      </c>
      <c r="AO316" s="3">
        <f>Programas!AO316</f>
        <v>0</v>
      </c>
      <c r="AP316" s="3">
        <f>Programas!AP316</f>
        <v>0</v>
      </c>
      <c r="AQ316" s="3">
        <f>Programas!AQ316</f>
        <v>0</v>
      </c>
      <c r="AR316" s="3">
        <f>Programas!AR316</f>
        <v>0</v>
      </c>
      <c r="AS316" s="3">
        <f>Programas!AS316</f>
        <v>0</v>
      </c>
      <c r="AT316" s="3">
        <f>Programas!AT316</f>
        <v>0</v>
      </c>
      <c r="AU316" s="3">
        <f>Programas!AU316</f>
        <v>0</v>
      </c>
      <c r="AV316" s="3">
        <f>Programas!AV316</f>
        <v>0</v>
      </c>
      <c r="AW316" s="3">
        <f>Programas!AW316</f>
        <v>0</v>
      </c>
      <c r="AX316" s="4">
        <f t="shared" si="322"/>
        <v>0</v>
      </c>
      <c r="AY316" s="4"/>
      <c r="AZ316" s="2"/>
      <c r="BA316" s="2"/>
      <c r="BB316" s="2"/>
      <c r="BC316" s="2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1"/>
    </row>
    <row r="317" spans="1:76" hidden="1" x14ac:dyDescent="0.3">
      <c r="A317" s="2" t="str">
        <f>Programas!A317</f>
        <v>DO4</v>
      </c>
      <c r="B317" s="2">
        <f>Programas!B317</f>
        <v>1</v>
      </c>
      <c r="C317" s="2" t="str">
        <f>Programas!C317</f>
        <v>Recursos Hídricos</v>
      </c>
      <c r="D317" s="2">
        <f>Programas!D317</f>
        <v>8</v>
      </c>
      <c r="E317" s="2" t="str">
        <f>Programas!E317</f>
        <v>N/A</v>
      </c>
      <c r="F317" s="2" t="str">
        <f>Programas!F317</f>
        <v>N/A</v>
      </c>
      <c r="G317" s="2" t="str">
        <f>Programas!G317</f>
        <v>N/A</v>
      </c>
      <c r="H317" s="2" t="str">
        <f>Programas!H317</f>
        <v>N/A</v>
      </c>
      <c r="I317" s="2" t="str">
        <f>Programas!I317</f>
        <v>N/A</v>
      </c>
      <c r="J317" s="3" t="str">
        <f>IF(Programas!J317="X","X","")</f>
        <v/>
      </c>
      <c r="K317" s="3" t="str">
        <f>IF(Programas!K317="X","X","")</f>
        <v/>
      </c>
      <c r="L317" s="3" t="str">
        <f>IF(Programas!L317="X","X","")</f>
        <v/>
      </c>
      <c r="M317" s="3" t="str">
        <f>IF(Programas!M317="X","X","")</f>
        <v/>
      </c>
      <c r="N317" s="3" t="str">
        <f>IF(Programas!N317="X","X","")</f>
        <v/>
      </c>
      <c r="O317" s="3" t="str">
        <f>IF(Programas!O317="X","X","")</f>
        <v/>
      </c>
      <c r="P317" s="3" t="str">
        <f>IF(Programas!P317="X","X","")</f>
        <v/>
      </c>
      <c r="Q317" s="3" t="str">
        <f>IF(Programas!Q317="X","X","")</f>
        <v/>
      </c>
      <c r="R317" s="3" t="str">
        <f>IF(Programas!R317="X","X","")</f>
        <v/>
      </c>
      <c r="S317" s="3" t="str">
        <f>IF(Programas!S317="X","X","")</f>
        <v/>
      </c>
      <c r="T317" s="3" t="str">
        <f>IF(Programas!T317="X","X","")</f>
        <v/>
      </c>
      <c r="U317" s="3" t="str">
        <f>IF(Programas!U317="X","X","")</f>
        <v/>
      </c>
      <c r="V317" s="3" t="str">
        <f>IF(Programas!V317="X","X","")</f>
        <v/>
      </c>
      <c r="W317" s="3" t="str">
        <f>IF(Programas!W317="X","X","")</f>
        <v/>
      </c>
      <c r="X317" s="3" t="str">
        <f>IF(Programas!X317="X","X","")</f>
        <v/>
      </c>
      <c r="Y317" s="3" t="str">
        <f>IF(Programas!Y317="X","X","")</f>
        <v/>
      </c>
      <c r="Z317" s="3" t="str">
        <f>IF(Programas!Z317="X","X","")</f>
        <v/>
      </c>
      <c r="AA317" s="3" t="str">
        <f>IF(Programas!AA317="X","X","")</f>
        <v/>
      </c>
      <c r="AB317" s="3" t="str">
        <f>IF(Programas!AB317="X","X","")</f>
        <v/>
      </c>
      <c r="AC317" s="3" t="str">
        <f>IF(Programas!AC317="X","X","")</f>
        <v/>
      </c>
      <c r="AD317" s="3">
        <f>Programas!AD317</f>
        <v>0</v>
      </c>
      <c r="AE317" s="3">
        <f>Programas!AE317</f>
        <v>0</v>
      </c>
      <c r="AF317" s="3">
        <f>Programas!AF317</f>
        <v>0</v>
      </c>
      <c r="AG317" s="3">
        <f>Programas!AG317</f>
        <v>0</v>
      </c>
      <c r="AH317" s="3">
        <f>Programas!AH317</f>
        <v>0</v>
      </c>
      <c r="AI317" s="3">
        <f>Programas!AI317</f>
        <v>0</v>
      </c>
      <c r="AJ317" s="3">
        <f>Programas!AJ317</f>
        <v>0</v>
      </c>
      <c r="AK317" s="3">
        <f>Programas!AK317</f>
        <v>0</v>
      </c>
      <c r="AL317" s="3">
        <f>Programas!AL317</f>
        <v>0</v>
      </c>
      <c r="AM317" s="3">
        <f>Programas!AM317</f>
        <v>0</v>
      </c>
      <c r="AN317" s="3">
        <f>Programas!AN317</f>
        <v>0</v>
      </c>
      <c r="AO317" s="3">
        <f>Programas!AO317</f>
        <v>0</v>
      </c>
      <c r="AP317" s="3">
        <f>Programas!AP317</f>
        <v>0</v>
      </c>
      <c r="AQ317" s="3">
        <f>Programas!AQ317</f>
        <v>0</v>
      </c>
      <c r="AR317" s="3">
        <f>Programas!AR317</f>
        <v>0</v>
      </c>
      <c r="AS317" s="3">
        <f>Programas!AS317</f>
        <v>0</v>
      </c>
      <c r="AT317" s="3">
        <f>Programas!AT317</f>
        <v>0</v>
      </c>
      <c r="AU317" s="3">
        <f>Programas!AU317</f>
        <v>0</v>
      </c>
      <c r="AV317" s="3">
        <f>Programas!AV317</f>
        <v>0</v>
      </c>
      <c r="AW317" s="3">
        <f>Programas!AW317</f>
        <v>0</v>
      </c>
      <c r="AX317" s="4">
        <f t="shared" si="322"/>
        <v>0</v>
      </c>
      <c r="AY317" s="4"/>
      <c r="AZ317" s="2"/>
      <c r="BA317" s="2"/>
      <c r="BB317" s="2"/>
      <c r="BC317" s="2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1"/>
    </row>
    <row r="318" spans="1:76" hidden="1" x14ac:dyDescent="0.3">
      <c r="A318" s="2" t="str">
        <f>Programas!A318</f>
        <v>DO5</v>
      </c>
      <c r="B318" s="2">
        <f>Programas!B318</f>
        <v>1</v>
      </c>
      <c r="C318" s="2" t="str">
        <f>Programas!C318</f>
        <v>Recursos Hídricos</v>
      </c>
      <c r="D318" s="2">
        <f>Programas!D318</f>
        <v>8</v>
      </c>
      <c r="E318" s="2" t="str">
        <f>Programas!E318</f>
        <v>N/A</v>
      </c>
      <c r="F318" s="2" t="str">
        <f>Programas!F318</f>
        <v>N/A</v>
      </c>
      <c r="G318" s="2" t="str">
        <f>Programas!G318</f>
        <v>N/A</v>
      </c>
      <c r="H318" s="2" t="str">
        <f>Programas!H318</f>
        <v>N/A</v>
      </c>
      <c r="I318" s="2" t="str">
        <f>Programas!I318</f>
        <v>N/A</v>
      </c>
      <c r="J318" s="3" t="str">
        <f>IF(Programas!J318="X","X","")</f>
        <v/>
      </c>
      <c r="K318" s="3" t="str">
        <f>IF(Programas!K318="X","X","")</f>
        <v/>
      </c>
      <c r="L318" s="3" t="str">
        <f>IF(Programas!L318="X","X","")</f>
        <v/>
      </c>
      <c r="M318" s="3" t="str">
        <f>IF(Programas!M318="X","X","")</f>
        <v/>
      </c>
      <c r="N318" s="3" t="str">
        <f>IF(Programas!N318="X","X","")</f>
        <v/>
      </c>
      <c r="O318" s="3" t="str">
        <f>IF(Programas!O318="X","X","")</f>
        <v/>
      </c>
      <c r="P318" s="3" t="str">
        <f>IF(Programas!P318="X","X","")</f>
        <v/>
      </c>
      <c r="Q318" s="3" t="str">
        <f>IF(Programas!Q318="X","X","")</f>
        <v/>
      </c>
      <c r="R318" s="3" t="str">
        <f>IF(Programas!R318="X","X","")</f>
        <v/>
      </c>
      <c r="S318" s="3" t="str">
        <f>IF(Programas!S318="X","X","")</f>
        <v/>
      </c>
      <c r="T318" s="3" t="str">
        <f>IF(Programas!T318="X","X","")</f>
        <v/>
      </c>
      <c r="U318" s="3" t="str">
        <f>IF(Programas!U318="X","X","")</f>
        <v/>
      </c>
      <c r="V318" s="3" t="str">
        <f>IF(Programas!V318="X","X","")</f>
        <v/>
      </c>
      <c r="W318" s="3" t="str">
        <f>IF(Programas!W318="X","X","")</f>
        <v/>
      </c>
      <c r="X318" s="3" t="str">
        <f>IF(Programas!X318="X","X","")</f>
        <v/>
      </c>
      <c r="Y318" s="3" t="str">
        <f>IF(Programas!Y318="X","X","")</f>
        <v/>
      </c>
      <c r="Z318" s="3" t="str">
        <f>IF(Programas!Z318="X","X","")</f>
        <v/>
      </c>
      <c r="AA318" s="3" t="str">
        <f>IF(Programas!AA318="X","X","")</f>
        <v/>
      </c>
      <c r="AB318" s="3" t="str">
        <f>IF(Programas!AB318="X","X","")</f>
        <v/>
      </c>
      <c r="AC318" s="3" t="str">
        <f>IF(Programas!AC318="X","X","")</f>
        <v/>
      </c>
      <c r="AD318" s="3">
        <f>Programas!AD318</f>
        <v>0</v>
      </c>
      <c r="AE318" s="3">
        <f>Programas!AE318</f>
        <v>0</v>
      </c>
      <c r="AF318" s="3">
        <f>Programas!AF318</f>
        <v>0</v>
      </c>
      <c r="AG318" s="3">
        <f>Programas!AG318</f>
        <v>0</v>
      </c>
      <c r="AH318" s="3">
        <f>Programas!AH318</f>
        <v>0</v>
      </c>
      <c r="AI318" s="3">
        <f>Programas!AI318</f>
        <v>0</v>
      </c>
      <c r="AJ318" s="3">
        <f>Programas!AJ318</f>
        <v>0</v>
      </c>
      <c r="AK318" s="3">
        <f>Programas!AK318</f>
        <v>0</v>
      </c>
      <c r="AL318" s="3">
        <f>Programas!AL318</f>
        <v>0</v>
      </c>
      <c r="AM318" s="3">
        <f>Programas!AM318</f>
        <v>0</v>
      </c>
      <c r="AN318" s="3">
        <f>Programas!AN318</f>
        <v>0</v>
      </c>
      <c r="AO318" s="3">
        <f>Programas!AO318</f>
        <v>0</v>
      </c>
      <c r="AP318" s="3">
        <f>Programas!AP318</f>
        <v>0</v>
      </c>
      <c r="AQ318" s="3">
        <f>Programas!AQ318</f>
        <v>0</v>
      </c>
      <c r="AR318" s="3">
        <f>Programas!AR318</f>
        <v>0</v>
      </c>
      <c r="AS318" s="3">
        <f>Programas!AS318</f>
        <v>0</v>
      </c>
      <c r="AT318" s="3">
        <f>Programas!AT318</f>
        <v>0</v>
      </c>
      <c r="AU318" s="3">
        <f>Programas!AU318</f>
        <v>0</v>
      </c>
      <c r="AV318" s="3">
        <f>Programas!AV318</f>
        <v>0</v>
      </c>
      <c r="AW318" s="3">
        <f>Programas!AW318</f>
        <v>0</v>
      </c>
      <c r="AX318" s="4">
        <f t="shared" si="322"/>
        <v>0</v>
      </c>
      <c r="AY318" s="4"/>
      <c r="AZ318" s="2"/>
      <c r="BA318" s="2"/>
      <c r="BB318" s="2"/>
      <c r="BC318" s="2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1"/>
    </row>
    <row r="319" spans="1:76" hidden="1" x14ac:dyDescent="0.3">
      <c r="A319" s="2" t="str">
        <f>Programas!A319</f>
        <v>DO6</v>
      </c>
      <c r="B319" s="2">
        <f>Programas!B319</f>
        <v>1</v>
      </c>
      <c r="C319" s="2" t="str">
        <f>Programas!C319</f>
        <v>Recursos Hídricos</v>
      </c>
      <c r="D319" s="2">
        <f>Programas!D319</f>
        <v>8</v>
      </c>
      <c r="E319" s="2" t="str">
        <f>Programas!E319</f>
        <v>N/A</v>
      </c>
      <c r="F319" s="2" t="str">
        <f>Programas!F319</f>
        <v>N/A</v>
      </c>
      <c r="G319" s="2" t="str">
        <f>Programas!G319</f>
        <v>N/A</v>
      </c>
      <c r="H319" s="2" t="str">
        <f>Programas!H319</f>
        <v>N/A</v>
      </c>
      <c r="I319" s="2" t="str">
        <f>Programas!I319</f>
        <v>N/A</v>
      </c>
      <c r="J319" s="3" t="str">
        <f>IF(Programas!J319="X","X","")</f>
        <v/>
      </c>
      <c r="K319" s="3" t="str">
        <f>IF(Programas!K319="X","X","")</f>
        <v/>
      </c>
      <c r="L319" s="3" t="str">
        <f>IF(Programas!L319="X","X","")</f>
        <v/>
      </c>
      <c r="M319" s="3" t="str">
        <f>IF(Programas!M319="X","X","")</f>
        <v/>
      </c>
      <c r="N319" s="3" t="str">
        <f>IF(Programas!N319="X","X","")</f>
        <v/>
      </c>
      <c r="O319" s="3" t="str">
        <f>IF(Programas!O319="X","X","")</f>
        <v/>
      </c>
      <c r="P319" s="3" t="str">
        <f>IF(Programas!P319="X","X","")</f>
        <v/>
      </c>
      <c r="Q319" s="3" t="str">
        <f>IF(Programas!Q319="X","X","")</f>
        <v/>
      </c>
      <c r="R319" s="3" t="str">
        <f>IF(Programas!R319="X","X","")</f>
        <v/>
      </c>
      <c r="S319" s="3" t="str">
        <f>IF(Programas!S319="X","X","")</f>
        <v/>
      </c>
      <c r="T319" s="3" t="str">
        <f>IF(Programas!T319="X","X","")</f>
        <v/>
      </c>
      <c r="U319" s="3" t="str">
        <f>IF(Programas!U319="X","X","")</f>
        <v/>
      </c>
      <c r="V319" s="3" t="str">
        <f>IF(Programas!V319="X","X","")</f>
        <v/>
      </c>
      <c r="W319" s="3" t="str">
        <f>IF(Programas!W319="X","X","")</f>
        <v/>
      </c>
      <c r="X319" s="3" t="str">
        <f>IF(Programas!X319="X","X","")</f>
        <v/>
      </c>
      <c r="Y319" s="3" t="str">
        <f>IF(Programas!Y319="X","X","")</f>
        <v/>
      </c>
      <c r="Z319" s="3" t="str">
        <f>IF(Programas!Z319="X","X","")</f>
        <v/>
      </c>
      <c r="AA319" s="3" t="str">
        <f>IF(Programas!AA319="X","X","")</f>
        <v/>
      </c>
      <c r="AB319" s="3" t="str">
        <f>IF(Programas!AB319="X","X","")</f>
        <v/>
      </c>
      <c r="AC319" s="3" t="str">
        <f>IF(Programas!AC319="X","X","")</f>
        <v/>
      </c>
      <c r="AD319" s="3">
        <f>Programas!AD319</f>
        <v>0</v>
      </c>
      <c r="AE319" s="3">
        <f>Programas!AE319</f>
        <v>0</v>
      </c>
      <c r="AF319" s="3">
        <f>Programas!AF319</f>
        <v>0</v>
      </c>
      <c r="AG319" s="3">
        <f>Programas!AG319</f>
        <v>0</v>
      </c>
      <c r="AH319" s="3">
        <f>Programas!AH319</f>
        <v>0</v>
      </c>
      <c r="AI319" s="3">
        <f>Programas!AI319</f>
        <v>0</v>
      </c>
      <c r="AJ319" s="3">
        <f>Programas!AJ319</f>
        <v>0</v>
      </c>
      <c r="AK319" s="3">
        <f>Programas!AK319</f>
        <v>0</v>
      </c>
      <c r="AL319" s="3">
        <f>Programas!AL319</f>
        <v>0</v>
      </c>
      <c r="AM319" s="3">
        <f>Programas!AM319</f>
        <v>0</v>
      </c>
      <c r="AN319" s="3">
        <f>Programas!AN319</f>
        <v>0</v>
      </c>
      <c r="AO319" s="3">
        <f>Programas!AO319</f>
        <v>0</v>
      </c>
      <c r="AP319" s="3">
        <f>Programas!AP319</f>
        <v>0</v>
      </c>
      <c r="AQ319" s="3">
        <f>Programas!AQ319</f>
        <v>0</v>
      </c>
      <c r="AR319" s="3">
        <f>Programas!AR319</f>
        <v>0</v>
      </c>
      <c r="AS319" s="3">
        <f>Programas!AS319</f>
        <v>0</v>
      </c>
      <c r="AT319" s="3">
        <f>Programas!AT319</f>
        <v>0</v>
      </c>
      <c r="AU319" s="3">
        <f>Programas!AU319</f>
        <v>0</v>
      </c>
      <c r="AV319" s="3">
        <f>Programas!AV319</f>
        <v>0</v>
      </c>
      <c r="AW319" s="3">
        <f>Programas!AW319</f>
        <v>0</v>
      </c>
      <c r="AX319" s="4">
        <f t="shared" si="322"/>
        <v>0</v>
      </c>
      <c r="AY319" s="4"/>
      <c r="AZ319" s="2"/>
      <c r="BA319" s="2"/>
      <c r="BB319" s="2"/>
      <c r="BC319" s="2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1"/>
    </row>
    <row r="320" spans="1:76" hidden="1" x14ac:dyDescent="0.3">
      <c r="A320" s="2" t="str">
        <f>Programas!A320</f>
        <v>UA7</v>
      </c>
      <c r="B320" s="2">
        <f>Programas!B320</f>
        <v>1</v>
      </c>
      <c r="C320" s="2" t="str">
        <f>Programas!C320</f>
        <v>Recursos Hídricos</v>
      </c>
      <c r="D320" s="2">
        <f>Programas!D320</f>
        <v>8</v>
      </c>
      <c r="E320" s="2" t="str">
        <f>Programas!E320</f>
        <v>N/A</v>
      </c>
      <c r="F320" s="2" t="str">
        <f>Programas!F320</f>
        <v>N/A</v>
      </c>
      <c r="G320" s="2" t="str">
        <f>Programas!G320</f>
        <v>N/A</v>
      </c>
      <c r="H320" s="2" t="str">
        <f>Programas!H320</f>
        <v>N/A</v>
      </c>
      <c r="I320" s="2" t="str">
        <f>Programas!I320</f>
        <v>N/A</v>
      </c>
      <c r="J320" s="3" t="str">
        <f>IF(Programas!J320="X","X","")</f>
        <v/>
      </c>
      <c r="K320" s="3" t="str">
        <f>IF(Programas!K320="X","X","")</f>
        <v/>
      </c>
      <c r="L320" s="3" t="str">
        <f>IF(Programas!L320="X","X","")</f>
        <v/>
      </c>
      <c r="M320" s="3" t="str">
        <f>IF(Programas!M320="X","X","")</f>
        <v/>
      </c>
      <c r="N320" s="3" t="str">
        <f>IF(Programas!N320="X","X","")</f>
        <v/>
      </c>
      <c r="O320" s="3" t="str">
        <f>IF(Programas!O320="X","X","")</f>
        <v/>
      </c>
      <c r="P320" s="3" t="str">
        <f>IF(Programas!P320="X","X","")</f>
        <v/>
      </c>
      <c r="Q320" s="3" t="str">
        <f>IF(Programas!Q320="X","X","")</f>
        <v/>
      </c>
      <c r="R320" s="3" t="str">
        <f>IF(Programas!R320="X","X","")</f>
        <v/>
      </c>
      <c r="S320" s="3" t="str">
        <f>IF(Programas!S320="X","X","")</f>
        <v/>
      </c>
      <c r="T320" s="3" t="str">
        <f>IF(Programas!T320="X","X","")</f>
        <v/>
      </c>
      <c r="U320" s="3" t="str">
        <f>IF(Programas!U320="X","X","")</f>
        <v/>
      </c>
      <c r="V320" s="3" t="str">
        <f>IF(Programas!V320="X","X","")</f>
        <v/>
      </c>
      <c r="W320" s="3" t="str">
        <f>IF(Programas!W320="X","X","")</f>
        <v/>
      </c>
      <c r="X320" s="3" t="str">
        <f>IF(Programas!X320="X","X","")</f>
        <v/>
      </c>
      <c r="Y320" s="3" t="str">
        <f>IF(Programas!Y320="X","X","")</f>
        <v/>
      </c>
      <c r="Z320" s="3" t="str">
        <f>IF(Programas!Z320="X","X","")</f>
        <v/>
      </c>
      <c r="AA320" s="3" t="str">
        <f>IF(Programas!AA320="X","X","")</f>
        <v/>
      </c>
      <c r="AB320" s="3" t="str">
        <f>IF(Programas!AB320="X","X","")</f>
        <v/>
      </c>
      <c r="AC320" s="3" t="str">
        <f>IF(Programas!AC320="X","X","")</f>
        <v/>
      </c>
      <c r="AD320" s="3">
        <f>Programas!AD320</f>
        <v>0</v>
      </c>
      <c r="AE320" s="3">
        <f>Programas!AE320</f>
        <v>0</v>
      </c>
      <c r="AF320" s="3">
        <f>Programas!AF320</f>
        <v>0</v>
      </c>
      <c r="AG320" s="3">
        <f>Programas!AG320</f>
        <v>0</v>
      </c>
      <c r="AH320" s="3">
        <f>Programas!AH320</f>
        <v>0</v>
      </c>
      <c r="AI320" s="3">
        <f>Programas!AI320</f>
        <v>0</v>
      </c>
      <c r="AJ320" s="3">
        <f>Programas!AJ320</f>
        <v>0</v>
      </c>
      <c r="AK320" s="3">
        <f>Programas!AK320</f>
        <v>0</v>
      </c>
      <c r="AL320" s="3">
        <f>Programas!AL320</f>
        <v>0</v>
      </c>
      <c r="AM320" s="3">
        <f>Programas!AM320</f>
        <v>0</v>
      </c>
      <c r="AN320" s="3">
        <f>Programas!AN320</f>
        <v>0</v>
      </c>
      <c r="AO320" s="3">
        <f>Programas!AO320</f>
        <v>0</v>
      </c>
      <c r="AP320" s="3">
        <f>Programas!AP320</f>
        <v>0</v>
      </c>
      <c r="AQ320" s="3">
        <f>Programas!AQ320</f>
        <v>0</v>
      </c>
      <c r="AR320" s="3">
        <f>Programas!AR320</f>
        <v>0</v>
      </c>
      <c r="AS320" s="3">
        <f>Programas!AS320</f>
        <v>0</v>
      </c>
      <c r="AT320" s="3">
        <f>Programas!AT320</f>
        <v>0</v>
      </c>
      <c r="AU320" s="3">
        <f>Programas!AU320</f>
        <v>0</v>
      </c>
      <c r="AV320" s="3">
        <f>Programas!AV320</f>
        <v>0</v>
      </c>
      <c r="AW320" s="3">
        <f>Programas!AW320</f>
        <v>0</v>
      </c>
      <c r="AX320" s="4">
        <f t="shared" si="322"/>
        <v>0</v>
      </c>
      <c r="AY320" s="4"/>
      <c r="AZ320" s="2"/>
      <c r="BA320" s="2"/>
      <c r="BB320" s="2"/>
      <c r="BC320" s="2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1"/>
    </row>
    <row r="321" spans="1:76" hidden="1" x14ac:dyDescent="0.3">
      <c r="A321" s="2" t="str">
        <f>Programas!A321</f>
        <v>UA8</v>
      </c>
      <c r="B321" s="2">
        <f>Programas!B321</f>
        <v>1</v>
      </c>
      <c r="C321" s="2" t="str">
        <f>Programas!C321</f>
        <v>Recursos Hídricos</v>
      </c>
      <c r="D321" s="2">
        <f>Programas!D321</f>
        <v>8</v>
      </c>
      <c r="E321" s="2" t="str">
        <f>Programas!E321</f>
        <v>N/A</v>
      </c>
      <c r="F321" s="2" t="str">
        <f>Programas!F321</f>
        <v>N/A</v>
      </c>
      <c r="G321" s="2" t="str">
        <f>Programas!G321</f>
        <v>N/A</v>
      </c>
      <c r="H321" s="2" t="str">
        <f>Programas!H321</f>
        <v>N/A</v>
      </c>
      <c r="I321" s="2" t="str">
        <f>Programas!I321</f>
        <v>N/A</v>
      </c>
      <c r="J321" s="3" t="str">
        <f>IF(Programas!J321="X","X","")</f>
        <v/>
      </c>
      <c r="K321" s="3" t="str">
        <f>IF(Programas!K321="X","X","")</f>
        <v/>
      </c>
      <c r="L321" s="3" t="str">
        <f>IF(Programas!L321="X","X","")</f>
        <v/>
      </c>
      <c r="M321" s="3" t="str">
        <f>IF(Programas!M321="X","X","")</f>
        <v/>
      </c>
      <c r="N321" s="3" t="str">
        <f>IF(Programas!N321="X","X","")</f>
        <v/>
      </c>
      <c r="O321" s="3" t="str">
        <f>IF(Programas!O321="X","X","")</f>
        <v/>
      </c>
      <c r="P321" s="3" t="str">
        <f>IF(Programas!P321="X","X","")</f>
        <v/>
      </c>
      <c r="Q321" s="3" t="str">
        <f>IF(Programas!Q321="X","X","")</f>
        <v/>
      </c>
      <c r="R321" s="3" t="str">
        <f>IF(Programas!R321="X","X","")</f>
        <v/>
      </c>
      <c r="S321" s="3" t="str">
        <f>IF(Programas!S321="X","X","")</f>
        <v/>
      </c>
      <c r="T321" s="3" t="str">
        <f>IF(Programas!T321="X","X","")</f>
        <v/>
      </c>
      <c r="U321" s="3" t="str">
        <f>IF(Programas!U321="X","X","")</f>
        <v/>
      </c>
      <c r="V321" s="3" t="str">
        <f>IF(Programas!V321="X","X","")</f>
        <v/>
      </c>
      <c r="W321" s="3" t="str">
        <f>IF(Programas!W321="X","X","")</f>
        <v/>
      </c>
      <c r="X321" s="3" t="str">
        <f>IF(Programas!X321="X","X","")</f>
        <v/>
      </c>
      <c r="Y321" s="3" t="str">
        <f>IF(Programas!Y321="X","X","")</f>
        <v/>
      </c>
      <c r="Z321" s="3" t="str">
        <f>IF(Programas!Z321="X","X","")</f>
        <v/>
      </c>
      <c r="AA321" s="3" t="str">
        <f>IF(Programas!AA321="X","X","")</f>
        <v/>
      </c>
      <c r="AB321" s="3" t="str">
        <f>IF(Programas!AB321="X","X","")</f>
        <v/>
      </c>
      <c r="AC321" s="3" t="str">
        <f>IF(Programas!AC321="X","X","")</f>
        <v/>
      </c>
      <c r="AD321" s="3">
        <f>Programas!AD321</f>
        <v>0</v>
      </c>
      <c r="AE321" s="3">
        <f>Programas!AE321</f>
        <v>0</v>
      </c>
      <c r="AF321" s="3">
        <f>Programas!AF321</f>
        <v>0</v>
      </c>
      <c r="AG321" s="3">
        <f>Programas!AG321</f>
        <v>0</v>
      </c>
      <c r="AH321" s="3">
        <f>Programas!AH321</f>
        <v>0</v>
      </c>
      <c r="AI321" s="3">
        <f>Programas!AI321</f>
        <v>0</v>
      </c>
      <c r="AJ321" s="3">
        <f>Programas!AJ321</f>
        <v>0</v>
      </c>
      <c r="AK321" s="3">
        <f>Programas!AK321</f>
        <v>0</v>
      </c>
      <c r="AL321" s="3">
        <f>Programas!AL321</f>
        <v>0</v>
      </c>
      <c r="AM321" s="3">
        <f>Programas!AM321</f>
        <v>0</v>
      </c>
      <c r="AN321" s="3">
        <f>Programas!AN321</f>
        <v>0</v>
      </c>
      <c r="AO321" s="3">
        <f>Programas!AO321</f>
        <v>0</v>
      </c>
      <c r="AP321" s="3">
        <f>Programas!AP321</f>
        <v>0</v>
      </c>
      <c r="AQ321" s="3">
        <f>Programas!AQ321</f>
        <v>0</v>
      </c>
      <c r="AR321" s="3">
        <f>Programas!AR321</f>
        <v>0</v>
      </c>
      <c r="AS321" s="3">
        <f>Programas!AS321</f>
        <v>0</v>
      </c>
      <c r="AT321" s="3">
        <f>Programas!AT321</f>
        <v>0</v>
      </c>
      <c r="AU321" s="3">
        <f>Programas!AU321</f>
        <v>0</v>
      </c>
      <c r="AV321" s="3">
        <f>Programas!AV321</f>
        <v>0</v>
      </c>
      <c r="AW321" s="3">
        <f>Programas!AW321</f>
        <v>0</v>
      </c>
      <c r="AX321" s="4">
        <f t="shared" si="322"/>
        <v>0</v>
      </c>
      <c r="AY321" s="4"/>
      <c r="AZ321" s="2"/>
      <c r="BA321" s="2"/>
      <c r="BB321" s="2"/>
      <c r="BC321" s="2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1"/>
    </row>
    <row r="322" spans="1:76" hidden="1" x14ac:dyDescent="0.3">
      <c r="A322" s="2" t="str">
        <f>Programas!A322</f>
        <v>UA9</v>
      </c>
      <c r="B322" s="2">
        <f>Programas!B322</f>
        <v>1</v>
      </c>
      <c r="C322" s="2" t="str">
        <f>Programas!C322</f>
        <v>Recursos Hídricos</v>
      </c>
      <c r="D322" s="2">
        <f>Programas!D322</f>
        <v>8</v>
      </c>
      <c r="E322" s="2" t="str">
        <f>Programas!E322</f>
        <v>N/A</v>
      </c>
      <c r="F322" s="2" t="str">
        <f>Programas!F322</f>
        <v>N/A</v>
      </c>
      <c r="G322" s="2" t="str">
        <f>Programas!G322</f>
        <v>N/A</v>
      </c>
      <c r="H322" s="2" t="str">
        <f>Programas!H322</f>
        <v>N/A</v>
      </c>
      <c r="I322" s="2" t="str">
        <f>Programas!I322</f>
        <v>N/A</v>
      </c>
      <c r="J322" s="3" t="str">
        <f>IF(Programas!J322="X","X","")</f>
        <v/>
      </c>
      <c r="K322" s="3" t="str">
        <f>IF(Programas!K322="X","X","")</f>
        <v/>
      </c>
      <c r="L322" s="3" t="str">
        <f>IF(Programas!L322="X","X","")</f>
        <v/>
      </c>
      <c r="M322" s="3" t="str">
        <f>IF(Programas!M322="X","X","")</f>
        <v/>
      </c>
      <c r="N322" s="3" t="str">
        <f>IF(Programas!N322="X","X","")</f>
        <v/>
      </c>
      <c r="O322" s="3" t="str">
        <f>IF(Programas!O322="X","X","")</f>
        <v/>
      </c>
      <c r="P322" s="3" t="str">
        <f>IF(Programas!P322="X","X","")</f>
        <v/>
      </c>
      <c r="Q322" s="3" t="str">
        <f>IF(Programas!Q322="X","X","")</f>
        <v/>
      </c>
      <c r="R322" s="3" t="str">
        <f>IF(Programas!R322="X","X","")</f>
        <v/>
      </c>
      <c r="S322" s="3" t="str">
        <f>IF(Programas!S322="X","X","")</f>
        <v/>
      </c>
      <c r="T322" s="3" t="str">
        <f>IF(Programas!T322="X","X","")</f>
        <v/>
      </c>
      <c r="U322" s="3" t="str">
        <f>IF(Programas!U322="X","X","")</f>
        <v/>
      </c>
      <c r="V322" s="3" t="str">
        <f>IF(Programas!V322="X","X","")</f>
        <v/>
      </c>
      <c r="W322" s="3" t="str">
        <f>IF(Programas!W322="X","X","")</f>
        <v/>
      </c>
      <c r="X322" s="3" t="str">
        <f>IF(Programas!X322="X","X","")</f>
        <v/>
      </c>
      <c r="Y322" s="3" t="str">
        <f>IF(Programas!Y322="X","X","")</f>
        <v/>
      </c>
      <c r="Z322" s="3" t="str">
        <f>IF(Programas!Z322="X","X","")</f>
        <v/>
      </c>
      <c r="AA322" s="3" t="str">
        <f>IF(Programas!AA322="X","X","")</f>
        <v/>
      </c>
      <c r="AB322" s="3" t="str">
        <f>IF(Programas!AB322="X","X","")</f>
        <v/>
      </c>
      <c r="AC322" s="3" t="str">
        <f>IF(Programas!AC322="X","X","")</f>
        <v/>
      </c>
      <c r="AD322" s="3">
        <f>Programas!AD322</f>
        <v>0</v>
      </c>
      <c r="AE322" s="3">
        <f>Programas!AE322</f>
        <v>0</v>
      </c>
      <c r="AF322" s="3">
        <f>Programas!AF322</f>
        <v>0</v>
      </c>
      <c r="AG322" s="3">
        <f>Programas!AG322</f>
        <v>0</v>
      </c>
      <c r="AH322" s="3">
        <f>Programas!AH322</f>
        <v>0</v>
      </c>
      <c r="AI322" s="3">
        <f>Programas!AI322</f>
        <v>0</v>
      </c>
      <c r="AJ322" s="3">
        <f>Programas!AJ322</f>
        <v>0</v>
      </c>
      <c r="AK322" s="3">
        <f>Programas!AK322</f>
        <v>0</v>
      </c>
      <c r="AL322" s="3">
        <f>Programas!AL322</f>
        <v>0</v>
      </c>
      <c r="AM322" s="3">
        <f>Programas!AM322</f>
        <v>0</v>
      </c>
      <c r="AN322" s="3">
        <f>Programas!AN322</f>
        <v>0</v>
      </c>
      <c r="AO322" s="3">
        <f>Programas!AO322</f>
        <v>0</v>
      </c>
      <c r="AP322" s="3">
        <f>Programas!AP322</f>
        <v>0</v>
      </c>
      <c r="AQ322" s="3">
        <f>Programas!AQ322</f>
        <v>0</v>
      </c>
      <c r="AR322" s="3">
        <f>Programas!AR322</f>
        <v>0</v>
      </c>
      <c r="AS322" s="3">
        <f>Programas!AS322</f>
        <v>0</v>
      </c>
      <c r="AT322" s="3">
        <f>Programas!AT322</f>
        <v>0</v>
      </c>
      <c r="AU322" s="3">
        <f>Programas!AU322</f>
        <v>0</v>
      </c>
      <c r="AV322" s="3">
        <f>Programas!AV322</f>
        <v>0</v>
      </c>
      <c r="AW322" s="3">
        <f>Programas!AW322</f>
        <v>0</v>
      </c>
      <c r="AX322" s="4">
        <f t="shared" si="322"/>
        <v>0</v>
      </c>
      <c r="AY322" s="4"/>
      <c r="AZ322" s="2"/>
      <c r="BA322" s="2"/>
      <c r="BB322" s="2"/>
      <c r="BC322" s="2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1"/>
    </row>
    <row r="323" spans="1:76" ht="68.400000000000006" x14ac:dyDescent="0.3">
      <c r="A323" s="40" t="str">
        <f>Programas!A323</f>
        <v>PIRH</v>
      </c>
      <c r="B323" s="40">
        <f>Programas!B323</f>
        <v>1</v>
      </c>
      <c r="C323" s="40" t="str">
        <f>Programas!C323</f>
        <v>Recursos Hídricos</v>
      </c>
      <c r="D323" s="40">
        <f>Programas!D323</f>
        <v>8</v>
      </c>
      <c r="E323" s="40" t="str">
        <f>Programas!E323</f>
        <v>Segurança hídrica e eventos críticos</v>
      </c>
      <c r="F323" s="40" t="str">
        <f>Programas!F323</f>
        <v>8.3</v>
      </c>
      <c r="G323" s="40" t="str">
        <f>Programas!G323</f>
        <v>Gerenciamento de riscos na bacia</v>
      </c>
      <c r="H323" s="40" t="str">
        <f>Programas!H323</f>
        <v>8.3.1</v>
      </c>
      <c r="I323" s="40" t="str">
        <f>Programas!I323</f>
        <v>Elaborar plano de gerenciamento de riscos com foco em estiagens e cheias extremas</v>
      </c>
      <c r="J323" s="30" t="str">
        <f>IF(Programas!J323="X","X","")</f>
        <v/>
      </c>
      <c r="K323" s="30" t="str">
        <f>IF(Programas!K323="X","X","")</f>
        <v/>
      </c>
      <c r="L323" s="30" t="str">
        <f>IF(Programas!L323="X","X","")</f>
        <v/>
      </c>
      <c r="M323" s="30" t="str">
        <f>IF(Programas!M323="X","X","")</f>
        <v/>
      </c>
      <c r="N323" s="30" t="str">
        <f>IF(Programas!N323="X","X","")</f>
        <v>X</v>
      </c>
      <c r="O323" s="30" t="str">
        <f>IF(Programas!O323="X","X","")</f>
        <v>X</v>
      </c>
      <c r="P323" s="30" t="str">
        <f>IF(Programas!P323="X","X","")</f>
        <v>X</v>
      </c>
      <c r="Q323" s="30" t="str">
        <f>IF(Programas!Q323="X","X","")</f>
        <v>X</v>
      </c>
      <c r="R323" s="30" t="str">
        <f>IF(Programas!R323="X","X","")</f>
        <v/>
      </c>
      <c r="S323" s="30" t="str">
        <f>IF(Programas!S323="X","X","")</f>
        <v/>
      </c>
      <c r="T323" s="30" t="str">
        <f>IF(Programas!T323="X","X","")</f>
        <v/>
      </c>
      <c r="U323" s="30" t="str">
        <f>IF(Programas!U323="X","X","")</f>
        <v/>
      </c>
      <c r="V323" s="30" t="str">
        <f>IF(Programas!V323="X","X","")</f>
        <v/>
      </c>
      <c r="W323" s="30" t="str">
        <f>IF(Programas!W323="X","X","")</f>
        <v/>
      </c>
      <c r="X323" s="30" t="str">
        <f>IF(Programas!X323="X","X","")</f>
        <v/>
      </c>
      <c r="Y323" s="30" t="str">
        <f>IF(Programas!Y323="X","X","")</f>
        <v/>
      </c>
      <c r="Z323" s="30" t="str">
        <f>IF(Programas!Z323="X","X","")</f>
        <v/>
      </c>
      <c r="AA323" s="30" t="str">
        <f>IF(Programas!AA323="X","X","")</f>
        <v/>
      </c>
      <c r="AB323" s="30" t="str">
        <f>IF(Programas!AB323="X","X","")</f>
        <v/>
      </c>
      <c r="AC323" s="30" t="str">
        <f>IF(Programas!AC323="X","X","")</f>
        <v/>
      </c>
      <c r="AD323" s="30">
        <f>Programas!AD323</f>
        <v>0</v>
      </c>
      <c r="AE323" s="30">
        <f>Programas!AE323</f>
        <v>0</v>
      </c>
      <c r="AF323" s="30">
        <f>Programas!AF323</f>
        <v>0</v>
      </c>
      <c r="AG323" s="30">
        <f>Programas!AG323</f>
        <v>0</v>
      </c>
      <c r="AH323" s="30">
        <f>Programas!AH323</f>
        <v>0</v>
      </c>
      <c r="AI323" s="30">
        <f>Programas!AI323</f>
        <v>0</v>
      </c>
      <c r="AJ323" s="30">
        <f>Programas!AJ323</f>
        <v>1398</v>
      </c>
      <c r="AK323" s="30">
        <f>Programas!AK323</f>
        <v>1398</v>
      </c>
      <c r="AL323" s="30">
        <f>Programas!AL323</f>
        <v>0</v>
      </c>
      <c r="AM323" s="30">
        <f>Programas!AM323</f>
        <v>0</v>
      </c>
      <c r="AN323" s="30">
        <f>Programas!AN323</f>
        <v>0</v>
      </c>
      <c r="AO323" s="30">
        <f>Programas!AO323</f>
        <v>0</v>
      </c>
      <c r="AP323" s="30">
        <f>Programas!AP323</f>
        <v>0</v>
      </c>
      <c r="AQ323" s="30">
        <f>Programas!AQ323</f>
        <v>0</v>
      </c>
      <c r="AR323" s="30">
        <f>Programas!AR323</f>
        <v>0</v>
      </c>
      <c r="AS323" s="30">
        <f>Programas!AS323</f>
        <v>0</v>
      </c>
      <c r="AT323" s="30">
        <f>Programas!AT323</f>
        <v>0</v>
      </c>
      <c r="AU323" s="30">
        <f>Programas!AU323</f>
        <v>0</v>
      </c>
      <c r="AV323" s="30">
        <f>Programas!AV323</f>
        <v>0</v>
      </c>
      <c r="AW323" s="30">
        <f>Programas!AW323</f>
        <v>0</v>
      </c>
      <c r="AX323" s="36">
        <f t="shared" si="322"/>
        <v>2796</v>
      </c>
      <c r="AY323" s="36" t="s">
        <v>205</v>
      </c>
      <c r="AZ323" s="40" t="s">
        <v>299</v>
      </c>
      <c r="BA323" s="40" t="s">
        <v>300</v>
      </c>
      <c r="BB323" s="40" t="s">
        <v>301</v>
      </c>
      <c r="BC323" s="40" t="s">
        <v>302</v>
      </c>
      <c r="BD323" s="62">
        <v>0</v>
      </c>
      <c r="BE323" s="62">
        <f t="shared" ref="BE323:BW323" si="344">BD323</f>
        <v>0</v>
      </c>
      <c r="BF323" s="62">
        <f t="shared" si="344"/>
        <v>0</v>
      </c>
      <c r="BG323" s="62">
        <f t="shared" si="344"/>
        <v>0</v>
      </c>
      <c r="BH323" s="62">
        <v>0.25</v>
      </c>
      <c r="BI323" s="62">
        <f t="shared" si="344"/>
        <v>0.25</v>
      </c>
      <c r="BJ323" s="62">
        <v>0.5</v>
      </c>
      <c r="BK323" s="62">
        <v>1</v>
      </c>
      <c r="BL323" s="62">
        <f t="shared" si="344"/>
        <v>1</v>
      </c>
      <c r="BM323" s="62">
        <f t="shared" si="344"/>
        <v>1</v>
      </c>
      <c r="BN323" s="62">
        <f t="shared" si="344"/>
        <v>1</v>
      </c>
      <c r="BO323" s="62">
        <f t="shared" si="344"/>
        <v>1</v>
      </c>
      <c r="BP323" s="62">
        <f t="shared" si="344"/>
        <v>1</v>
      </c>
      <c r="BQ323" s="62">
        <f t="shared" si="344"/>
        <v>1</v>
      </c>
      <c r="BR323" s="62">
        <f t="shared" si="344"/>
        <v>1</v>
      </c>
      <c r="BS323" s="62">
        <f t="shared" si="344"/>
        <v>1</v>
      </c>
      <c r="BT323" s="62">
        <f t="shared" si="344"/>
        <v>1</v>
      </c>
      <c r="BU323" s="62">
        <f t="shared" si="344"/>
        <v>1</v>
      </c>
      <c r="BV323" s="62">
        <f t="shared" si="344"/>
        <v>1</v>
      </c>
      <c r="BW323" s="62">
        <f t="shared" si="344"/>
        <v>1</v>
      </c>
    </row>
    <row r="324" spans="1:76" ht="68.400000000000006" hidden="1" x14ac:dyDescent="0.3">
      <c r="A324" s="2" t="str">
        <f>Programas!A324</f>
        <v>Doce</v>
      </c>
      <c r="B324" s="2">
        <f>Programas!B324</f>
        <v>1</v>
      </c>
      <c r="C324" s="2" t="str">
        <f>Programas!C324</f>
        <v>Recursos Hídricos</v>
      </c>
      <c r="D324" s="2">
        <f>Programas!D324</f>
        <v>8</v>
      </c>
      <c r="E324" s="2" t="str">
        <f>Programas!E324</f>
        <v>Segurança hídrica e eventos críticos</v>
      </c>
      <c r="F324" s="2" t="str">
        <f>Programas!F324</f>
        <v>8.3</v>
      </c>
      <c r="G324" s="2" t="str">
        <f>Programas!G324</f>
        <v>Gerenciamento de riscos na bacia</v>
      </c>
      <c r="H324" s="2" t="str">
        <f>Programas!H324</f>
        <v>8.3.1</v>
      </c>
      <c r="I324" s="2" t="str">
        <f>Programas!I324</f>
        <v>Elaborar plano de gerenciamento de riscos com foco em estiagens e cheias extremas</v>
      </c>
      <c r="J324" s="3" t="str">
        <f>IF(Programas!J324="X","X","")</f>
        <v/>
      </c>
      <c r="K324" s="3" t="str">
        <f>IF(Programas!K324="X","X","")</f>
        <v/>
      </c>
      <c r="L324" s="3" t="str">
        <f>IF(Programas!L324="X","X","")</f>
        <v/>
      </c>
      <c r="M324" s="3" t="str">
        <f>IF(Programas!M324="X","X","")</f>
        <v/>
      </c>
      <c r="N324" s="3" t="str">
        <f>IF(Programas!N324="X","X","")</f>
        <v>X</v>
      </c>
      <c r="O324" s="3" t="str">
        <f>IF(Programas!O324="X","X","")</f>
        <v>X</v>
      </c>
      <c r="P324" s="3" t="str">
        <f>IF(Programas!P324="X","X","")</f>
        <v>X</v>
      </c>
      <c r="Q324" s="3" t="str">
        <f>IF(Programas!Q324="X","X","")</f>
        <v>X</v>
      </c>
      <c r="R324" s="3" t="str">
        <f>IF(Programas!R324="X","X","")</f>
        <v/>
      </c>
      <c r="S324" s="3" t="str">
        <f>IF(Programas!S324="X","X","")</f>
        <v/>
      </c>
      <c r="T324" s="3" t="str">
        <f>IF(Programas!T324="X","X","")</f>
        <v/>
      </c>
      <c r="U324" s="3" t="str">
        <f>IF(Programas!U324="X","X","")</f>
        <v/>
      </c>
      <c r="V324" s="3" t="str">
        <f>IF(Programas!V324="X","X","")</f>
        <v/>
      </c>
      <c r="W324" s="3" t="str">
        <f>IF(Programas!W324="X","X","")</f>
        <v/>
      </c>
      <c r="X324" s="3" t="str">
        <f>IF(Programas!X324="X","X","")</f>
        <v/>
      </c>
      <c r="Y324" s="3" t="str">
        <f>IF(Programas!Y324="X","X","")</f>
        <v/>
      </c>
      <c r="Z324" s="3" t="str">
        <f>IF(Programas!Z324="X","X","")</f>
        <v/>
      </c>
      <c r="AA324" s="3" t="str">
        <f>IF(Programas!AA324="X","X","")</f>
        <v/>
      </c>
      <c r="AB324" s="3" t="str">
        <f>IF(Programas!AB324="X","X","")</f>
        <v/>
      </c>
      <c r="AC324" s="3" t="str">
        <f>IF(Programas!AC324="X","X","")</f>
        <v/>
      </c>
      <c r="AD324" s="3">
        <f>Programas!AD324</f>
        <v>0</v>
      </c>
      <c r="AE324" s="3">
        <f>Programas!AE324</f>
        <v>0</v>
      </c>
      <c r="AF324" s="3">
        <f>Programas!AF324</f>
        <v>0</v>
      </c>
      <c r="AG324" s="3">
        <f>Programas!AG324</f>
        <v>0</v>
      </c>
      <c r="AH324" s="3">
        <f>Programas!AH324</f>
        <v>0</v>
      </c>
      <c r="AI324" s="3">
        <f>Programas!AI324</f>
        <v>0</v>
      </c>
      <c r="AJ324" s="3">
        <f>Programas!AJ324</f>
        <v>1398</v>
      </c>
      <c r="AK324" s="3">
        <f>Programas!AK324</f>
        <v>1398</v>
      </c>
      <c r="AL324" s="3">
        <f>Programas!AL324</f>
        <v>0</v>
      </c>
      <c r="AM324" s="3">
        <f>Programas!AM324</f>
        <v>0</v>
      </c>
      <c r="AN324" s="3">
        <f>Programas!AN324</f>
        <v>0</v>
      </c>
      <c r="AO324" s="3">
        <f>Programas!AO324</f>
        <v>0</v>
      </c>
      <c r="AP324" s="3">
        <f>Programas!AP324</f>
        <v>0</v>
      </c>
      <c r="AQ324" s="3">
        <f>Programas!AQ324</f>
        <v>0</v>
      </c>
      <c r="AR324" s="3">
        <f>Programas!AR324</f>
        <v>0</v>
      </c>
      <c r="AS324" s="3">
        <f>Programas!AS324</f>
        <v>0</v>
      </c>
      <c r="AT324" s="3">
        <f>Programas!AT324</f>
        <v>0</v>
      </c>
      <c r="AU324" s="3">
        <f>Programas!AU324</f>
        <v>0</v>
      </c>
      <c r="AV324" s="3">
        <f>Programas!AV324</f>
        <v>0</v>
      </c>
      <c r="AW324" s="3">
        <f>Programas!AW324</f>
        <v>0</v>
      </c>
      <c r="AX324" s="4">
        <f t="shared" si="322"/>
        <v>2796</v>
      </c>
      <c r="AY324" s="4" t="s">
        <v>205</v>
      </c>
      <c r="AZ324" s="2" t="s">
        <v>299</v>
      </c>
      <c r="BA324" s="2" t="s">
        <v>300</v>
      </c>
      <c r="BB324" s="2" t="s">
        <v>301</v>
      </c>
      <c r="BC324" s="2" t="s">
        <v>302</v>
      </c>
      <c r="BD324" s="6">
        <v>0</v>
      </c>
      <c r="BE324" s="6">
        <f>BD324</f>
        <v>0</v>
      </c>
      <c r="BF324" s="6">
        <f>BE324</f>
        <v>0</v>
      </c>
      <c r="BG324" s="6">
        <f>BF324</f>
        <v>0</v>
      </c>
      <c r="BH324" s="6">
        <v>0.25</v>
      </c>
      <c r="BI324" s="6">
        <f>BH324</f>
        <v>0.25</v>
      </c>
      <c r="BJ324" s="6">
        <v>0.5</v>
      </c>
      <c r="BK324" s="6">
        <v>1</v>
      </c>
      <c r="BL324" s="6">
        <f t="shared" ref="BL324:BW324" si="345">BK324</f>
        <v>1</v>
      </c>
      <c r="BM324" s="6">
        <f t="shared" si="345"/>
        <v>1</v>
      </c>
      <c r="BN324" s="6">
        <f t="shared" si="345"/>
        <v>1</v>
      </c>
      <c r="BO324" s="6">
        <f t="shared" si="345"/>
        <v>1</v>
      </c>
      <c r="BP324" s="6">
        <f t="shared" si="345"/>
        <v>1</v>
      </c>
      <c r="BQ324" s="6">
        <f t="shared" si="345"/>
        <v>1</v>
      </c>
      <c r="BR324" s="6">
        <f t="shared" si="345"/>
        <v>1</v>
      </c>
      <c r="BS324" s="6">
        <f t="shared" si="345"/>
        <v>1</v>
      </c>
      <c r="BT324" s="6">
        <f t="shared" si="345"/>
        <v>1</v>
      </c>
      <c r="BU324" s="6">
        <f t="shared" si="345"/>
        <v>1</v>
      </c>
      <c r="BV324" s="6">
        <f t="shared" si="345"/>
        <v>1</v>
      </c>
      <c r="BW324" s="6">
        <f t="shared" si="345"/>
        <v>1</v>
      </c>
      <c r="BX324" s="1"/>
    </row>
    <row r="325" spans="1:76" hidden="1" x14ac:dyDescent="0.3">
      <c r="A325" s="2" t="str">
        <f>Programas!A325</f>
        <v>DO1</v>
      </c>
      <c r="B325" s="2">
        <f>Programas!B325</f>
        <v>1</v>
      </c>
      <c r="C325" s="2" t="str">
        <f>Programas!C325</f>
        <v>Recursos Hídricos</v>
      </c>
      <c r="D325" s="2">
        <f>Programas!D325</f>
        <v>8</v>
      </c>
      <c r="E325" s="2" t="str">
        <f>Programas!E325</f>
        <v>N/A</v>
      </c>
      <c r="F325" s="2" t="str">
        <f>Programas!F325</f>
        <v>N/A</v>
      </c>
      <c r="G325" s="2" t="str">
        <f>Programas!G325</f>
        <v>N/A</v>
      </c>
      <c r="H325" s="2" t="str">
        <f>Programas!H325</f>
        <v>N/A</v>
      </c>
      <c r="I325" s="2" t="str">
        <f>Programas!I325</f>
        <v>N/A</v>
      </c>
      <c r="J325" s="3" t="str">
        <f>IF(Programas!J325="X","X","")</f>
        <v/>
      </c>
      <c r="K325" s="3" t="str">
        <f>IF(Programas!K325="X","X","")</f>
        <v/>
      </c>
      <c r="L325" s="3" t="str">
        <f>IF(Programas!L325="X","X","")</f>
        <v/>
      </c>
      <c r="M325" s="3" t="str">
        <f>IF(Programas!M325="X","X","")</f>
        <v/>
      </c>
      <c r="N325" s="3" t="str">
        <f>IF(Programas!N325="X","X","")</f>
        <v/>
      </c>
      <c r="O325" s="3" t="str">
        <f>IF(Programas!O325="X","X","")</f>
        <v/>
      </c>
      <c r="P325" s="3" t="str">
        <f>IF(Programas!P325="X","X","")</f>
        <v/>
      </c>
      <c r="Q325" s="3" t="str">
        <f>IF(Programas!Q325="X","X","")</f>
        <v/>
      </c>
      <c r="R325" s="3" t="str">
        <f>IF(Programas!R325="X","X","")</f>
        <v/>
      </c>
      <c r="S325" s="3" t="str">
        <f>IF(Programas!S325="X","X","")</f>
        <v/>
      </c>
      <c r="T325" s="3" t="str">
        <f>IF(Programas!T325="X","X","")</f>
        <v/>
      </c>
      <c r="U325" s="3" t="str">
        <f>IF(Programas!U325="X","X","")</f>
        <v/>
      </c>
      <c r="V325" s="3" t="str">
        <f>IF(Programas!V325="X","X","")</f>
        <v/>
      </c>
      <c r="W325" s="3" t="str">
        <f>IF(Programas!W325="X","X","")</f>
        <v/>
      </c>
      <c r="X325" s="3" t="str">
        <f>IF(Programas!X325="X","X","")</f>
        <v/>
      </c>
      <c r="Y325" s="3" t="str">
        <f>IF(Programas!Y325="X","X","")</f>
        <v/>
      </c>
      <c r="Z325" s="3" t="str">
        <f>IF(Programas!Z325="X","X","")</f>
        <v/>
      </c>
      <c r="AA325" s="3" t="str">
        <f>IF(Programas!AA325="X","X","")</f>
        <v/>
      </c>
      <c r="AB325" s="3" t="str">
        <f>IF(Programas!AB325="X","X","")</f>
        <v/>
      </c>
      <c r="AC325" s="3" t="str">
        <f>IF(Programas!AC325="X","X","")</f>
        <v/>
      </c>
      <c r="AD325" s="3">
        <f>Programas!AD325</f>
        <v>0</v>
      </c>
      <c r="AE325" s="3">
        <f>Programas!AE325</f>
        <v>0</v>
      </c>
      <c r="AF325" s="3">
        <f>Programas!AF325</f>
        <v>0</v>
      </c>
      <c r="AG325" s="3">
        <f>Programas!AG325</f>
        <v>0</v>
      </c>
      <c r="AH325" s="3">
        <f>Programas!AH325</f>
        <v>0</v>
      </c>
      <c r="AI325" s="3">
        <f>Programas!AI325</f>
        <v>0</v>
      </c>
      <c r="AJ325" s="3">
        <f>Programas!AJ325</f>
        <v>0</v>
      </c>
      <c r="AK325" s="3">
        <f>Programas!AK325</f>
        <v>0</v>
      </c>
      <c r="AL325" s="3">
        <f>Programas!AL325</f>
        <v>0</v>
      </c>
      <c r="AM325" s="3">
        <f>Programas!AM325</f>
        <v>0</v>
      </c>
      <c r="AN325" s="3">
        <f>Programas!AN325</f>
        <v>0</v>
      </c>
      <c r="AO325" s="3">
        <f>Programas!AO325</f>
        <v>0</v>
      </c>
      <c r="AP325" s="3">
        <f>Programas!AP325</f>
        <v>0</v>
      </c>
      <c r="AQ325" s="3">
        <f>Programas!AQ325</f>
        <v>0</v>
      </c>
      <c r="AR325" s="3">
        <f>Programas!AR325</f>
        <v>0</v>
      </c>
      <c r="AS325" s="3">
        <f>Programas!AS325</f>
        <v>0</v>
      </c>
      <c r="AT325" s="3">
        <f>Programas!AT325</f>
        <v>0</v>
      </c>
      <c r="AU325" s="3">
        <f>Programas!AU325</f>
        <v>0</v>
      </c>
      <c r="AV325" s="3">
        <f>Programas!AV325</f>
        <v>0</v>
      </c>
      <c r="AW325" s="3">
        <f>Programas!AW325</f>
        <v>0</v>
      </c>
      <c r="AX325" s="4">
        <f t="shared" si="322"/>
        <v>0</v>
      </c>
      <c r="AY325" s="4"/>
      <c r="AZ325" s="2"/>
      <c r="BA325" s="2"/>
      <c r="BB325" s="2"/>
      <c r="BC325" s="2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1"/>
    </row>
    <row r="326" spans="1:76" hidden="1" x14ac:dyDescent="0.3">
      <c r="A326" s="2" t="str">
        <f>Programas!A326</f>
        <v>DO2</v>
      </c>
      <c r="B326" s="2">
        <f>Programas!B326</f>
        <v>1</v>
      </c>
      <c r="C326" s="2" t="str">
        <f>Programas!C326</f>
        <v>Recursos Hídricos</v>
      </c>
      <c r="D326" s="2">
        <f>Programas!D326</f>
        <v>8</v>
      </c>
      <c r="E326" s="2" t="str">
        <f>Programas!E326</f>
        <v>N/A</v>
      </c>
      <c r="F326" s="2" t="str">
        <f>Programas!F326</f>
        <v>N/A</v>
      </c>
      <c r="G326" s="2" t="str">
        <f>Programas!G326</f>
        <v>N/A</v>
      </c>
      <c r="H326" s="2" t="str">
        <f>Programas!H326</f>
        <v>N/A</v>
      </c>
      <c r="I326" s="2" t="str">
        <f>Programas!I326</f>
        <v>N/A</v>
      </c>
      <c r="J326" s="3" t="str">
        <f>IF(Programas!J326="X","X","")</f>
        <v/>
      </c>
      <c r="K326" s="3" t="str">
        <f>IF(Programas!K326="X","X","")</f>
        <v/>
      </c>
      <c r="L326" s="3" t="str">
        <f>IF(Programas!L326="X","X","")</f>
        <v/>
      </c>
      <c r="M326" s="3" t="str">
        <f>IF(Programas!M326="X","X","")</f>
        <v/>
      </c>
      <c r="N326" s="3" t="str">
        <f>IF(Programas!N326="X","X","")</f>
        <v/>
      </c>
      <c r="O326" s="3" t="str">
        <f>IF(Programas!O326="X","X","")</f>
        <v/>
      </c>
      <c r="P326" s="3" t="str">
        <f>IF(Programas!P326="X","X","")</f>
        <v/>
      </c>
      <c r="Q326" s="3" t="str">
        <f>IF(Programas!Q326="X","X","")</f>
        <v/>
      </c>
      <c r="R326" s="3" t="str">
        <f>IF(Programas!R326="X","X","")</f>
        <v/>
      </c>
      <c r="S326" s="3" t="str">
        <f>IF(Programas!S326="X","X","")</f>
        <v/>
      </c>
      <c r="T326" s="3" t="str">
        <f>IF(Programas!T326="X","X","")</f>
        <v/>
      </c>
      <c r="U326" s="3" t="str">
        <f>IF(Programas!U326="X","X","")</f>
        <v/>
      </c>
      <c r="V326" s="3" t="str">
        <f>IF(Programas!V326="X","X","")</f>
        <v/>
      </c>
      <c r="W326" s="3" t="str">
        <f>IF(Programas!W326="X","X","")</f>
        <v/>
      </c>
      <c r="X326" s="3" t="str">
        <f>IF(Programas!X326="X","X","")</f>
        <v/>
      </c>
      <c r="Y326" s="3" t="str">
        <f>IF(Programas!Y326="X","X","")</f>
        <v/>
      </c>
      <c r="Z326" s="3" t="str">
        <f>IF(Programas!Z326="X","X","")</f>
        <v/>
      </c>
      <c r="AA326" s="3" t="str">
        <f>IF(Programas!AA326="X","X","")</f>
        <v/>
      </c>
      <c r="AB326" s="3" t="str">
        <f>IF(Programas!AB326="X","X","")</f>
        <v/>
      </c>
      <c r="AC326" s="3" t="str">
        <f>IF(Programas!AC326="X","X","")</f>
        <v/>
      </c>
      <c r="AD326" s="3">
        <f>Programas!AD326</f>
        <v>0</v>
      </c>
      <c r="AE326" s="3">
        <f>Programas!AE326</f>
        <v>0</v>
      </c>
      <c r="AF326" s="3">
        <f>Programas!AF326</f>
        <v>0</v>
      </c>
      <c r="AG326" s="3">
        <f>Programas!AG326</f>
        <v>0</v>
      </c>
      <c r="AH326" s="3">
        <f>Programas!AH326</f>
        <v>0</v>
      </c>
      <c r="AI326" s="3">
        <f>Programas!AI326</f>
        <v>0</v>
      </c>
      <c r="AJ326" s="3">
        <f>Programas!AJ326</f>
        <v>0</v>
      </c>
      <c r="AK326" s="3">
        <f>Programas!AK326</f>
        <v>0</v>
      </c>
      <c r="AL326" s="3">
        <f>Programas!AL326</f>
        <v>0</v>
      </c>
      <c r="AM326" s="3">
        <f>Programas!AM326</f>
        <v>0</v>
      </c>
      <c r="AN326" s="3">
        <f>Programas!AN326</f>
        <v>0</v>
      </c>
      <c r="AO326" s="3">
        <f>Programas!AO326</f>
        <v>0</v>
      </c>
      <c r="AP326" s="3">
        <f>Programas!AP326</f>
        <v>0</v>
      </c>
      <c r="AQ326" s="3">
        <f>Programas!AQ326</f>
        <v>0</v>
      </c>
      <c r="AR326" s="3">
        <f>Programas!AR326</f>
        <v>0</v>
      </c>
      <c r="AS326" s="3">
        <f>Programas!AS326</f>
        <v>0</v>
      </c>
      <c r="AT326" s="3">
        <f>Programas!AT326</f>
        <v>0</v>
      </c>
      <c r="AU326" s="3">
        <f>Programas!AU326</f>
        <v>0</v>
      </c>
      <c r="AV326" s="3">
        <f>Programas!AV326</f>
        <v>0</v>
      </c>
      <c r="AW326" s="3">
        <f>Programas!AW326</f>
        <v>0</v>
      </c>
      <c r="AX326" s="4">
        <f t="shared" si="322"/>
        <v>0</v>
      </c>
      <c r="AY326" s="4"/>
      <c r="AZ326" s="2"/>
      <c r="BA326" s="2"/>
      <c r="BB326" s="2"/>
      <c r="BC326" s="2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1"/>
    </row>
    <row r="327" spans="1:76" hidden="1" x14ac:dyDescent="0.3">
      <c r="A327" s="2" t="str">
        <f>Programas!A327</f>
        <v>DO3</v>
      </c>
      <c r="B327" s="2">
        <f>Programas!B327</f>
        <v>1</v>
      </c>
      <c r="C327" s="2" t="str">
        <f>Programas!C327</f>
        <v>Recursos Hídricos</v>
      </c>
      <c r="D327" s="2">
        <f>Programas!D327</f>
        <v>8</v>
      </c>
      <c r="E327" s="2" t="str">
        <f>Programas!E327</f>
        <v>N/A</v>
      </c>
      <c r="F327" s="2" t="str">
        <f>Programas!F327</f>
        <v>N/A</v>
      </c>
      <c r="G327" s="2" t="str">
        <f>Programas!G327</f>
        <v>N/A</v>
      </c>
      <c r="H327" s="2" t="str">
        <f>Programas!H327</f>
        <v>N/A</v>
      </c>
      <c r="I327" s="2" t="str">
        <f>Programas!I327</f>
        <v>N/A</v>
      </c>
      <c r="J327" s="3" t="str">
        <f>IF(Programas!J327="X","X","")</f>
        <v/>
      </c>
      <c r="K327" s="3" t="str">
        <f>IF(Programas!K327="X","X","")</f>
        <v/>
      </c>
      <c r="L327" s="3" t="str">
        <f>IF(Programas!L327="X","X","")</f>
        <v/>
      </c>
      <c r="M327" s="3" t="str">
        <f>IF(Programas!M327="X","X","")</f>
        <v/>
      </c>
      <c r="N327" s="3" t="str">
        <f>IF(Programas!N327="X","X","")</f>
        <v/>
      </c>
      <c r="O327" s="3" t="str">
        <f>IF(Programas!O327="X","X","")</f>
        <v/>
      </c>
      <c r="P327" s="3" t="str">
        <f>IF(Programas!P327="X","X","")</f>
        <v/>
      </c>
      <c r="Q327" s="3" t="str">
        <f>IF(Programas!Q327="X","X","")</f>
        <v/>
      </c>
      <c r="R327" s="3" t="str">
        <f>IF(Programas!R327="X","X","")</f>
        <v/>
      </c>
      <c r="S327" s="3" t="str">
        <f>IF(Programas!S327="X","X","")</f>
        <v/>
      </c>
      <c r="T327" s="3" t="str">
        <f>IF(Programas!T327="X","X","")</f>
        <v/>
      </c>
      <c r="U327" s="3" t="str">
        <f>IF(Programas!U327="X","X","")</f>
        <v/>
      </c>
      <c r="V327" s="3" t="str">
        <f>IF(Programas!V327="X","X","")</f>
        <v/>
      </c>
      <c r="W327" s="3" t="str">
        <f>IF(Programas!W327="X","X","")</f>
        <v/>
      </c>
      <c r="X327" s="3" t="str">
        <f>IF(Programas!X327="X","X","")</f>
        <v/>
      </c>
      <c r="Y327" s="3" t="str">
        <f>IF(Programas!Y327="X","X","")</f>
        <v/>
      </c>
      <c r="Z327" s="3" t="str">
        <f>IF(Programas!Z327="X","X","")</f>
        <v/>
      </c>
      <c r="AA327" s="3" t="str">
        <f>IF(Programas!AA327="X","X","")</f>
        <v/>
      </c>
      <c r="AB327" s="3" t="str">
        <f>IF(Programas!AB327="X","X","")</f>
        <v/>
      </c>
      <c r="AC327" s="3" t="str">
        <f>IF(Programas!AC327="X","X","")</f>
        <v/>
      </c>
      <c r="AD327" s="3">
        <f>Programas!AD327</f>
        <v>0</v>
      </c>
      <c r="AE327" s="3">
        <f>Programas!AE327</f>
        <v>0</v>
      </c>
      <c r="AF327" s="3">
        <f>Programas!AF327</f>
        <v>0</v>
      </c>
      <c r="AG327" s="3">
        <f>Programas!AG327</f>
        <v>0</v>
      </c>
      <c r="AH327" s="3">
        <f>Programas!AH327</f>
        <v>0</v>
      </c>
      <c r="AI327" s="3">
        <f>Programas!AI327</f>
        <v>0</v>
      </c>
      <c r="AJ327" s="3">
        <f>Programas!AJ327</f>
        <v>0</v>
      </c>
      <c r="AK327" s="3">
        <f>Programas!AK327</f>
        <v>0</v>
      </c>
      <c r="AL327" s="3">
        <f>Programas!AL327</f>
        <v>0</v>
      </c>
      <c r="AM327" s="3">
        <f>Programas!AM327</f>
        <v>0</v>
      </c>
      <c r="AN327" s="3">
        <f>Programas!AN327</f>
        <v>0</v>
      </c>
      <c r="AO327" s="3">
        <f>Programas!AO327</f>
        <v>0</v>
      </c>
      <c r="AP327" s="3">
        <f>Programas!AP327</f>
        <v>0</v>
      </c>
      <c r="AQ327" s="3">
        <f>Programas!AQ327</f>
        <v>0</v>
      </c>
      <c r="AR327" s="3">
        <f>Programas!AR327</f>
        <v>0</v>
      </c>
      <c r="AS327" s="3">
        <f>Programas!AS327</f>
        <v>0</v>
      </c>
      <c r="AT327" s="3">
        <f>Programas!AT327</f>
        <v>0</v>
      </c>
      <c r="AU327" s="3">
        <f>Programas!AU327</f>
        <v>0</v>
      </c>
      <c r="AV327" s="3">
        <f>Programas!AV327</f>
        <v>0</v>
      </c>
      <c r="AW327" s="3">
        <f>Programas!AW327</f>
        <v>0</v>
      </c>
      <c r="AX327" s="4">
        <f t="shared" si="322"/>
        <v>0</v>
      </c>
      <c r="AY327" s="4"/>
      <c r="AZ327" s="2"/>
      <c r="BA327" s="2"/>
      <c r="BB327" s="2"/>
      <c r="BC327" s="2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1"/>
    </row>
    <row r="328" spans="1:76" hidden="1" x14ac:dyDescent="0.3">
      <c r="A328" s="2" t="str">
        <f>Programas!A328</f>
        <v>DO4</v>
      </c>
      <c r="B328" s="2">
        <f>Programas!B328</f>
        <v>1</v>
      </c>
      <c r="C328" s="2" t="str">
        <f>Programas!C328</f>
        <v>Recursos Hídricos</v>
      </c>
      <c r="D328" s="2">
        <f>Programas!D328</f>
        <v>8</v>
      </c>
      <c r="E328" s="2" t="str">
        <f>Programas!E328</f>
        <v>N/A</v>
      </c>
      <c r="F328" s="2" t="str">
        <f>Programas!F328</f>
        <v>N/A</v>
      </c>
      <c r="G328" s="2" t="str">
        <f>Programas!G328</f>
        <v>N/A</v>
      </c>
      <c r="H328" s="2" t="str">
        <f>Programas!H328</f>
        <v>N/A</v>
      </c>
      <c r="I328" s="2" t="str">
        <f>Programas!I328</f>
        <v>N/A</v>
      </c>
      <c r="J328" s="3" t="str">
        <f>IF(Programas!J328="X","X","")</f>
        <v/>
      </c>
      <c r="K328" s="3" t="str">
        <f>IF(Programas!K328="X","X","")</f>
        <v/>
      </c>
      <c r="L328" s="3" t="str">
        <f>IF(Programas!L328="X","X","")</f>
        <v/>
      </c>
      <c r="M328" s="3" t="str">
        <f>IF(Programas!M328="X","X","")</f>
        <v/>
      </c>
      <c r="N328" s="3" t="str">
        <f>IF(Programas!N328="X","X","")</f>
        <v/>
      </c>
      <c r="O328" s="3" t="str">
        <f>IF(Programas!O328="X","X","")</f>
        <v/>
      </c>
      <c r="P328" s="3" t="str">
        <f>IF(Programas!P328="X","X","")</f>
        <v/>
      </c>
      <c r="Q328" s="3" t="str">
        <f>IF(Programas!Q328="X","X","")</f>
        <v/>
      </c>
      <c r="R328" s="3" t="str">
        <f>IF(Programas!R328="X","X","")</f>
        <v/>
      </c>
      <c r="S328" s="3" t="str">
        <f>IF(Programas!S328="X","X","")</f>
        <v/>
      </c>
      <c r="T328" s="3" t="str">
        <f>IF(Programas!T328="X","X","")</f>
        <v/>
      </c>
      <c r="U328" s="3" t="str">
        <f>IF(Programas!U328="X","X","")</f>
        <v/>
      </c>
      <c r="V328" s="3" t="str">
        <f>IF(Programas!V328="X","X","")</f>
        <v/>
      </c>
      <c r="W328" s="3" t="str">
        <f>IF(Programas!W328="X","X","")</f>
        <v/>
      </c>
      <c r="X328" s="3" t="str">
        <f>IF(Programas!X328="X","X","")</f>
        <v/>
      </c>
      <c r="Y328" s="3" t="str">
        <f>IF(Programas!Y328="X","X","")</f>
        <v/>
      </c>
      <c r="Z328" s="3" t="str">
        <f>IF(Programas!Z328="X","X","")</f>
        <v/>
      </c>
      <c r="AA328" s="3" t="str">
        <f>IF(Programas!AA328="X","X","")</f>
        <v/>
      </c>
      <c r="AB328" s="3" t="str">
        <f>IF(Programas!AB328="X","X","")</f>
        <v/>
      </c>
      <c r="AC328" s="3" t="str">
        <f>IF(Programas!AC328="X","X","")</f>
        <v/>
      </c>
      <c r="AD328" s="3">
        <f>Programas!AD328</f>
        <v>0</v>
      </c>
      <c r="AE328" s="3">
        <f>Programas!AE328</f>
        <v>0</v>
      </c>
      <c r="AF328" s="3">
        <f>Programas!AF328</f>
        <v>0</v>
      </c>
      <c r="AG328" s="3">
        <f>Programas!AG328</f>
        <v>0</v>
      </c>
      <c r="AH328" s="3">
        <f>Programas!AH328</f>
        <v>0</v>
      </c>
      <c r="AI328" s="3">
        <f>Programas!AI328</f>
        <v>0</v>
      </c>
      <c r="AJ328" s="3">
        <f>Programas!AJ328</f>
        <v>0</v>
      </c>
      <c r="AK328" s="3">
        <f>Programas!AK328</f>
        <v>0</v>
      </c>
      <c r="AL328" s="3">
        <f>Programas!AL328</f>
        <v>0</v>
      </c>
      <c r="AM328" s="3">
        <f>Programas!AM328</f>
        <v>0</v>
      </c>
      <c r="AN328" s="3">
        <f>Programas!AN328</f>
        <v>0</v>
      </c>
      <c r="AO328" s="3">
        <f>Programas!AO328</f>
        <v>0</v>
      </c>
      <c r="AP328" s="3">
        <f>Programas!AP328</f>
        <v>0</v>
      </c>
      <c r="AQ328" s="3">
        <f>Programas!AQ328</f>
        <v>0</v>
      </c>
      <c r="AR328" s="3">
        <f>Programas!AR328</f>
        <v>0</v>
      </c>
      <c r="AS328" s="3">
        <f>Programas!AS328</f>
        <v>0</v>
      </c>
      <c r="AT328" s="3">
        <f>Programas!AT328</f>
        <v>0</v>
      </c>
      <c r="AU328" s="3">
        <f>Programas!AU328</f>
        <v>0</v>
      </c>
      <c r="AV328" s="3">
        <f>Programas!AV328</f>
        <v>0</v>
      </c>
      <c r="AW328" s="3">
        <f>Programas!AW328</f>
        <v>0</v>
      </c>
      <c r="AX328" s="4">
        <f t="shared" si="322"/>
        <v>0</v>
      </c>
      <c r="AY328" s="4"/>
      <c r="AZ328" s="2"/>
      <c r="BA328" s="2"/>
      <c r="BB328" s="2"/>
      <c r="BC328" s="2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1"/>
    </row>
    <row r="329" spans="1:76" hidden="1" x14ac:dyDescent="0.3">
      <c r="A329" s="2" t="str">
        <f>Programas!A329</f>
        <v>DO5</v>
      </c>
      <c r="B329" s="2">
        <f>Programas!B329</f>
        <v>1</v>
      </c>
      <c r="C329" s="2" t="str">
        <f>Programas!C329</f>
        <v>Recursos Hídricos</v>
      </c>
      <c r="D329" s="2">
        <f>Programas!D329</f>
        <v>8</v>
      </c>
      <c r="E329" s="2" t="str">
        <f>Programas!E329</f>
        <v>N/A</v>
      </c>
      <c r="F329" s="2" t="str">
        <f>Programas!F329</f>
        <v>N/A</v>
      </c>
      <c r="G329" s="2" t="str">
        <f>Programas!G329</f>
        <v>N/A</v>
      </c>
      <c r="H329" s="2" t="str">
        <f>Programas!H329</f>
        <v>N/A</v>
      </c>
      <c r="I329" s="2" t="str">
        <f>Programas!I329</f>
        <v>N/A</v>
      </c>
      <c r="J329" s="3" t="str">
        <f>IF(Programas!J329="X","X","")</f>
        <v/>
      </c>
      <c r="K329" s="3" t="str">
        <f>IF(Programas!K329="X","X","")</f>
        <v/>
      </c>
      <c r="L329" s="3" t="str">
        <f>IF(Programas!L329="X","X","")</f>
        <v/>
      </c>
      <c r="M329" s="3" t="str">
        <f>IF(Programas!M329="X","X","")</f>
        <v/>
      </c>
      <c r="N329" s="3" t="str">
        <f>IF(Programas!N329="X","X","")</f>
        <v/>
      </c>
      <c r="O329" s="3" t="str">
        <f>IF(Programas!O329="X","X","")</f>
        <v/>
      </c>
      <c r="P329" s="3" t="str">
        <f>IF(Programas!P329="X","X","")</f>
        <v/>
      </c>
      <c r="Q329" s="3" t="str">
        <f>IF(Programas!Q329="X","X","")</f>
        <v/>
      </c>
      <c r="R329" s="3" t="str">
        <f>IF(Programas!R329="X","X","")</f>
        <v/>
      </c>
      <c r="S329" s="3" t="str">
        <f>IF(Programas!S329="X","X","")</f>
        <v/>
      </c>
      <c r="T329" s="3" t="str">
        <f>IF(Programas!T329="X","X","")</f>
        <v/>
      </c>
      <c r="U329" s="3" t="str">
        <f>IF(Programas!U329="X","X","")</f>
        <v/>
      </c>
      <c r="V329" s="3" t="str">
        <f>IF(Programas!V329="X","X","")</f>
        <v/>
      </c>
      <c r="W329" s="3" t="str">
        <f>IF(Programas!W329="X","X","")</f>
        <v/>
      </c>
      <c r="X329" s="3" t="str">
        <f>IF(Programas!X329="X","X","")</f>
        <v/>
      </c>
      <c r="Y329" s="3" t="str">
        <f>IF(Programas!Y329="X","X","")</f>
        <v/>
      </c>
      <c r="Z329" s="3" t="str">
        <f>IF(Programas!Z329="X","X","")</f>
        <v/>
      </c>
      <c r="AA329" s="3" t="str">
        <f>IF(Programas!AA329="X","X","")</f>
        <v/>
      </c>
      <c r="AB329" s="3" t="str">
        <f>IF(Programas!AB329="X","X","")</f>
        <v/>
      </c>
      <c r="AC329" s="3" t="str">
        <f>IF(Programas!AC329="X","X","")</f>
        <v/>
      </c>
      <c r="AD329" s="3">
        <f>Programas!AD329</f>
        <v>0</v>
      </c>
      <c r="AE329" s="3">
        <f>Programas!AE329</f>
        <v>0</v>
      </c>
      <c r="AF329" s="3">
        <f>Programas!AF329</f>
        <v>0</v>
      </c>
      <c r="AG329" s="3">
        <f>Programas!AG329</f>
        <v>0</v>
      </c>
      <c r="AH329" s="3">
        <f>Programas!AH329</f>
        <v>0</v>
      </c>
      <c r="AI329" s="3">
        <f>Programas!AI329</f>
        <v>0</v>
      </c>
      <c r="AJ329" s="3">
        <f>Programas!AJ329</f>
        <v>0</v>
      </c>
      <c r="AK329" s="3">
        <f>Programas!AK329</f>
        <v>0</v>
      </c>
      <c r="AL329" s="3">
        <f>Programas!AL329</f>
        <v>0</v>
      </c>
      <c r="AM329" s="3">
        <f>Programas!AM329</f>
        <v>0</v>
      </c>
      <c r="AN329" s="3">
        <f>Programas!AN329</f>
        <v>0</v>
      </c>
      <c r="AO329" s="3">
        <f>Programas!AO329</f>
        <v>0</v>
      </c>
      <c r="AP329" s="3">
        <f>Programas!AP329</f>
        <v>0</v>
      </c>
      <c r="AQ329" s="3">
        <f>Programas!AQ329</f>
        <v>0</v>
      </c>
      <c r="AR329" s="3">
        <f>Programas!AR329</f>
        <v>0</v>
      </c>
      <c r="AS329" s="3">
        <f>Programas!AS329</f>
        <v>0</v>
      </c>
      <c r="AT329" s="3">
        <f>Programas!AT329</f>
        <v>0</v>
      </c>
      <c r="AU329" s="3">
        <f>Programas!AU329</f>
        <v>0</v>
      </c>
      <c r="AV329" s="3">
        <f>Programas!AV329</f>
        <v>0</v>
      </c>
      <c r="AW329" s="3">
        <f>Programas!AW329</f>
        <v>0</v>
      </c>
      <c r="AX329" s="4">
        <f t="shared" si="322"/>
        <v>0</v>
      </c>
      <c r="AY329" s="4"/>
      <c r="AZ329" s="2"/>
      <c r="BA329" s="2"/>
      <c r="BB329" s="2"/>
      <c r="BC329" s="2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1"/>
    </row>
    <row r="330" spans="1:76" hidden="1" x14ac:dyDescent="0.3">
      <c r="A330" s="2" t="str">
        <f>Programas!A330</f>
        <v>DO6</v>
      </c>
      <c r="B330" s="2">
        <f>Programas!B330</f>
        <v>1</v>
      </c>
      <c r="C330" s="2" t="str">
        <f>Programas!C330</f>
        <v>Recursos Hídricos</v>
      </c>
      <c r="D330" s="2">
        <f>Programas!D330</f>
        <v>8</v>
      </c>
      <c r="E330" s="2" t="str">
        <f>Programas!E330</f>
        <v>N/A</v>
      </c>
      <c r="F330" s="2" t="str">
        <f>Programas!F330</f>
        <v>N/A</v>
      </c>
      <c r="G330" s="2" t="str">
        <f>Programas!G330</f>
        <v>N/A</v>
      </c>
      <c r="H330" s="2" t="str">
        <f>Programas!H330</f>
        <v>N/A</v>
      </c>
      <c r="I330" s="2" t="str">
        <f>Programas!I330</f>
        <v>N/A</v>
      </c>
      <c r="J330" s="3" t="str">
        <f>IF(Programas!J330="X","X","")</f>
        <v/>
      </c>
      <c r="K330" s="3" t="str">
        <f>IF(Programas!K330="X","X","")</f>
        <v/>
      </c>
      <c r="L330" s="3" t="str">
        <f>IF(Programas!L330="X","X","")</f>
        <v/>
      </c>
      <c r="M330" s="3" t="str">
        <f>IF(Programas!M330="X","X","")</f>
        <v/>
      </c>
      <c r="N330" s="3" t="str">
        <f>IF(Programas!N330="X","X","")</f>
        <v/>
      </c>
      <c r="O330" s="3" t="str">
        <f>IF(Programas!O330="X","X","")</f>
        <v/>
      </c>
      <c r="P330" s="3" t="str">
        <f>IF(Programas!P330="X","X","")</f>
        <v/>
      </c>
      <c r="Q330" s="3" t="str">
        <f>IF(Programas!Q330="X","X","")</f>
        <v/>
      </c>
      <c r="R330" s="3" t="str">
        <f>IF(Programas!R330="X","X","")</f>
        <v/>
      </c>
      <c r="S330" s="3" t="str">
        <f>IF(Programas!S330="X","X","")</f>
        <v/>
      </c>
      <c r="T330" s="3" t="str">
        <f>IF(Programas!T330="X","X","")</f>
        <v/>
      </c>
      <c r="U330" s="3" t="str">
        <f>IF(Programas!U330="X","X","")</f>
        <v/>
      </c>
      <c r="V330" s="3" t="str">
        <f>IF(Programas!V330="X","X","")</f>
        <v/>
      </c>
      <c r="W330" s="3" t="str">
        <f>IF(Programas!W330="X","X","")</f>
        <v/>
      </c>
      <c r="X330" s="3" t="str">
        <f>IF(Programas!X330="X","X","")</f>
        <v/>
      </c>
      <c r="Y330" s="3" t="str">
        <f>IF(Programas!Y330="X","X","")</f>
        <v/>
      </c>
      <c r="Z330" s="3" t="str">
        <f>IF(Programas!Z330="X","X","")</f>
        <v/>
      </c>
      <c r="AA330" s="3" t="str">
        <f>IF(Programas!AA330="X","X","")</f>
        <v/>
      </c>
      <c r="AB330" s="3" t="str">
        <f>IF(Programas!AB330="X","X","")</f>
        <v/>
      </c>
      <c r="AC330" s="3" t="str">
        <f>IF(Programas!AC330="X","X","")</f>
        <v/>
      </c>
      <c r="AD330" s="3">
        <f>Programas!AD330</f>
        <v>0</v>
      </c>
      <c r="AE330" s="3">
        <f>Programas!AE330</f>
        <v>0</v>
      </c>
      <c r="AF330" s="3">
        <f>Programas!AF330</f>
        <v>0</v>
      </c>
      <c r="AG330" s="3">
        <f>Programas!AG330</f>
        <v>0</v>
      </c>
      <c r="AH330" s="3">
        <f>Programas!AH330</f>
        <v>0</v>
      </c>
      <c r="AI330" s="3">
        <f>Programas!AI330</f>
        <v>0</v>
      </c>
      <c r="AJ330" s="3">
        <f>Programas!AJ330</f>
        <v>0</v>
      </c>
      <c r="AK330" s="3">
        <f>Programas!AK330</f>
        <v>0</v>
      </c>
      <c r="AL330" s="3">
        <f>Programas!AL330</f>
        <v>0</v>
      </c>
      <c r="AM330" s="3">
        <f>Programas!AM330</f>
        <v>0</v>
      </c>
      <c r="AN330" s="3">
        <f>Programas!AN330</f>
        <v>0</v>
      </c>
      <c r="AO330" s="3">
        <f>Programas!AO330</f>
        <v>0</v>
      </c>
      <c r="AP330" s="3">
        <f>Programas!AP330</f>
        <v>0</v>
      </c>
      <c r="AQ330" s="3">
        <f>Programas!AQ330</f>
        <v>0</v>
      </c>
      <c r="AR330" s="3">
        <f>Programas!AR330</f>
        <v>0</v>
      </c>
      <c r="AS330" s="3">
        <f>Programas!AS330</f>
        <v>0</v>
      </c>
      <c r="AT330" s="3">
        <f>Programas!AT330</f>
        <v>0</v>
      </c>
      <c r="AU330" s="3">
        <f>Programas!AU330</f>
        <v>0</v>
      </c>
      <c r="AV330" s="3">
        <f>Programas!AV330</f>
        <v>0</v>
      </c>
      <c r="AW330" s="3">
        <f>Programas!AW330</f>
        <v>0</v>
      </c>
      <c r="AX330" s="4">
        <f t="shared" si="322"/>
        <v>0</v>
      </c>
      <c r="AY330" s="4"/>
      <c r="AZ330" s="2"/>
      <c r="BA330" s="2"/>
      <c r="BB330" s="2"/>
      <c r="BC330" s="2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1"/>
    </row>
    <row r="331" spans="1:76" hidden="1" x14ac:dyDescent="0.3">
      <c r="A331" s="2" t="str">
        <f>Programas!A331</f>
        <v>UA7</v>
      </c>
      <c r="B331" s="2">
        <f>Programas!B331</f>
        <v>1</v>
      </c>
      <c r="C331" s="2" t="str">
        <f>Programas!C331</f>
        <v>Recursos Hídricos</v>
      </c>
      <c r="D331" s="2">
        <f>Programas!D331</f>
        <v>8</v>
      </c>
      <c r="E331" s="2" t="str">
        <f>Programas!E331</f>
        <v>N/A</v>
      </c>
      <c r="F331" s="2" t="str">
        <f>Programas!F331</f>
        <v>N/A</v>
      </c>
      <c r="G331" s="2" t="str">
        <f>Programas!G331</f>
        <v>N/A</v>
      </c>
      <c r="H331" s="2" t="str">
        <f>Programas!H331</f>
        <v>N/A</v>
      </c>
      <c r="I331" s="2" t="str">
        <f>Programas!I331</f>
        <v>N/A</v>
      </c>
      <c r="J331" s="3" t="str">
        <f>IF(Programas!J331="X","X","")</f>
        <v/>
      </c>
      <c r="K331" s="3" t="str">
        <f>IF(Programas!K331="X","X","")</f>
        <v/>
      </c>
      <c r="L331" s="3" t="str">
        <f>IF(Programas!L331="X","X","")</f>
        <v/>
      </c>
      <c r="M331" s="3" t="str">
        <f>IF(Programas!M331="X","X","")</f>
        <v/>
      </c>
      <c r="N331" s="3" t="str">
        <f>IF(Programas!N331="X","X","")</f>
        <v/>
      </c>
      <c r="O331" s="3" t="str">
        <f>IF(Programas!O331="X","X","")</f>
        <v/>
      </c>
      <c r="P331" s="3" t="str">
        <f>IF(Programas!P331="X","X","")</f>
        <v/>
      </c>
      <c r="Q331" s="3" t="str">
        <f>IF(Programas!Q331="X","X","")</f>
        <v/>
      </c>
      <c r="R331" s="3" t="str">
        <f>IF(Programas!R331="X","X","")</f>
        <v/>
      </c>
      <c r="S331" s="3" t="str">
        <f>IF(Programas!S331="X","X","")</f>
        <v/>
      </c>
      <c r="T331" s="3" t="str">
        <f>IF(Programas!T331="X","X","")</f>
        <v/>
      </c>
      <c r="U331" s="3" t="str">
        <f>IF(Programas!U331="X","X","")</f>
        <v/>
      </c>
      <c r="V331" s="3" t="str">
        <f>IF(Programas!V331="X","X","")</f>
        <v/>
      </c>
      <c r="W331" s="3" t="str">
        <f>IF(Programas!W331="X","X","")</f>
        <v/>
      </c>
      <c r="X331" s="3" t="str">
        <f>IF(Programas!X331="X","X","")</f>
        <v/>
      </c>
      <c r="Y331" s="3" t="str">
        <f>IF(Programas!Y331="X","X","")</f>
        <v/>
      </c>
      <c r="Z331" s="3" t="str">
        <f>IF(Programas!Z331="X","X","")</f>
        <v/>
      </c>
      <c r="AA331" s="3" t="str">
        <f>IF(Programas!AA331="X","X","")</f>
        <v/>
      </c>
      <c r="AB331" s="3" t="str">
        <f>IF(Programas!AB331="X","X","")</f>
        <v/>
      </c>
      <c r="AC331" s="3" t="str">
        <f>IF(Programas!AC331="X","X","")</f>
        <v/>
      </c>
      <c r="AD331" s="3">
        <f>Programas!AD331</f>
        <v>0</v>
      </c>
      <c r="AE331" s="3">
        <f>Programas!AE331</f>
        <v>0</v>
      </c>
      <c r="AF331" s="3">
        <f>Programas!AF331</f>
        <v>0</v>
      </c>
      <c r="AG331" s="3">
        <f>Programas!AG331</f>
        <v>0</v>
      </c>
      <c r="AH331" s="3">
        <f>Programas!AH331</f>
        <v>0</v>
      </c>
      <c r="AI331" s="3">
        <f>Programas!AI331</f>
        <v>0</v>
      </c>
      <c r="AJ331" s="3">
        <f>Programas!AJ331</f>
        <v>0</v>
      </c>
      <c r="AK331" s="3">
        <f>Programas!AK331</f>
        <v>0</v>
      </c>
      <c r="AL331" s="3">
        <f>Programas!AL331</f>
        <v>0</v>
      </c>
      <c r="AM331" s="3">
        <f>Programas!AM331</f>
        <v>0</v>
      </c>
      <c r="AN331" s="3">
        <f>Programas!AN331</f>
        <v>0</v>
      </c>
      <c r="AO331" s="3">
        <f>Programas!AO331</f>
        <v>0</v>
      </c>
      <c r="AP331" s="3">
        <f>Programas!AP331</f>
        <v>0</v>
      </c>
      <c r="AQ331" s="3">
        <f>Programas!AQ331</f>
        <v>0</v>
      </c>
      <c r="AR331" s="3">
        <f>Programas!AR331</f>
        <v>0</v>
      </c>
      <c r="AS331" s="3">
        <f>Programas!AS331</f>
        <v>0</v>
      </c>
      <c r="AT331" s="3">
        <f>Programas!AT331</f>
        <v>0</v>
      </c>
      <c r="AU331" s="3">
        <f>Programas!AU331</f>
        <v>0</v>
      </c>
      <c r="AV331" s="3">
        <f>Programas!AV331</f>
        <v>0</v>
      </c>
      <c r="AW331" s="3">
        <f>Programas!AW331</f>
        <v>0</v>
      </c>
      <c r="AX331" s="4">
        <f t="shared" si="322"/>
        <v>0</v>
      </c>
      <c r="AY331" s="4"/>
      <c r="AZ331" s="2"/>
      <c r="BA331" s="2"/>
      <c r="BB331" s="2"/>
      <c r="BC331" s="2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1"/>
    </row>
    <row r="332" spans="1:76" hidden="1" x14ac:dyDescent="0.3">
      <c r="A332" s="2" t="str">
        <f>Programas!A332</f>
        <v>UA8</v>
      </c>
      <c r="B332" s="2">
        <f>Programas!B332</f>
        <v>1</v>
      </c>
      <c r="C332" s="2" t="str">
        <f>Programas!C332</f>
        <v>Recursos Hídricos</v>
      </c>
      <c r="D332" s="2">
        <f>Programas!D332</f>
        <v>8</v>
      </c>
      <c r="E332" s="2" t="str">
        <f>Programas!E332</f>
        <v>N/A</v>
      </c>
      <c r="F332" s="2" t="str">
        <f>Programas!F332</f>
        <v>N/A</v>
      </c>
      <c r="G332" s="2" t="str">
        <f>Programas!G332</f>
        <v>N/A</v>
      </c>
      <c r="H332" s="2" t="str">
        <f>Programas!H332</f>
        <v>N/A</v>
      </c>
      <c r="I332" s="2" t="str">
        <f>Programas!I332</f>
        <v>N/A</v>
      </c>
      <c r="J332" s="3" t="str">
        <f>IF(Programas!J332="X","X","")</f>
        <v/>
      </c>
      <c r="K332" s="3" t="str">
        <f>IF(Programas!K332="X","X","")</f>
        <v/>
      </c>
      <c r="L332" s="3" t="str">
        <f>IF(Programas!L332="X","X","")</f>
        <v/>
      </c>
      <c r="M332" s="3" t="str">
        <f>IF(Programas!M332="X","X","")</f>
        <v/>
      </c>
      <c r="N332" s="3" t="str">
        <f>IF(Programas!N332="X","X","")</f>
        <v/>
      </c>
      <c r="O332" s="3" t="str">
        <f>IF(Programas!O332="X","X","")</f>
        <v/>
      </c>
      <c r="P332" s="3" t="str">
        <f>IF(Programas!P332="X","X","")</f>
        <v/>
      </c>
      <c r="Q332" s="3" t="str">
        <f>IF(Programas!Q332="X","X","")</f>
        <v/>
      </c>
      <c r="R332" s="3" t="str">
        <f>IF(Programas!R332="X","X","")</f>
        <v/>
      </c>
      <c r="S332" s="3" t="str">
        <f>IF(Programas!S332="X","X","")</f>
        <v/>
      </c>
      <c r="T332" s="3" t="str">
        <f>IF(Programas!T332="X","X","")</f>
        <v/>
      </c>
      <c r="U332" s="3" t="str">
        <f>IF(Programas!U332="X","X","")</f>
        <v/>
      </c>
      <c r="V332" s="3" t="str">
        <f>IF(Programas!V332="X","X","")</f>
        <v/>
      </c>
      <c r="W332" s="3" t="str">
        <f>IF(Programas!W332="X","X","")</f>
        <v/>
      </c>
      <c r="X332" s="3" t="str">
        <f>IF(Programas!X332="X","X","")</f>
        <v/>
      </c>
      <c r="Y332" s="3" t="str">
        <f>IF(Programas!Y332="X","X","")</f>
        <v/>
      </c>
      <c r="Z332" s="3" t="str">
        <f>IF(Programas!Z332="X","X","")</f>
        <v/>
      </c>
      <c r="AA332" s="3" t="str">
        <f>IF(Programas!AA332="X","X","")</f>
        <v/>
      </c>
      <c r="AB332" s="3" t="str">
        <f>IF(Programas!AB332="X","X","")</f>
        <v/>
      </c>
      <c r="AC332" s="3" t="str">
        <f>IF(Programas!AC332="X","X","")</f>
        <v/>
      </c>
      <c r="AD332" s="3">
        <f>Programas!AD332</f>
        <v>0</v>
      </c>
      <c r="AE332" s="3">
        <f>Programas!AE332</f>
        <v>0</v>
      </c>
      <c r="AF332" s="3">
        <f>Programas!AF332</f>
        <v>0</v>
      </c>
      <c r="AG332" s="3">
        <f>Programas!AG332</f>
        <v>0</v>
      </c>
      <c r="AH332" s="3">
        <f>Programas!AH332</f>
        <v>0</v>
      </c>
      <c r="AI332" s="3">
        <f>Programas!AI332</f>
        <v>0</v>
      </c>
      <c r="AJ332" s="3">
        <f>Programas!AJ332</f>
        <v>0</v>
      </c>
      <c r="AK332" s="3">
        <f>Programas!AK332</f>
        <v>0</v>
      </c>
      <c r="AL332" s="3">
        <f>Programas!AL332</f>
        <v>0</v>
      </c>
      <c r="AM332" s="3">
        <f>Programas!AM332</f>
        <v>0</v>
      </c>
      <c r="AN332" s="3">
        <f>Programas!AN332</f>
        <v>0</v>
      </c>
      <c r="AO332" s="3">
        <f>Programas!AO332</f>
        <v>0</v>
      </c>
      <c r="AP332" s="3">
        <f>Programas!AP332</f>
        <v>0</v>
      </c>
      <c r="AQ332" s="3">
        <f>Programas!AQ332</f>
        <v>0</v>
      </c>
      <c r="AR332" s="3">
        <f>Programas!AR332</f>
        <v>0</v>
      </c>
      <c r="AS332" s="3">
        <f>Programas!AS332</f>
        <v>0</v>
      </c>
      <c r="AT332" s="3">
        <f>Programas!AT332</f>
        <v>0</v>
      </c>
      <c r="AU332" s="3">
        <f>Programas!AU332</f>
        <v>0</v>
      </c>
      <c r="AV332" s="3">
        <f>Programas!AV332</f>
        <v>0</v>
      </c>
      <c r="AW332" s="3">
        <f>Programas!AW332</f>
        <v>0</v>
      </c>
      <c r="AX332" s="4">
        <f t="shared" si="322"/>
        <v>0</v>
      </c>
      <c r="AY332" s="4"/>
      <c r="AZ332" s="2"/>
      <c r="BA332" s="2"/>
      <c r="BB332" s="2"/>
      <c r="BC332" s="2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1"/>
    </row>
    <row r="333" spans="1:76" hidden="1" x14ac:dyDescent="0.3">
      <c r="A333" s="2" t="str">
        <f>Programas!A333</f>
        <v>UA9</v>
      </c>
      <c r="B333" s="2">
        <f>Programas!B333</f>
        <v>1</v>
      </c>
      <c r="C333" s="2" t="str">
        <f>Programas!C333</f>
        <v>Recursos Hídricos</v>
      </c>
      <c r="D333" s="2">
        <f>Programas!D333</f>
        <v>8</v>
      </c>
      <c r="E333" s="2" t="str">
        <f>Programas!E333</f>
        <v>N/A</v>
      </c>
      <c r="F333" s="2" t="str">
        <f>Programas!F333</f>
        <v>N/A</v>
      </c>
      <c r="G333" s="2" t="str">
        <f>Programas!G333</f>
        <v>N/A</v>
      </c>
      <c r="H333" s="2" t="str">
        <f>Programas!H333</f>
        <v>N/A</v>
      </c>
      <c r="I333" s="2" t="str">
        <f>Programas!I333</f>
        <v>N/A</v>
      </c>
      <c r="J333" s="3" t="str">
        <f>IF(Programas!J333="X","X","")</f>
        <v/>
      </c>
      <c r="K333" s="3" t="str">
        <f>IF(Programas!K333="X","X","")</f>
        <v/>
      </c>
      <c r="L333" s="3" t="str">
        <f>IF(Programas!L333="X","X","")</f>
        <v/>
      </c>
      <c r="M333" s="3" t="str">
        <f>IF(Programas!M333="X","X","")</f>
        <v/>
      </c>
      <c r="N333" s="3" t="str">
        <f>IF(Programas!N333="X","X","")</f>
        <v/>
      </c>
      <c r="O333" s="3" t="str">
        <f>IF(Programas!O333="X","X","")</f>
        <v/>
      </c>
      <c r="P333" s="3" t="str">
        <f>IF(Programas!P333="X","X","")</f>
        <v/>
      </c>
      <c r="Q333" s="3" t="str">
        <f>IF(Programas!Q333="X","X","")</f>
        <v/>
      </c>
      <c r="R333" s="3" t="str">
        <f>IF(Programas!R333="X","X","")</f>
        <v/>
      </c>
      <c r="S333" s="3" t="str">
        <f>IF(Programas!S333="X","X","")</f>
        <v/>
      </c>
      <c r="T333" s="3" t="str">
        <f>IF(Programas!T333="X","X","")</f>
        <v/>
      </c>
      <c r="U333" s="3" t="str">
        <f>IF(Programas!U333="X","X","")</f>
        <v/>
      </c>
      <c r="V333" s="3" t="str">
        <f>IF(Programas!V333="X","X","")</f>
        <v/>
      </c>
      <c r="W333" s="3" t="str">
        <f>IF(Programas!W333="X","X","")</f>
        <v/>
      </c>
      <c r="X333" s="3" t="str">
        <f>IF(Programas!X333="X","X","")</f>
        <v/>
      </c>
      <c r="Y333" s="3" t="str">
        <f>IF(Programas!Y333="X","X","")</f>
        <v/>
      </c>
      <c r="Z333" s="3" t="str">
        <f>IF(Programas!Z333="X","X","")</f>
        <v/>
      </c>
      <c r="AA333" s="3" t="str">
        <f>IF(Programas!AA333="X","X","")</f>
        <v/>
      </c>
      <c r="AB333" s="3" t="str">
        <f>IF(Programas!AB333="X","X","")</f>
        <v/>
      </c>
      <c r="AC333" s="3" t="str">
        <f>IF(Programas!AC333="X","X","")</f>
        <v/>
      </c>
      <c r="AD333" s="3">
        <f>Programas!AD333</f>
        <v>0</v>
      </c>
      <c r="AE333" s="3">
        <f>Programas!AE333</f>
        <v>0</v>
      </c>
      <c r="AF333" s="3">
        <f>Programas!AF333</f>
        <v>0</v>
      </c>
      <c r="AG333" s="3">
        <f>Programas!AG333</f>
        <v>0</v>
      </c>
      <c r="AH333" s="3">
        <f>Programas!AH333</f>
        <v>0</v>
      </c>
      <c r="AI333" s="3">
        <f>Programas!AI333</f>
        <v>0</v>
      </c>
      <c r="AJ333" s="3">
        <f>Programas!AJ333</f>
        <v>0</v>
      </c>
      <c r="AK333" s="3">
        <f>Programas!AK333</f>
        <v>0</v>
      </c>
      <c r="AL333" s="3">
        <f>Programas!AL333</f>
        <v>0</v>
      </c>
      <c r="AM333" s="3">
        <f>Programas!AM333</f>
        <v>0</v>
      </c>
      <c r="AN333" s="3">
        <f>Programas!AN333</f>
        <v>0</v>
      </c>
      <c r="AO333" s="3">
        <f>Programas!AO333</f>
        <v>0</v>
      </c>
      <c r="AP333" s="3">
        <f>Programas!AP333</f>
        <v>0</v>
      </c>
      <c r="AQ333" s="3">
        <f>Programas!AQ333</f>
        <v>0</v>
      </c>
      <c r="AR333" s="3">
        <f>Programas!AR333</f>
        <v>0</v>
      </c>
      <c r="AS333" s="3">
        <f>Programas!AS333</f>
        <v>0</v>
      </c>
      <c r="AT333" s="3">
        <f>Programas!AT333</f>
        <v>0</v>
      </c>
      <c r="AU333" s="3">
        <f>Programas!AU333</f>
        <v>0</v>
      </c>
      <c r="AV333" s="3">
        <f>Programas!AV333</f>
        <v>0</v>
      </c>
      <c r="AW333" s="3">
        <f>Programas!AW333</f>
        <v>0</v>
      </c>
      <c r="AX333" s="4">
        <f t="shared" si="322"/>
        <v>0</v>
      </c>
      <c r="AY333" s="4"/>
      <c r="AZ333" s="2"/>
      <c r="BA333" s="2"/>
      <c r="BB333" s="2"/>
      <c r="BC333" s="2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1"/>
    </row>
    <row r="334" spans="1:76" ht="34.200000000000003" x14ac:dyDescent="0.3">
      <c r="A334" s="40" t="str">
        <f>Programas!A334</f>
        <v>PIRH</v>
      </c>
      <c r="B334" s="40">
        <f>Programas!B334</f>
        <v>1</v>
      </c>
      <c r="C334" s="40" t="str">
        <f>Programas!C334</f>
        <v>Recursos Hídricos</v>
      </c>
      <c r="D334" s="40">
        <f>Programas!D334</f>
        <v>8</v>
      </c>
      <c r="E334" s="40" t="str">
        <f>Programas!E334</f>
        <v>Segurança hídrica e eventos críticos</v>
      </c>
      <c r="F334" s="40" t="str">
        <f>Programas!F334</f>
        <v>8.3</v>
      </c>
      <c r="G334" s="40" t="str">
        <f>Programas!G334</f>
        <v>Gerenciamento de riscos na bacia</v>
      </c>
      <c r="H334" s="40" t="str">
        <f>Programas!H334</f>
        <v>8.3.2</v>
      </c>
      <c r="I334" s="40" t="str">
        <f>Programas!I334</f>
        <v>Implementar ações do Plano de Gerenciamento de Riscos</v>
      </c>
      <c r="J334" s="30" t="str">
        <f>IF(Programas!J334="X","X","")</f>
        <v/>
      </c>
      <c r="K334" s="30" t="str">
        <f>IF(Programas!K334="X","X","")</f>
        <v/>
      </c>
      <c r="L334" s="30" t="str">
        <f>IF(Programas!L334="X","X","")</f>
        <v/>
      </c>
      <c r="M334" s="30" t="str">
        <f>IF(Programas!M334="X","X","")</f>
        <v/>
      </c>
      <c r="N334" s="30" t="str">
        <f>IF(Programas!N334="X","X","")</f>
        <v/>
      </c>
      <c r="O334" s="30" t="str">
        <f>IF(Programas!O334="X","X","")</f>
        <v/>
      </c>
      <c r="P334" s="30" t="str">
        <f>IF(Programas!P334="X","X","")</f>
        <v/>
      </c>
      <c r="Q334" s="30" t="str">
        <f>IF(Programas!Q334="X","X","")</f>
        <v>X</v>
      </c>
      <c r="R334" s="30" t="str">
        <f>IF(Programas!R334="X","X","")</f>
        <v>X</v>
      </c>
      <c r="S334" s="30" t="str">
        <f>IF(Programas!S334="X","X","")</f>
        <v>X</v>
      </c>
      <c r="T334" s="30" t="str">
        <f>IF(Programas!T334="X","X","")</f>
        <v>X</v>
      </c>
      <c r="U334" s="30" t="str">
        <f>IF(Programas!U334="X","X","")</f>
        <v>X</v>
      </c>
      <c r="V334" s="30" t="str">
        <f>IF(Programas!V334="X","X","")</f>
        <v>X</v>
      </c>
      <c r="W334" s="30" t="str">
        <f>IF(Programas!W334="X","X","")</f>
        <v>X</v>
      </c>
      <c r="X334" s="30" t="str">
        <f>IF(Programas!X334="X","X","")</f>
        <v>X</v>
      </c>
      <c r="Y334" s="30" t="str">
        <f>IF(Programas!Y334="X","X","")</f>
        <v>X</v>
      </c>
      <c r="Z334" s="30" t="str">
        <f>IF(Programas!Z334="X","X","")</f>
        <v>X</v>
      </c>
      <c r="AA334" s="30" t="str">
        <f>IF(Programas!AA334="X","X","")</f>
        <v>X</v>
      </c>
      <c r="AB334" s="30" t="str">
        <f>IF(Programas!AB334="X","X","")</f>
        <v>X</v>
      </c>
      <c r="AC334" s="30" t="str">
        <f>IF(Programas!AC334="X","X","")</f>
        <v>X</v>
      </c>
      <c r="AD334" s="30">
        <f>Programas!AD334</f>
        <v>0</v>
      </c>
      <c r="AE334" s="30">
        <f>Programas!AE334</f>
        <v>0</v>
      </c>
      <c r="AF334" s="30">
        <f>Programas!AF334</f>
        <v>0</v>
      </c>
      <c r="AG334" s="30">
        <f>Programas!AG334</f>
        <v>0</v>
      </c>
      <c r="AH334" s="30">
        <f>Programas!AH334</f>
        <v>0</v>
      </c>
      <c r="AI334" s="30">
        <f>Programas!AI334</f>
        <v>0</v>
      </c>
      <c r="AJ334" s="30">
        <f>Programas!AJ334</f>
        <v>0</v>
      </c>
      <c r="AK334" s="30">
        <f>Programas!AK334</f>
        <v>0</v>
      </c>
      <c r="AL334" s="30">
        <f>Programas!AL334</f>
        <v>2000</v>
      </c>
      <c r="AM334" s="30">
        <f>Programas!AM334</f>
        <v>2000</v>
      </c>
      <c r="AN334" s="30">
        <f>Programas!AN334</f>
        <v>2000</v>
      </c>
      <c r="AO334" s="30">
        <f>Programas!AO334</f>
        <v>2000</v>
      </c>
      <c r="AP334" s="30">
        <f>Programas!AP334</f>
        <v>2000</v>
      </c>
      <c r="AQ334" s="30">
        <f>Programas!AQ334</f>
        <v>2000</v>
      </c>
      <c r="AR334" s="30">
        <f>Programas!AR334</f>
        <v>2000</v>
      </c>
      <c r="AS334" s="30">
        <f>Programas!AS334</f>
        <v>2000</v>
      </c>
      <c r="AT334" s="30">
        <f>Programas!AT334</f>
        <v>2000</v>
      </c>
      <c r="AU334" s="30">
        <f>Programas!AU334</f>
        <v>2000</v>
      </c>
      <c r="AV334" s="30">
        <f>Programas!AV334</f>
        <v>2000</v>
      </c>
      <c r="AW334" s="30">
        <f>Programas!AW334</f>
        <v>2000</v>
      </c>
      <c r="AX334" s="36">
        <f t="shared" si="322"/>
        <v>24000</v>
      </c>
      <c r="AY334" s="36" t="s">
        <v>205</v>
      </c>
      <c r="AZ334" s="40" t="s">
        <v>303</v>
      </c>
      <c r="BA334" s="40" t="s">
        <v>304</v>
      </c>
      <c r="BB334" s="40" t="s">
        <v>305</v>
      </c>
      <c r="BC334" s="40" t="s">
        <v>306</v>
      </c>
      <c r="BD334" s="62">
        <v>0</v>
      </c>
      <c r="BE334" s="62">
        <f t="shared" ref="BE334:BV334" si="346">BD334</f>
        <v>0</v>
      </c>
      <c r="BF334" s="62">
        <f t="shared" si="346"/>
        <v>0</v>
      </c>
      <c r="BG334" s="62">
        <f t="shared" si="346"/>
        <v>0</v>
      </c>
      <c r="BH334" s="62">
        <f t="shared" si="346"/>
        <v>0</v>
      </c>
      <c r="BI334" s="62">
        <f t="shared" si="346"/>
        <v>0</v>
      </c>
      <c r="BJ334" s="62">
        <f t="shared" si="346"/>
        <v>0</v>
      </c>
      <c r="BK334" s="62">
        <v>0.25</v>
      </c>
      <c r="BL334" s="62">
        <v>0.75</v>
      </c>
      <c r="BM334" s="62">
        <f t="shared" si="346"/>
        <v>0.75</v>
      </c>
      <c r="BN334" s="62">
        <f t="shared" si="346"/>
        <v>0.75</v>
      </c>
      <c r="BO334" s="62">
        <f t="shared" si="346"/>
        <v>0.75</v>
      </c>
      <c r="BP334" s="62">
        <f t="shared" si="346"/>
        <v>0.75</v>
      </c>
      <c r="BQ334" s="62">
        <f t="shared" si="346"/>
        <v>0.75</v>
      </c>
      <c r="BR334" s="62">
        <f t="shared" si="346"/>
        <v>0.75</v>
      </c>
      <c r="BS334" s="62">
        <f t="shared" si="346"/>
        <v>0.75</v>
      </c>
      <c r="BT334" s="62">
        <f t="shared" si="346"/>
        <v>0.75</v>
      </c>
      <c r="BU334" s="62">
        <f t="shared" si="346"/>
        <v>0.75</v>
      </c>
      <c r="BV334" s="62">
        <f t="shared" si="346"/>
        <v>0.75</v>
      </c>
      <c r="BW334" s="62">
        <v>1</v>
      </c>
    </row>
    <row r="335" spans="1:76" ht="34.200000000000003" hidden="1" x14ac:dyDescent="0.3">
      <c r="A335" s="2" t="str">
        <f>Programas!A335</f>
        <v>Doce</v>
      </c>
      <c r="B335" s="2">
        <f>Programas!B335</f>
        <v>1</v>
      </c>
      <c r="C335" s="2" t="str">
        <f>Programas!C335</f>
        <v>Recursos Hídricos</v>
      </c>
      <c r="D335" s="2">
        <f>Programas!D335</f>
        <v>8</v>
      </c>
      <c r="E335" s="2" t="str">
        <f>Programas!E335</f>
        <v>Segurança hídrica e eventos críticos</v>
      </c>
      <c r="F335" s="2" t="str">
        <f>Programas!F335</f>
        <v>8.3</v>
      </c>
      <c r="G335" s="2" t="str">
        <f>Programas!G335</f>
        <v>Gerenciamento de riscos na bacia</v>
      </c>
      <c r="H335" s="2" t="str">
        <f>Programas!H335</f>
        <v>8.3.2</v>
      </c>
      <c r="I335" s="2" t="str">
        <f>Programas!I335</f>
        <v>Implementar ações do Plano de Gerenciamento de Riscos</v>
      </c>
      <c r="J335" s="3" t="str">
        <f>IF(Programas!J335="X","X","")</f>
        <v/>
      </c>
      <c r="K335" s="3" t="str">
        <f>IF(Programas!K335="X","X","")</f>
        <v/>
      </c>
      <c r="L335" s="3" t="str">
        <f>IF(Programas!L335="X","X","")</f>
        <v/>
      </c>
      <c r="M335" s="3" t="str">
        <f>IF(Programas!M335="X","X","")</f>
        <v/>
      </c>
      <c r="N335" s="3" t="str">
        <f>IF(Programas!N335="X","X","")</f>
        <v/>
      </c>
      <c r="O335" s="3" t="str">
        <f>IF(Programas!O335="X","X","")</f>
        <v/>
      </c>
      <c r="P335" s="3" t="str">
        <f>IF(Programas!P335="X","X","")</f>
        <v/>
      </c>
      <c r="Q335" s="3" t="str">
        <f>IF(Programas!Q335="X","X","")</f>
        <v>X</v>
      </c>
      <c r="R335" s="3" t="str">
        <f>IF(Programas!R335="X","X","")</f>
        <v>X</v>
      </c>
      <c r="S335" s="3" t="str">
        <f>IF(Programas!S335="X","X","")</f>
        <v>X</v>
      </c>
      <c r="T335" s="3" t="str">
        <f>IF(Programas!T335="X","X","")</f>
        <v>X</v>
      </c>
      <c r="U335" s="3" t="str">
        <f>IF(Programas!U335="X","X","")</f>
        <v>X</v>
      </c>
      <c r="V335" s="3" t="str">
        <f>IF(Programas!V335="X","X","")</f>
        <v>X</v>
      </c>
      <c r="W335" s="3" t="str">
        <f>IF(Programas!W335="X","X","")</f>
        <v>X</v>
      </c>
      <c r="X335" s="3" t="str">
        <f>IF(Programas!X335="X","X","")</f>
        <v>X</v>
      </c>
      <c r="Y335" s="3" t="str">
        <f>IF(Programas!Y335="X","X","")</f>
        <v>X</v>
      </c>
      <c r="Z335" s="3" t="str">
        <f>IF(Programas!Z335="X","X","")</f>
        <v>X</v>
      </c>
      <c r="AA335" s="3" t="str">
        <f>IF(Programas!AA335="X","X","")</f>
        <v>X</v>
      </c>
      <c r="AB335" s="3" t="str">
        <f>IF(Programas!AB335="X","X","")</f>
        <v>X</v>
      </c>
      <c r="AC335" s="3" t="str">
        <f>IF(Programas!AC335="X","X","")</f>
        <v>X</v>
      </c>
      <c r="AD335" s="3">
        <f>Programas!AD335</f>
        <v>0</v>
      </c>
      <c r="AE335" s="3">
        <f>Programas!AE335</f>
        <v>0</v>
      </c>
      <c r="AF335" s="3">
        <f>Programas!AF335</f>
        <v>0</v>
      </c>
      <c r="AG335" s="3">
        <f>Programas!AG335</f>
        <v>0</v>
      </c>
      <c r="AH335" s="3">
        <f>Programas!AH335</f>
        <v>0</v>
      </c>
      <c r="AI335" s="3">
        <f>Programas!AI335</f>
        <v>0</v>
      </c>
      <c r="AJ335" s="3">
        <f>Programas!AJ335</f>
        <v>0</v>
      </c>
      <c r="AK335" s="3">
        <f>Programas!AK335</f>
        <v>0</v>
      </c>
      <c r="AL335" s="3">
        <f>Programas!AL335</f>
        <v>2000</v>
      </c>
      <c r="AM335" s="3">
        <f>Programas!AM335</f>
        <v>2000</v>
      </c>
      <c r="AN335" s="3">
        <f>Programas!AN335</f>
        <v>2000</v>
      </c>
      <c r="AO335" s="3">
        <f>Programas!AO335</f>
        <v>2000</v>
      </c>
      <c r="AP335" s="3">
        <f>Programas!AP335</f>
        <v>2000</v>
      </c>
      <c r="AQ335" s="3">
        <f>Programas!AQ335</f>
        <v>2000</v>
      </c>
      <c r="AR335" s="3">
        <f>Programas!AR335</f>
        <v>2000</v>
      </c>
      <c r="AS335" s="3">
        <f>Programas!AS335</f>
        <v>2000</v>
      </c>
      <c r="AT335" s="3">
        <f>Programas!AT335</f>
        <v>2000</v>
      </c>
      <c r="AU335" s="3">
        <f>Programas!AU335</f>
        <v>2000</v>
      </c>
      <c r="AV335" s="3">
        <f>Programas!AV335</f>
        <v>2000</v>
      </c>
      <c r="AW335" s="3">
        <f>Programas!AW335</f>
        <v>2000</v>
      </c>
      <c r="AX335" s="4">
        <f t="shared" si="322"/>
        <v>24000</v>
      </c>
      <c r="AY335" s="4" t="s">
        <v>205</v>
      </c>
      <c r="AZ335" s="2" t="s">
        <v>303</v>
      </c>
      <c r="BA335" s="2" t="s">
        <v>304</v>
      </c>
      <c r="BB335" s="2" t="s">
        <v>305</v>
      </c>
      <c r="BC335" s="2" t="s">
        <v>306</v>
      </c>
      <c r="BD335" s="6">
        <v>0</v>
      </c>
      <c r="BE335" s="6">
        <f t="shared" ref="BE335:BJ335" si="347">BD335</f>
        <v>0</v>
      </c>
      <c r="BF335" s="6">
        <f t="shared" si="347"/>
        <v>0</v>
      </c>
      <c r="BG335" s="6">
        <f t="shared" si="347"/>
        <v>0</v>
      </c>
      <c r="BH335" s="6">
        <f t="shared" si="347"/>
        <v>0</v>
      </c>
      <c r="BI335" s="6">
        <f t="shared" si="347"/>
        <v>0</v>
      </c>
      <c r="BJ335" s="6">
        <f t="shared" si="347"/>
        <v>0</v>
      </c>
      <c r="BK335" s="6">
        <v>0.25</v>
      </c>
      <c r="BL335" s="6">
        <v>0.75</v>
      </c>
      <c r="BM335" s="6">
        <f t="shared" ref="BM335:BV335" si="348">BL335</f>
        <v>0.75</v>
      </c>
      <c r="BN335" s="6">
        <f t="shared" si="348"/>
        <v>0.75</v>
      </c>
      <c r="BO335" s="6">
        <f t="shared" si="348"/>
        <v>0.75</v>
      </c>
      <c r="BP335" s="6">
        <f t="shared" si="348"/>
        <v>0.75</v>
      </c>
      <c r="BQ335" s="6">
        <f t="shared" si="348"/>
        <v>0.75</v>
      </c>
      <c r="BR335" s="6">
        <f t="shared" si="348"/>
        <v>0.75</v>
      </c>
      <c r="BS335" s="6">
        <f t="shared" si="348"/>
        <v>0.75</v>
      </c>
      <c r="BT335" s="6">
        <f t="shared" si="348"/>
        <v>0.75</v>
      </c>
      <c r="BU335" s="6">
        <f t="shared" si="348"/>
        <v>0.75</v>
      </c>
      <c r="BV335" s="6">
        <f t="shared" si="348"/>
        <v>0.75</v>
      </c>
      <c r="BW335" s="6">
        <v>1</v>
      </c>
      <c r="BX335" s="1"/>
    </row>
    <row r="336" spans="1:76" hidden="1" x14ac:dyDescent="0.3">
      <c r="A336" s="2" t="str">
        <f>Programas!A336</f>
        <v>DO1</v>
      </c>
      <c r="B336" s="2">
        <f>Programas!B336</f>
        <v>1</v>
      </c>
      <c r="C336" s="2" t="str">
        <f>Programas!C336</f>
        <v>Recursos Hídricos</v>
      </c>
      <c r="D336" s="2">
        <f>Programas!D336</f>
        <v>8</v>
      </c>
      <c r="E336" s="2" t="str">
        <f>Programas!E336</f>
        <v>N/A</v>
      </c>
      <c r="F336" s="2" t="str">
        <f>Programas!F336</f>
        <v>N/A</v>
      </c>
      <c r="G336" s="2" t="str">
        <f>Programas!G336</f>
        <v>N/A</v>
      </c>
      <c r="H336" s="2" t="str">
        <f>Programas!H336</f>
        <v>N/A</v>
      </c>
      <c r="I336" s="2" t="str">
        <f>Programas!I336</f>
        <v>N/A</v>
      </c>
      <c r="J336" s="3" t="str">
        <f>IF(Programas!J336="X","X","")</f>
        <v/>
      </c>
      <c r="K336" s="3" t="str">
        <f>IF(Programas!K336="X","X","")</f>
        <v/>
      </c>
      <c r="L336" s="3" t="str">
        <f>IF(Programas!L336="X","X","")</f>
        <v/>
      </c>
      <c r="M336" s="3" t="str">
        <f>IF(Programas!M336="X","X","")</f>
        <v/>
      </c>
      <c r="N336" s="3" t="str">
        <f>IF(Programas!N336="X","X","")</f>
        <v/>
      </c>
      <c r="O336" s="3" t="str">
        <f>IF(Programas!O336="X","X","")</f>
        <v/>
      </c>
      <c r="P336" s="3" t="str">
        <f>IF(Programas!P336="X","X","")</f>
        <v/>
      </c>
      <c r="Q336" s="3" t="str">
        <f>IF(Programas!Q336="X","X","")</f>
        <v/>
      </c>
      <c r="R336" s="3" t="str">
        <f>IF(Programas!R336="X","X","")</f>
        <v/>
      </c>
      <c r="S336" s="3" t="str">
        <f>IF(Programas!S336="X","X","")</f>
        <v/>
      </c>
      <c r="T336" s="3" t="str">
        <f>IF(Programas!T336="X","X","")</f>
        <v/>
      </c>
      <c r="U336" s="3" t="str">
        <f>IF(Programas!U336="X","X","")</f>
        <v/>
      </c>
      <c r="V336" s="3" t="str">
        <f>IF(Programas!V336="X","X","")</f>
        <v/>
      </c>
      <c r="W336" s="3" t="str">
        <f>IF(Programas!W336="X","X","")</f>
        <v/>
      </c>
      <c r="X336" s="3" t="str">
        <f>IF(Programas!X336="X","X","")</f>
        <v/>
      </c>
      <c r="Y336" s="3" t="str">
        <f>IF(Programas!Y336="X","X","")</f>
        <v/>
      </c>
      <c r="Z336" s="3" t="str">
        <f>IF(Programas!Z336="X","X","")</f>
        <v/>
      </c>
      <c r="AA336" s="3" t="str">
        <f>IF(Programas!AA336="X","X","")</f>
        <v/>
      </c>
      <c r="AB336" s="3" t="str">
        <f>IF(Programas!AB336="X","X","")</f>
        <v/>
      </c>
      <c r="AC336" s="3" t="str">
        <f>IF(Programas!AC336="X","X","")</f>
        <v/>
      </c>
      <c r="AD336" s="3">
        <f>Programas!AD336</f>
        <v>0</v>
      </c>
      <c r="AE336" s="3">
        <f>Programas!AE336</f>
        <v>0</v>
      </c>
      <c r="AF336" s="3">
        <f>Programas!AF336</f>
        <v>0</v>
      </c>
      <c r="AG336" s="3">
        <f>Programas!AG336</f>
        <v>0</v>
      </c>
      <c r="AH336" s="3">
        <f>Programas!AH336</f>
        <v>0</v>
      </c>
      <c r="AI336" s="3">
        <f>Programas!AI336</f>
        <v>0</v>
      </c>
      <c r="AJ336" s="3">
        <f>Programas!AJ336</f>
        <v>0</v>
      </c>
      <c r="AK336" s="3">
        <f>Programas!AK336</f>
        <v>0</v>
      </c>
      <c r="AL336" s="3">
        <f>Programas!AL336</f>
        <v>0</v>
      </c>
      <c r="AM336" s="3">
        <f>Programas!AM336</f>
        <v>0</v>
      </c>
      <c r="AN336" s="3">
        <f>Programas!AN336</f>
        <v>0</v>
      </c>
      <c r="AO336" s="3">
        <f>Programas!AO336</f>
        <v>0</v>
      </c>
      <c r="AP336" s="3">
        <f>Programas!AP336</f>
        <v>0</v>
      </c>
      <c r="AQ336" s="3">
        <f>Programas!AQ336</f>
        <v>0</v>
      </c>
      <c r="AR336" s="3">
        <f>Programas!AR336</f>
        <v>0</v>
      </c>
      <c r="AS336" s="3">
        <f>Programas!AS336</f>
        <v>0</v>
      </c>
      <c r="AT336" s="3">
        <f>Programas!AT336</f>
        <v>0</v>
      </c>
      <c r="AU336" s="3">
        <f>Programas!AU336</f>
        <v>0</v>
      </c>
      <c r="AV336" s="3">
        <f>Programas!AV336</f>
        <v>0</v>
      </c>
      <c r="AW336" s="3">
        <f>Programas!AW336</f>
        <v>0</v>
      </c>
      <c r="AX336" s="4">
        <f t="shared" si="322"/>
        <v>0</v>
      </c>
      <c r="AY336" s="4"/>
      <c r="AZ336" s="2"/>
      <c r="BA336" s="2"/>
      <c r="BB336" s="2"/>
      <c r="BC336" s="2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1"/>
    </row>
    <row r="337" spans="1:76" hidden="1" x14ac:dyDescent="0.3">
      <c r="A337" s="2" t="str">
        <f>Programas!A337</f>
        <v>DO2</v>
      </c>
      <c r="B337" s="2">
        <f>Programas!B337</f>
        <v>1</v>
      </c>
      <c r="C337" s="2" t="str">
        <f>Programas!C337</f>
        <v>Recursos Hídricos</v>
      </c>
      <c r="D337" s="2">
        <f>Programas!D337</f>
        <v>8</v>
      </c>
      <c r="E337" s="2" t="str">
        <f>Programas!E337</f>
        <v>N/A</v>
      </c>
      <c r="F337" s="2" t="str">
        <f>Programas!F337</f>
        <v>N/A</v>
      </c>
      <c r="G337" s="2" t="str">
        <f>Programas!G337</f>
        <v>N/A</v>
      </c>
      <c r="H337" s="2" t="str">
        <f>Programas!H337</f>
        <v>N/A</v>
      </c>
      <c r="I337" s="2" t="str">
        <f>Programas!I337</f>
        <v>N/A</v>
      </c>
      <c r="J337" s="3" t="str">
        <f>IF(Programas!J337="X","X","")</f>
        <v/>
      </c>
      <c r="K337" s="3" t="str">
        <f>IF(Programas!K337="X","X","")</f>
        <v/>
      </c>
      <c r="L337" s="3" t="str">
        <f>IF(Programas!L337="X","X","")</f>
        <v/>
      </c>
      <c r="M337" s="3" t="str">
        <f>IF(Programas!M337="X","X","")</f>
        <v/>
      </c>
      <c r="N337" s="3" t="str">
        <f>IF(Programas!N337="X","X","")</f>
        <v/>
      </c>
      <c r="O337" s="3" t="str">
        <f>IF(Programas!O337="X","X","")</f>
        <v/>
      </c>
      <c r="P337" s="3" t="str">
        <f>IF(Programas!P337="X","X","")</f>
        <v/>
      </c>
      <c r="Q337" s="3" t="str">
        <f>IF(Programas!Q337="X","X","")</f>
        <v/>
      </c>
      <c r="R337" s="3" t="str">
        <f>IF(Programas!R337="X","X","")</f>
        <v/>
      </c>
      <c r="S337" s="3" t="str">
        <f>IF(Programas!S337="X","X","")</f>
        <v/>
      </c>
      <c r="T337" s="3" t="str">
        <f>IF(Programas!T337="X","X","")</f>
        <v/>
      </c>
      <c r="U337" s="3" t="str">
        <f>IF(Programas!U337="X","X","")</f>
        <v/>
      </c>
      <c r="V337" s="3" t="str">
        <f>IF(Programas!V337="X","X","")</f>
        <v/>
      </c>
      <c r="W337" s="3" t="str">
        <f>IF(Programas!W337="X","X","")</f>
        <v/>
      </c>
      <c r="X337" s="3" t="str">
        <f>IF(Programas!X337="X","X","")</f>
        <v/>
      </c>
      <c r="Y337" s="3" t="str">
        <f>IF(Programas!Y337="X","X","")</f>
        <v/>
      </c>
      <c r="Z337" s="3" t="str">
        <f>IF(Programas!Z337="X","X","")</f>
        <v/>
      </c>
      <c r="AA337" s="3" t="str">
        <f>IF(Programas!AA337="X","X","")</f>
        <v/>
      </c>
      <c r="AB337" s="3" t="str">
        <f>IF(Programas!AB337="X","X","")</f>
        <v/>
      </c>
      <c r="AC337" s="3" t="str">
        <f>IF(Programas!AC337="X","X","")</f>
        <v/>
      </c>
      <c r="AD337" s="3">
        <f>Programas!AD337</f>
        <v>0</v>
      </c>
      <c r="AE337" s="3">
        <f>Programas!AE337</f>
        <v>0</v>
      </c>
      <c r="AF337" s="3">
        <f>Programas!AF337</f>
        <v>0</v>
      </c>
      <c r="AG337" s="3">
        <f>Programas!AG337</f>
        <v>0</v>
      </c>
      <c r="AH337" s="3">
        <f>Programas!AH337</f>
        <v>0</v>
      </c>
      <c r="AI337" s="3">
        <f>Programas!AI337</f>
        <v>0</v>
      </c>
      <c r="AJ337" s="3">
        <f>Programas!AJ337</f>
        <v>0</v>
      </c>
      <c r="AK337" s="3">
        <f>Programas!AK337</f>
        <v>0</v>
      </c>
      <c r="AL337" s="3">
        <f>Programas!AL337</f>
        <v>0</v>
      </c>
      <c r="AM337" s="3">
        <f>Programas!AM337</f>
        <v>0</v>
      </c>
      <c r="AN337" s="3">
        <f>Programas!AN337</f>
        <v>0</v>
      </c>
      <c r="AO337" s="3">
        <f>Programas!AO337</f>
        <v>0</v>
      </c>
      <c r="AP337" s="3">
        <f>Programas!AP337</f>
        <v>0</v>
      </c>
      <c r="AQ337" s="3">
        <f>Programas!AQ337</f>
        <v>0</v>
      </c>
      <c r="AR337" s="3">
        <f>Programas!AR337</f>
        <v>0</v>
      </c>
      <c r="AS337" s="3">
        <f>Programas!AS337</f>
        <v>0</v>
      </c>
      <c r="AT337" s="3">
        <f>Programas!AT337</f>
        <v>0</v>
      </c>
      <c r="AU337" s="3">
        <f>Programas!AU337</f>
        <v>0</v>
      </c>
      <c r="AV337" s="3">
        <f>Programas!AV337</f>
        <v>0</v>
      </c>
      <c r="AW337" s="3">
        <f>Programas!AW337</f>
        <v>0</v>
      </c>
      <c r="AX337" s="4">
        <f t="shared" si="322"/>
        <v>0</v>
      </c>
      <c r="AY337" s="4"/>
      <c r="AZ337" s="2"/>
      <c r="BA337" s="2"/>
      <c r="BB337" s="2"/>
      <c r="BC337" s="2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1"/>
    </row>
    <row r="338" spans="1:76" hidden="1" x14ac:dyDescent="0.3">
      <c r="A338" s="2" t="str">
        <f>Programas!A338</f>
        <v>DO3</v>
      </c>
      <c r="B338" s="2">
        <f>Programas!B338</f>
        <v>1</v>
      </c>
      <c r="C338" s="2" t="str">
        <f>Programas!C338</f>
        <v>Recursos Hídricos</v>
      </c>
      <c r="D338" s="2">
        <f>Programas!D338</f>
        <v>8</v>
      </c>
      <c r="E338" s="2" t="str">
        <f>Programas!E338</f>
        <v>N/A</v>
      </c>
      <c r="F338" s="2" t="str">
        <f>Programas!F338</f>
        <v>N/A</v>
      </c>
      <c r="G338" s="2" t="str">
        <f>Programas!G338</f>
        <v>N/A</v>
      </c>
      <c r="H338" s="2" t="str">
        <f>Programas!H338</f>
        <v>N/A</v>
      </c>
      <c r="I338" s="2" t="str">
        <f>Programas!I338</f>
        <v>N/A</v>
      </c>
      <c r="J338" s="3" t="str">
        <f>IF(Programas!J338="X","X","")</f>
        <v/>
      </c>
      <c r="K338" s="3" t="str">
        <f>IF(Programas!K338="X","X","")</f>
        <v/>
      </c>
      <c r="L338" s="3" t="str">
        <f>IF(Programas!L338="X","X","")</f>
        <v/>
      </c>
      <c r="M338" s="3" t="str">
        <f>IF(Programas!M338="X","X","")</f>
        <v/>
      </c>
      <c r="N338" s="3" t="str">
        <f>IF(Programas!N338="X","X","")</f>
        <v/>
      </c>
      <c r="O338" s="3" t="str">
        <f>IF(Programas!O338="X","X","")</f>
        <v/>
      </c>
      <c r="P338" s="3" t="str">
        <f>IF(Programas!P338="X","X","")</f>
        <v/>
      </c>
      <c r="Q338" s="3" t="str">
        <f>IF(Programas!Q338="X","X","")</f>
        <v/>
      </c>
      <c r="R338" s="3" t="str">
        <f>IF(Programas!R338="X","X","")</f>
        <v/>
      </c>
      <c r="S338" s="3" t="str">
        <f>IF(Programas!S338="X","X","")</f>
        <v/>
      </c>
      <c r="T338" s="3" t="str">
        <f>IF(Programas!T338="X","X","")</f>
        <v/>
      </c>
      <c r="U338" s="3" t="str">
        <f>IF(Programas!U338="X","X","")</f>
        <v/>
      </c>
      <c r="V338" s="3" t="str">
        <f>IF(Programas!V338="X","X","")</f>
        <v/>
      </c>
      <c r="W338" s="3" t="str">
        <f>IF(Programas!W338="X","X","")</f>
        <v/>
      </c>
      <c r="X338" s="3" t="str">
        <f>IF(Programas!X338="X","X","")</f>
        <v/>
      </c>
      <c r="Y338" s="3" t="str">
        <f>IF(Programas!Y338="X","X","")</f>
        <v/>
      </c>
      <c r="Z338" s="3" t="str">
        <f>IF(Programas!Z338="X","X","")</f>
        <v/>
      </c>
      <c r="AA338" s="3" t="str">
        <f>IF(Programas!AA338="X","X","")</f>
        <v/>
      </c>
      <c r="AB338" s="3" t="str">
        <f>IF(Programas!AB338="X","X","")</f>
        <v/>
      </c>
      <c r="AC338" s="3" t="str">
        <f>IF(Programas!AC338="X","X","")</f>
        <v/>
      </c>
      <c r="AD338" s="3">
        <f>Programas!AD338</f>
        <v>0</v>
      </c>
      <c r="AE338" s="3">
        <f>Programas!AE338</f>
        <v>0</v>
      </c>
      <c r="AF338" s="3">
        <f>Programas!AF338</f>
        <v>0</v>
      </c>
      <c r="AG338" s="3">
        <f>Programas!AG338</f>
        <v>0</v>
      </c>
      <c r="AH338" s="3">
        <f>Programas!AH338</f>
        <v>0</v>
      </c>
      <c r="AI338" s="3">
        <f>Programas!AI338</f>
        <v>0</v>
      </c>
      <c r="AJ338" s="3">
        <f>Programas!AJ338</f>
        <v>0</v>
      </c>
      <c r="AK338" s="3">
        <f>Programas!AK338</f>
        <v>0</v>
      </c>
      <c r="AL338" s="3">
        <f>Programas!AL338</f>
        <v>0</v>
      </c>
      <c r="AM338" s="3">
        <f>Programas!AM338</f>
        <v>0</v>
      </c>
      <c r="AN338" s="3">
        <f>Programas!AN338</f>
        <v>0</v>
      </c>
      <c r="AO338" s="3">
        <f>Programas!AO338</f>
        <v>0</v>
      </c>
      <c r="AP338" s="3">
        <f>Programas!AP338</f>
        <v>0</v>
      </c>
      <c r="AQ338" s="3">
        <f>Programas!AQ338</f>
        <v>0</v>
      </c>
      <c r="AR338" s="3">
        <f>Programas!AR338</f>
        <v>0</v>
      </c>
      <c r="AS338" s="3">
        <f>Programas!AS338</f>
        <v>0</v>
      </c>
      <c r="AT338" s="3">
        <f>Programas!AT338</f>
        <v>0</v>
      </c>
      <c r="AU338" s="3">
        <f>Programas!AU338</f>
        <v>0</v>
      </c>
      <c r="AV338" s="3">
        <f>Programas!AV338</f>
        <v>0</v>
      </c>
      <c r="AW338" s="3">
        <f>Programas!AW338</f>
        <v>0</v>
      </c>
      <c r="AX338" s="4">
        <f t="shared" si="322"/>
        <v>0</v>
      </c>
      <c r="AY338" s="4"/>
      <c r="AZ338" s="2"/>
      <c r="BA338" s="2"/>
      <c r="BB338" s="2"/>
      <c r="BC338" s="2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1"/>
    </row>
    <row r="339" spans="1:76" hidden="1" x14ac:dyDescent="0.3">
      <c r="A339" s="2" t="str">
        <f>Programas!A339</f>
        <v>DO4</v>
      </c>
      <c r="B339" s="2">
        <f>Programas!B339</f>
        <v>1</v>
      </c>
      <c r="C339" s="2" t="str">
        <f>Programas!C339</f>
        <v>Recursos Hídricos</v>
      </c>
      <c r="D339" s="2">
        <f>Programas!D339</f>
        <v>8</v>
      </c>
      <c r="E339" s="2" t="str">
        <f>Programas!E339</f>
        <v>N/A</v>
      </c>
      <c r="F339" s="2" t="str">
        <f>Programas!F339</f>
        <v>N/A</v>
      </c>
      <c r="G339" s="2" t="str">
        <f>Programas!G339</f>
        <v>N/A</v>
      </c>
      <c r="H339" s="2" t="str">
        <f>Programas!H339</f>
        <v>N/A</v>
      </c>
      <c r="I339" s="2" t="str">
        <f>Programas!I339</f>
        <v>N/A</v>
      </c>
      <c r="J339" s="3" t="str">
        <f>IF(Programas!J339="X","X","")</f>
        <v/>
      </c>
      <c r="K339" s="3" t="str">
        <f>IF(Programas!K339="X","X","")</f>
        <v/>
      </c>
      <c r="L339" s="3" t="str">
        <f>IF(Programas!L339="X","X","")</f>
        <v/>
      </c>
      <c r="M339" s="3" t="str">
        <f>IF(Programas!M339="X","X","")</f>
        <v/>
      </c>
      <c r="N339" s="3" t="str">
        <f>IF(Programas!N339="X","X","")</f>
        <v/>
      </c>
      <c r="O339" s="3" t="str">
        <f>IF(Programas!O339="X","X","")</f>
        <v/>
      </c>
      <c r="P339" s="3" t="str">
        <f>IF(Programas!P339="X","X","")</f>
        <v/>
      </c>
      <c r="Q339" s="3" t="str">
        <f>IF(Programas!Q339="X","X","")</f>
        <v/>
      </c>
      <c r="R339" s="3" t="str">
        <f>IF(Programas!R339="X","X","")</f>
        <v/>
      </c>
      <c r="S339" s="3" t="str">
        <f>IF(Programas!S339="X","X","")</f>
        <v/>
      </c>
      <c r="T339" s="3" t="str">
        <f>IF(Programas!T339="X","X","")</f>
        <v/>
      </c>
      <c r="U339" s="3" t="str">
        <f>IF(Programas!U339="X","X","")</f>
        <v/>
      </c>
      <c r="V339" s="3" t="str">
        <f>IF(Programas!V339="X","X","")</f>
        <v/>
      </c>
      <c r="W339" s="3" t="str">
        <f>IF(Programas!W339="X","X","")</f>
        <v/>
      </c>
      <c r="X339" s="3" t="str">
        <f>IF(Programas!X339="X","X","")</f>
        <v/>
      </c>
      <c r="Y339" s="3" t="str">
        <f>IF(Programas!Y339="X","X","")</f>
        <v/>
      </c>
      <c r="Z339" s="3" t="str">
        <f>IF(Programas!Z339="X","X","")</f>
        <v/>
      </c>
      <c r="AA339" s="3" t="str">
        <f>IF(Programas!AA339="X","X","")</f>
        <v/>
      </c>
      <c r="AB339" s="3" t="str">
        <f>IF(Programas!AB339="X","X","")</f>
        <v/>
      </c>
      <c r="AC339" s="3" t="str">
        <f>IF(Programas!AC339="X","X","")</f>
        <v/>
      </c>
      <c r="AD339" s="3">
        <f>Programas!AD339</f>
        <v>0</v>
      </c>
      <c r="AE339" s="3">
        <f>Programas!AE339</f>
        <v>0</v>
      </c>
      <c r="AF339" s="3">
        <f>Programas!AF339</f>
        <v>0</v>
      </c>
      <c r="AG339" s="3">
        <f>Programas!AG339</f>
        <v>0</v>
      </c>
      <c r="AH339" s="3">
        <f>Programas!AH339</f>
        <v>0</v>
      </c>
      <c r="AI339" s="3">
        <f>Programas!AI339</f>
        <v>0</v>
      </c>
      <c r="AJ339" s="3">
        <f>Programas!AJ339</f>
        <v>0</v>
      </c>
      <c r="AK339" s="3">
        <f>Programas!AK339</f>
        <v>0</v>
      </c>
      <c r="AL339" s="3">
        <f>Programas!AL339</f>
        <v>0</v>
      </c>
      <c r="AM339" s="3">
        <f>Programas!AM339</f>
        <v>0</v>
      </c>
      <c r="AN339" s="3">
        <f>Programas!AN339</f>
        <v>0</v>
      </c>
      <c r="AO339" s="3">
        <f>Programas!AO339</f>
        <v>0</v>
      </c>
      <c r="AP339" s="3">
        <f>Programas!AP339</f>
        <v>0</v>
      </c>
      <c r="AQ339" s="3">
        <f>Programas!AQ339</f>
        <v>0</v>
      </c>
      <c r="AR339" s="3">
        <f>Programas!AR339</f>
        <v>0</v>
      </c>
      <c r="AS339" s="3">
        <f>Programas!AS339</f>
        <v>0</v>
      </c>
      <c r="AT339" s="3">
        <f>Programas!AT339</f>
        <v>0</v>
      </c>
      <c r="AU339" s="3">
        <f>Programas!AU339</f>
        <v>0</v>
      </c>
      <c r="AV339" s="3">
        <f>Programas!AV339</f>
        <v>0</v>
      </c>
      <c r="AW339" s="3">
        <f>Programas!AW339</f>
        <v>0</v>
      </c>
      <c r="AX339" s="4">
        <f t="shared" si="322"/>
        <v>0</v>
      </c>
      <c r="AY339" s="4"/>
      <c r="AZ339" s="2"/>
      <c r="BA339" s="2"/>
      <c r="BB339" s="2"/>
      <c r="BC339" s="2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1"/>
    </row>
    <row r="340" spans="1:76" hidden="1" x14ac:dyDescent="0.3">
      <c r="A340" s="2" t="str">
        <f>Programas!A340</f>
        <v>DO5</v>
      </c>
      <c r="B340" s="2">
        <f>Programas!B340</f>
        <v>1</v>
      </c>
      <c r="C340" s="2" t="str">
        <f>Programas!C340</f>
        <v>Recursos Hídricos</v>
      </c>
      <c r="D340" s="2">
        <f>Programas!D340</f>
        <v>8</v>
      </c>
      <c r="E340" s="2" t="str">
        <f>Programas!E340</f>
        <v>N/A</v>
      </c>
      <c r="F340" s="2" t="str">
        <f>Programas!F340</f>
        <v>N/A</v>
      </c>
      <c r="G340" s="2" t="str">
        <f>Programas!G340</f>
        <v>N/A</v>
      </c>
      <c r="H340" s="2" t="str">
        <f>Programas!H340</f>
        <v>N/A</v>
      </c>
      <c r="I340" s="2" t="str">
        <f>Programas!I340</f>
        <v>N/A</v>
      </c>
      <c r="J340" s="3" t="str">
        <f>IF(Programas!J340="X","X","")</f>
        <v/>
      </c>
      <c r="K340" s="3" t="str">
        <f>IF(Programas!K340="X","X","")</f>
        <v/>
      </c>
      <c r="L340" s="3" t="str">
        <f>IF(Programas!L340="X","X","")</f>
        <v/>
      </c>
      <c r="M340" s="3" t="str">
        <f>IF(Programas!M340="X","X","")</f>
        <v/>
      </c>
      <c r="N340" s="3" t="str">
        <f>IF(Programas!N340="X","X","")</f>
        <v/>
      </c>
      <c r="O340" s="3" t="str">
        <f>IF(Programas!O340="X","X","")</f>
        <v/>
      </c>
      <c r="P340" s="3" t="str">
        <f>IF(Programas!P340="X","X","")</f>
        <v/>
      </c>
      <c r="Q340" s="3" t="str">
        <f>IF(Programas!Q340="X","X","")</f>
        <v/>
      </c>
      <c r="R340" s="3" t="str">
        <f>IF(Programas!R340="X","X","")</f>
        <v/>
      </c>
      <c r="S340" s="3" t="str">
        <f>IF(Programas!S340="X","X","")</f>
        <v/>
      </c>
      <c r="T340" s="3" t="str">
        <f>IF(Programas!T340="X","X","")</f>
        <v/>
      </c>
      <c r="U340" s="3" t="str">
        <f>IF(Programas!U340="X","X","")</f>
        <v/>
      </c>
      <c r="V340" s="3" t="str">
        <f>IF(Programas!V340="X","X","")</f>
        <v/>
      </c>
      <c r="W340" s="3" t="str">
        <f>IF(Programas!W340="X","X","")</f>
        <v/>
      </c>
      <c r="X340" s="3" t="str">
        <f>IF(Programas!X340="X","X","")</f>
        <v/>
      </c>
      <c r="Y340" s="3" t="str">
        <f>IF(Programas!Y340="X","X","")</f>
        <v/>
      </c>
      <c r="Z340" s="3" t="str">
        <f>IF(Programas!Z340="X","X","")</f>
        <v/>
      </c>
      <c r="AA340" s="3" t="str">
        <f>IF(Programas!AA340="X","X","")</f>
        <v/>
      </c>
      <c r="AB340" s="3" t="str">
        <f>IF(Programas!AB340="X","X","")</f>
        <v/>
      </c>
      <c r="AC340" s="3" t="str">
        <f>IF(Programas!AC340="X","X","")</f>
        <v/>
      </c>
      <c r="AD340" s="3">
        <f>Programas!AD340</f>
        <v>0</v>
      </c>
      <c r="AE340" s="3">
        <f>Programas!AE340</f>
        <v>0</v>
      </c>
      <c r="AF340" s="3">
        <f>Programas!AF340</f>
        <v>0</v>
      </c>
      <c r="AG340" s="3">
        <f>Programas!AG340</f>
        <v>0</v>
      </c>
      <c r="AH340" s="3">
        <f>Programas!AH340</f>
        <v>0</v>
      </c>
      <c r="AI340" s="3">
        <f>Programas!AI340</f>
        <v>0</v>
      </c>
      <c r="AJ340" s="3">
        <f>Programas!AJ340</f>
        <v>0</v>
      </c>
      <c r="AK340" s="3">
        <f>Programas!AK340</f>
        <v>0</v>
      </c>
      <c r="AL340" s="3">
        <f>Programas!AL340</f>
        <v>0</v>
      </c>
      <c r="AM340" s="3">
        <f>Programas!AM340</f>
        <v>0</v>
      </c>
      <c r="AN340" s="3">
        <f>Programas!AN340</f>
        <v>0</v>
      </c>
      <c r="AO340" s="3">
        <f>Programas!AO340</f>
        <v>0</v>
      </c>
      <c r="AP340" s="3">
        <f>Programas!AP340</f>
        <v>0</v>
      </c>
      <c r="AQ340" s="3">
        <f>Programas!AQ340</f>
        <v>0</v>
      </c>
      <c r="AR340" s="3">
        <f>Programas!AR340</f>
        <v>0</v>
      </c>
      <c r="AS340" s="3">
        <f>Programas!AS340</f>
        <v>0</v>
      </c>
      <c r="AT340" s="3">
        <f>Programas!AT340</f>
        <v>0</v>
      </c>
      <c r="AU340" s="3">
        <f>Programas!AU340</f>
        <v>0</v>
      </c>
      <c r="AV340" s="3">
        <f>Programas!AV340</f>
        <v>0</v>
      </c>
      <c r="AW340" s="3">
        <f>Programas!AW340</f>
        <v>0</v>
      </c>
      <c r="AX340" s="4">
        <f t="shared" si="322"/>
        <v>0</v>
      </c>
      <c r="AY340" s="4"/>
      <c r="AZ340" s="2"/>
      <c r="BA340" s="2"/>
      <c r="BB340" s="2"/>
      <c r="BC340" s="2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1"/>
    </row>
    <row r="341" spans="1:76" hidden="1" x14ac:dyDescent="0.3">
      <c r="A341" s="2" t="str">
        <f>Programas!A341</f>
        <v>DO6</v>
      </c>
      <c r="B341" s="2">
        <f>Programas!B341</f>
        <v>1</v>
      </c>
      <c r="C341" s="2" t="str">
        <f>Programas!C341</f>
        <v>Recursos Hídricos</v>
      </c>
      <c r="D341" s="2">
        <f>Programas!D341</f>
        <v>8</v>
      </c>
      <c r="E341" s="2" t="str">
        <f>Programas!E341</f>
        <v>N/A</v>
      </c>
      <c r="F341" s="2" t="str">
        <f>Programas!F341</f>
        <v>N/A</v>
      </c>
      <c r="G341" s="2" t="str">
        <f>Programas!G341</f>
        <v>N/A</v>
      </c>
      <c r="H341" s="2" t="str">
        <f>Programas!H341</f>
        <v>N/A</v>
      </c>
      <c r="I341" s="2" t="str">
        <f>Programas!I341</f>
        <v>N/A</v>
      </c>
      <c r="J341" s="3" t="str">
        <f>IF(Programas!J341="X","X","")</f>
        <v/>
      </c>
      <c r="K341" s="3" t="str">
        <f>IF(Programas!K341="X","X","")</f>
        <v/>
      </c>
      <c r="L341" s="3" t="str">
        <f>IF(Programas!L341="X","X","")</f>
        <v/>
      </c>
      <c r="M341" s="3" t="str">
        <f>IF(Programas!M341="X","X","")</f>
        <v/>
      </c>
      <c r="N341" s="3" t="str">
        <f>IF(Programas!N341="X","X","")</f>
        <v/>
      </c>
      <c r="O341" s="3" t="str">
        <f>IF(Programas!O341="X","X","")</f>
        <v/>
      </c>
      <c r="P341" s="3" t="str">
        <f>IF(Programas!P341="X","X","")</f>
        <v/>
      </c>
      <c r="Q341" s="3" t="str">
        <f>IF(Programas!Q341="X","X","")</f>
        <v/>
      </c>
      <c r="R341" s="3" t="str">
        <f>IF(Programas!R341="X","X","")</f>
        <v/>
      </c>
      <c r="S341" s="3" t="str">
        <f>IF(Programas!S341="X","X","")</f>
        <v/>
      </c>
      <c r="T341" s="3" t="str">
        <f>IF(Programas!T341="X","X","")</f>
        <v/>
      </c>
      <c r="U341" s="3" t="str">
        <f>IF(Programas!U341="X","X","")</f>
        <v/>
      </c>
      <c r="V341" s="3" t="str">
        <f>IF(Programas!V341="X","X","")</f>
        <v/>
      </c>
      <c r="W341" s="3" t="str">
        <f>IF(Programas!W341="X","X","")</f>
        <v/>
      </c>
      <c r="X341" s="3" t="str">
        <f>IF(Programas!X341="X","X","")</f>
        <v/>
      </c>
      <c r="Y341" s="3" t="str">
        <f>IF(Programas!Y341="X","X","")</f>
        <v/>
      </c>
      <c r="Z341" s="3" t="str">
        <f>IF(Programas!Z341="X","X","")</f>
        <v/>
      </c>
      <c r="AA341" s="3" t="str">
        <f>IF(Programas!AA341="X","X","")</f>
        <v/>
      </c>
      <c r="AB341" s="3" t="str">
        <f>IF(Programas!AB341="X","X","")</f>
        <v/>
      </c>
      <c r="AC341" s="3" t="str">
        <f>IF(Programas!AC341="X","X","")</f>
        <v/>
      </c>
      <c r="AD341" s="3">
        <f>Programas!AD341</f>
        <v>0</v>
      </c>
      <c r="AE341" s="3">
        <f>Programas!AE341</f>
        <v>0</v>
      </c>
      <c r="AF341" s="3">
        <f>Programas!AF341</f>
        <v>0</v>
      </c>
      <c r="AG341" s="3">
        <f>Programas!AG341</f>
        <v>0</v>
      </c>
      <c r="AH341" s="3">
        <f>Programas!AH341</f>
        <v>0</v>
      </c>
      <c r="AI341" s="3">
        <f>Programas!AI341</f>
        <v>0</v>
      </c>
      <c r="AJ341" s="3">
        <f>Programas!AJ341</f>
        <v>0</v>
      </c>
      <c r="AK341" s="3">
        <f>Programas!AK341</f>
        <v>0</v>
      </c>
      <c r="AL341" s="3">
        <f>Programas!AL341</f>
        <v>0</v>
      </c>
      <c r="AM341" s="3">
        <f>Programas!AM341</f>
        <v>0</v>
      </c>
      <c r="AN341" s="3">
        <f>Programas!AN341</f>
        <v>0</v>
      </c>
      <c r="AO341" s="3">
        <f>Programas!AO341</f>
        <v>0</v>
      </c>
      <c r="AP341" s="3">
        <f>Programas!AP341</f>
        <v>0</v>
      </c>
      <c r="AQ341" s="3">
        <f>Programas!AQ341</f>
        <v>0</v>
      </c>
      <c r="AR341" s="3">
        <f>Programas!AR341</f>
        <v>0</v>
      </c>
      <c r="AS341" s="3">
        <f>Programas!AS341</f>
        <v>0</v>
      </c>
      <c r="AT341" s="3">
        <f>Programas!AT341</f>
        <v>0</v>
      </c>
      <c r="AU341" s="3">
        <f>Programas!AU341</f>
        <v>0</v>
      </c>
      <c r="AV341" s="3">
        <f>Programas!AV341</f>
        <v>0</v>
      </c>
      <c r="AW341" s="3">
        <f>Programas!AW341</f>
        <v>0</v>
      </c>
      <c r="AX341" s="4">
        <f t="shared" si="322"/>
        <v>0</v>
      </c>
      <c r="AY341" s="4"/>
      <c r="AZ341" s="2"/>
      <c r="BA341" s="2"/>
      <c r="BB341" s="2"/>
      <c r="BC341" s="2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1"/>
    </row>
    <row r="342" spans="1:76" hidden="1" x14ac:dyDescent="0.3">
      <c r="A342" s="2" t="str">
        <f>Programas!A342</f>
        <v>UA7</v>
      </c>
      <c r="B342" s="2">
        <f>Programas!B342</f>
        <v>1</v>
      </c>
      <c r="C342" s="2" t="str">
        <f>Programas!C342</f>
        <v>Recursos Hídricos</v>
      </c>
      <c r="D342" s="2">
        <f>Programas!D342</f>
        <v>8</v>
      </c>
      <c r="E342" s="2" t="str">
        <f>Programas!E342</f>
        <v>N/A</v>
      </c>
      <c r="F342" s="2" t="str">
        <f>Programas!F342</f>
        <v>N/A</v>
      </c>
      <c r="G342" s="2" t="str">
        <f>Programas!G342</f>
        <v>N/A</v>
      </c>
      <c r="H342" s="2" t="str">
        <f>Programas!H342</f>
        <v>N/A</v>
      </c>
      <c r="I342" s="2" t="str">
        <f>Programas!I342</f>
        <v>N/A</v>
      </c>
      <c r="J342" s="3" t="str">
        <f>IF(Programas!J342="X","X","")</f>
        <v/>
      </c>
      <c r="K342" s="3" t="str">
        <f>IF(Programas!K342="X","X","")</f>
        <v/>
      </c>
      <c r="L342" s="3" t="str">
        <f>IF(Programas!L342="X","X","")</f>
        <v/>
      </c>
      <c r="M342" s="3" t="str">
        <f>IF(Programas!M342="X","X","")</f>
        <v/>
      </c>
      <c r="N342" s="3" t="str">
        <f>IF(Programas!N342="X","X","")</f>
        <v/>
      </c>
      <c r="O342" s="3" t="str">
        <f>IF(Programas!O342="X","X","")</f>
        <v/>
      </c>
      <c r="P342" s="3" t="str">
        <f>IF(Programas!P342="X","X","")</f>
        <v/>
      </c>
      <c r="Q342" s="3" t="str">
        <f>IF(Programas!Q342="X","X","")</f>
        <v/>
      </c>
      <c r="R342" s="3" t="str">
        <f>IF(Programas!R342="X","X","")</f>
        <v/>
      </c>
      <c r="S342" s="3" t="str">
        <f>IF(Programas!S342="X","X","")</f>
        <v/>
      </c>
      <c r="T342" s="3" t="str">
        <f>IF(Programas!T342="X","X","")</f>
        <v/>
      </c>
      <c r="U342" s="3" t="str">
        <f>IF(Programas!U342="X","X","")</f>
        <v/>
      </c>
      <c r="V342" s="3" t="str">
        <f>IF(Programas!V342="X","X","")</f>
        <v/>
      </c>
      <c r="W342" s="3" t="str">
        <f>IF(Programas!W342="X","X","")</f>
        <v/>
      </c>
      <c r="X342" s="3" t="str">
        <f>IF(Programas!X342="X","X","")</f>
        <v/>
      </c>
      <c r="Y342" s="3" t="str">
        <f>IF(Programas!Y342="X","X","")</f>
        <v/>
      </c>
      <c r="Z342" s="3" t="str">
        <f>IF(Programas!Z342="X","X","")</f>
        <v/>
      </c>
      <c r="AA342" s="3" t="str">
        <f>IF(Programas!AA342="X","X","")</f>
        <v/>
      </c>
      <c r="AB342" s="3" t="str">
        <f>IF(Programas!AB342="X","X","")</f>
        <v/>
      </c>
      <c r="AC342" s="3" t="str">
        <f>IF(Programas!AC342="X","X","")</f>
        <v/>
      </c>
      <c r="AD342" s="3">
        <f>Programas!AD342</f>
        <v>0</v>
      </c>
      <c r="AE342" s="3">
        <f>Programas!AE342</f>
        <v>0</v>
      </c>
      <c r="AF342" s="3">
        <f>Programas!AF342</f>
        <v>0</v>
      </c>
      <c r="AG342" s="3">
        <f>Programas!AG342</f>
        <v>0</v>
      </c>
      <c r="AH342" s="3">
        <f>Programas!AH342</f>
        <v>0</v>
      </c>
      <c r="AI342" s="3">
        <f>Programas!AI342</f>
        <v>0</v>
      </c>
      <c r="AJ342" s="3">
        <f>Programas!AJ342</f>
        <v>0</v>
      </c>
      <c r="AK342" s="3">
        <f>Programas!AK342</f>
        <v>0</v>
      </c>
      <c r="AL342" s="3">
        <f>Programas!AL342</f>
        <v>0</v>
      </c>
      <c r="AM342" s="3">
        <f>Programas!AM342</f>
        <v>0</v>
      </c>
      <c r="AN342" s="3">
        <f>Programas!AN342</f>
        <v>0</v>
      </c>
      <c r="AO342" s="3">
        <f>Programas!AO342</f>
        <v>0</v>
      </c>
      <c r="AP342" s="3">
        <f>Programas!AP342</f>
        <v>0</v>
      </c>
      <c r="AQ342" s="3">
        <f>Programas!AQ342</f>
        <v>0</v>
      </c>
      <c r="AR342" s="3">
        <f>Programas!AR342</f>
        <v>0</v>
      </c>
      <c r="AS342" s="3">
        <f>Programas!AS342</f>
        <v>0</v>
      </c>
      <c r="AT342" s="3">
        <f>Programas!AT342</f>
        <v>0</v>
      </c>
      <c r="AU342" s="3">
        <f>Programas!AU342</f>
        <v>0</v>
      </c>
      <c r="AV342" s="3">
        <f>Programas!AV342</f>
        <v>0</v>
      </c>
      <c r="AW342" s="3">
        <f>Programas!AW342</f>
        <v>0</v>
      </c>
      <c r="AX342" s="4">
        <f t="shared" si="322"/>
        <v>0</v>
      </c>
      <c r="AY342" s="4"/>
      <c r="AZ342" s="2"/>
      <c r="BA342" s="2"/>
      <c r="BB342" s="2"/>
      <c r="BC342" s="2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1"/>
    </row>
    <row r="343" spans="1:76" hidden="1" x14ac:dyDescent="0.3">
      <c r="A343" s="2" t="str">
        <f>Programas!A343</f>
        <v>UA8</v>
      </c>
      <c r="B343" s="2">
        <f>Programas!B343</f>
        <v>1</v>
      </c>
      <c r="C343" s="2" t="str">
        <f>Programas!C343</f>
        <v>Recursos Hídricos</v>
      </c>
      <c r="D343" s="2">
        <f>Programas!D343</f>
        <v>8</v>
      </c>
      <c r="E343" s="2" t="str">
        <f>Programas!E343</f>
        <v>N/A</v>
      </c>
      <c r="F343" s="2" t="str">
        <f>Programas!F343</f>
        <v>N/A</v>
      </c>
      <c r="G343" s="2" t="str">
        <f>Programas!G343</f>
        <v>N/A</v>
      </c>
      <c r="H343" s="2" t="str">
        <f>Programas!H343</f>
        <v>N/A</v>
      </c>
      <c r="I343" s="2" t="str">
        <f>Programas!I343</f>
        <v>N/A</v>
      </c>
      <c r="J343" s="3" t="str">
        <f>IF(Programas!J343="X","X","")</f>
        <v/>
      </c>
      <c r="K343" s="3" t="str">
        <f>IF(Programas!K343="X","X","")</f>
        <v/>
      </c>
      <c r="L343" s="3" t="str">
        <f>IF(Programas!L343="X","X","")</f>
        <v/>
      </c>
      <c r="M343" s="3" t="str">
        <f>IF(Programas!M343="X","X","")</f>
        <v/>
      </c>
      <c r="N343" s="3" t="str">
        <f>IF(Programas!N343="X","X","")</f>
        <v/>
      </c>
      <c r="O343" s="3" t="str">
        <f>IF(Programas!O343="X","X","")</f>
        <v/>
      </c>
      <c r="P343" s="3" t="str">
        <f>IF(Programas!P343="X","X","")</f>
        <v/>
      </c>
      <c r="Q343" s="3" t="str">
        <f>IF(Programas!Q343="X","X","")</f>
        <v/>
      </c>
      <c r="R343" s="3" t="str">
        <f>IF(Programas!R343="X","X","")</f>
        <v/>
      </c>
      <c r="S343" s="3" t="str">
        <f>IF(Programas!S343="X","X","")</f>
        <v/>
      </c>
      <c r="T343" s="3" t="str">
        <f>IF(Programas!T343="X","X","")</f>
        <v/>
      </c>
      <c r="U343" s="3" t="str">
        <f>IF(Programas!U343="X","X","")</f>
        <v/>
      </c>
      <c r="V343" s="3" t="str">
        <f>IF(Programas!V343="X","X","")</f>
        <v/>
      </c>
      <c r="W343" s="3" t="str">
        <f>IF(Programas!W343="X","X","")</f>
        <v/>
      </c>
      <c r="X343" s="3" t="str">
        <f>IF(Programas!X343="X","X","")</f>
        <v/>
      </c>
      <c r="Y343" s="3" t="str">
        <f>IF(Programas!Y343="X","X","")</f>
        <v/>
      </c>
      <c r="Z343" s="3" t="str">
        <f>IF(Programas!Z343="X","X","")</f>
        <v/>
      </c>
      <c r="AA343" s="3" t="str">
        <f>IF(Programas!AA343="X","X","")</f>
        <v/>
      </c>
      <c r="AB343" s="3" t="str">
        <f>IF(Programas!AB343="X","X","")</f>
        <v/>
      </c>
      <c r="AC343" s="3" t="str">
        <f>IF(Programas!AC343="X","X","")</f>
        <v/>
      </c>
      <c r="AD343" s="3">
        <f>Programas!AD343</f>
        <v>0</v>
      </c>
      <c r="AE343" s="3">
        <f>Programas!AE343</f>
        <v>0</v>
      </c>
      <c r="AF343" s="3">
        <f>Programas!AF343</f>
        <v>0</v>
      </c>
      <c r="AG343" s="3">
        <f>Programas!AG343</f>
        <v>0</v>
      </c>
      <c r="AH343" s="3">
        <f>Programas!AH343</f>
        <v>0</v>
      </c>
      <c r="AI343" s="3">
        <f>Programas!AI343</f>
        <v>0</v>
      </c>
      <c r="AJ343" s="3">
        <f>Programas!AJ343</f>
        <v>0</v>
      </c>
      <c r="AK343" s="3">
        <f>Programas!AK343</f>
        <v>0</v>
      </c>
      <c r="AL343" s="3">
        <f>Programas!AL343</f>
        <v>0</v>
      </c>
      <c r="AM343" s="3">
        <f>Programas!AM343</f>
        <v>0</v>
      </c>
      <c r="AN343" s="3">
        <f>Programas!AN343</f>
        <v>0</v>
      </c>
      <c r="AO343" s="3">
        <f>Programas!AO343</f>
        <v>0</v>
      </c>
      <c r="AP343" s="3">
        <f>Programas!AP343</f>
        <v>0</v>
      </c>
      <c r="AQ343" s="3">
        <f>Programas!AQ343</f>
        <v>0</v>
      </c>
      <c r="AR343" s="3">
        <f>Programas!AR343</f>
        <v>0</v>
      </c>
      <c r="AS343" s="3">
        <f>Programas!AS343</f>
        <v>0</v>
      </c>
      <c r="AT343" s="3">
        <f>Programas!AT343</f>
        <v>0</v>
      </c>
      <c r="AU343" s="3">
        <f>Programas!AU343</f>
        <v>0</v>
      </c>
      <c r="AV343" s="3">
        <f>Programas!AV343</f>
        <v>0</v>
      </c>
      <c r="AW343" s="3">
        <f>Programas!AW343</f>
        <v>0</v>
      </c>
      <c r="AX343" s="4">
        <f t="shared" si="322"/>
        <v>0</v>
      </c>
      <c r="AY343" s="4"/>
      <c r="AZ343" s="2"/>
      <c r="BA343" s="2"/>
      <c r="BB343" s="2"/>
      <c r="BC343" s="2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1"/>
    </row>
    <row r="344" spans="1:76" hidden="1" x14ac:dyDescent="0.3">
      <c r="A344" s="2" t="str">
        <f>Programas!A344</f>
        <v>UA9</v>
      </c>
      <c r="B344" s="2">
        <f>Programas!B344</f>
        <v>1</v>
      </c>
      <c r="C344" s="2" t="str">
        <f>Programas!C344</f>
        <v>Recursos Hídricos</v>
      </c>
      <c r="D344" s="2">
        <f>Programas!D344</f>
        <v>8</v>
      </c>
      <c r="E344" s="2" t="str">
        <f>Programas!E344</f>
        <v>N/A</v>
      </c>
      <c r="F344" s="2" t="str">
        <f>Programas!F344</f>
        <v>N/A</v>
      </c>
      <c r="G344" s="2" t="str">
        <f>Programas!G344</f>
        <v>N/A</v>
      </c>
      <c r="H344" s="2" t="str">
        <f>Programas!H344</f>
        <v>N/A</v>
      </c>
      <c r="I344" s="2" t="str">
        <f>Programas!I344</f>
        <v>N/A</v>
      </c>
      <c r="J344" s="3" t="str">
        <f>IF(Programas!J344="X","X","")</f>
        <v/>
      </c>
      <c r="K344" s="3" t="str">
        <f>IF(Programas!K344="X","X","")</f>
        <v/>
      </c>
      <c r="L344" s="3" t="str">
        <f>IF(Programas!L344="X","X","")</f>
        <v/>
      </c>
      <c r="M344" s="3" t="str">
        <f>IF(Programas!M344="X","X","")</f>
        <v/>
      </c>
      <c r="N344" s="3" t="str">
        <f>IF(Programas!N344="X","X","")</f>
        <v/>
      </c>
      <c r="O344" s="3" t="str">
        <f>IF(Programas!O344="X","X","")</f>
        <v/>
      </c>
      <c r="P344" s="3" t="str">
        <f>IF(Programas!P344="X","X","")</f>
        <v/>
      </c>
      <c r="Q344" s="3" t="str">
        <f>IF(Programas!Q344="X","X","")</f>
        <v/>
      </c>
      <c r="R344" s="3" t="str">
        <f>IF(Programas!R344="X","X","")</f>
        <v/>
      </c>
      <c r="S344" s="3" t="str">
        <f>IF(Programas!S344="X","X","")</f>
        <v/>
      </c>
      <c r="T344" s="3" t="str">
        <f>IF(Programas!T344="X","X","")</f>
        <v/>
      </c>
      <c r="U344" s="3" t="str">
        <f>IF(Programas!U344="X","X","")</f>
        <v/>
      </c>
      <c r="V344" s="3" t="str">
        <f>IF(Programas!V344="X","X","")</f>
        <v/>
      </c>
      <c r="W344" s="3" t="str">
        <f>IF(Programas!W344="X","X","")</f>
        <v/>
      </c>
      <c r="X344" s="3" t="str">
        <f>IF(Programas!X344="X","X","")</f>
        <v/>
      </c>
      <c r="Y344" s="3" t="str">
        <f>IF(Programas!Y344="X","X","")</f>
        <v/>
      </c>
      <c r="Z344" s="3" t="str">
        <f>IF(Programas!Z344="X","X","")</f>
        <v/>
      </c>
      <c r="AA344" s="3" t="str">
        <f>IF(Programas!AA344="X","X","")</f>
        <v/>
      </c>
      <c r="AB344" s="3" t="str">
        <f>IF(Programas!AB344="X","X","")</f>
        <v/>
      </c>
      <c r="AC344" s="3" t="str">
        <f>IF(Programas!AC344="X","X","")</f>
        <v/>
      </c>
      <c r="AD344" s="3">
        <f>Programas!AD344</f>
        <v>0</v>
      </c>
      <c r="AE344" s="3">
        <f>Programas!AE344</f>
        <v>0</v>
      </c>
      <c r="AF344" s="3">
        <f>Programas!AF344</f>
        <v>0</v>
      </c>
      <c r="AG344" s="3">
        <f>Programas!AG344</f>
        <v>0</v>
      </c>
      <c r="AH344" s="3">
        <f>Programas!AH344</f>
        <v>0</v>
      </c>
      <c r="AI344" s="3">
        <f>Programas!AI344</f>
        <v>0</v>
      </c>
      <c r="AJ344" s="3">
        <f>Programas!AJ344</f>
        <v>0</v>
      </c>
      <c r="AK344" s="3">
        <f>Programas!AK344</f>
        <v>0</v>
      </c>
      <c r="AL344" s="3">
        <f>Programas!AL344</f>
        <v>0</v>
      </c>
      <c r="AM344" s="3">
        <f>Programas!AM344</f>
        <v>0</v>
      </c>
      <c r="AN344" s="3">
        <f>Programas!AN344</f>
        <v>0</v>
      </c>
      <c r="AO344" s="3">
        <f>Programas!AO344</f>
        <v>0</v>
      </c>
      <c r="AP344" s="3">
        <f>Programas!AP344</f>
        <v>0</v>
      </c>
      <c r="AQ344" s="3">
        <f>Programas!AQ344</f>
        <v>0</v>
      </c>
      <c r="AR344" s="3">
        <f>Programas!AR344</f>
        <v>0</v>
      </c>
      <c r="AS344" s="3">
        <f>Programas!AS344</f>
        <v>0</v>
      </c>
      <c r="AT344" s="3">
        <f>Programas!AT344</f>
        <v>0</v>
      </c>
      <c r="AU344" s="3">
        <f>Programas!AU344</f>
        <v>0</v>
      </c>
      <c r="AV344" s="3">
        <f>Programas!AV344</f>
        <v>0</v>
      </c>
      <c r="AW344" s="3">
        <f>Programas!AW344</f>
        <v>0</v>
      </c>
      <c r="AX344" s="4">
        <f t="shared" si="322"/>
        <v>0</v>
      </c>
      <c r="AY344" s="4"/>
      <c r="AZ344" s="2"/>
      <c r="BA344" s="2"/>
      <c r="BB344" s="2"/>
      <c r="BC344" s="2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1"/>
    </row>
    <row r="345" spans="1:76" ht="45.6" x14ac:dyDescent="0.3">
      <c r="A345" s="40" t="str">
        <f>Programas!A345</f>
        <v>PIRH</v>
      </c>
      <c r="B345" s="40">
        <f>Programas!B345</f>
        <v>1</v>
      </c>
      <c r="C345" s="40" t="str">
        <f>Programas!C345</f>
        <v>Recursos Hídricos</v>
      </c>
      <c r="D345" s="40">
        <f>Programas!D345</f>
        <v>8</v>
      </c>
      <c r="E345" s="40" t="str">
        <f>Programas!E345</f>
        <v>Segurança hídrica e eventos críticos</v>
      </c>
      <c r="F345" s="40" t="str">
        <f>Programas!F345</f>
        <v>8.3</v>
      </c>
      <c r="G345" s="40" t="str">
        <f>Programas!G345</f>
        <v>Gerenciamento de riscos na bacia</v>
      </c>
      <c r="H345" s="40" t="str">
        <f>Programas!H345</f>
        <v>8.3.3</v>
      </c>
      <c r="I345" s="40" t="str">
        <f>Programas!I345</f>
        <v>Revisar o PGR ao final do ciclo de implementação, a partir dos resultados de monitoramento das ações de gerenciamento de riscos</v>
      </c>
      <c r="J345" s="30" t="str">
        <f>IF(Programas!J345="X","X","")</f>
        <v/>
      </c>
      <c r="K345" s="30" t="str">
        <f>IF(Programas!K345="X","X","")</f>
        <v/>
      </c>
      <c r="L345" s="30" t="str">
        <f>IF(Programas!L345="X","X","")</f>
        <v/>
      </c>
      <c r="M345" s="30" t="str">
        <f>IF(Programas!M345="X","X","")</f>
        <v/>
      </c>
      <c r="N345" s="30" t="str">
        <f>IF(Programas!N345="X","X","")</f>
        <v/>
      </c>
      <c r="O345" s="30" t="str">
        <f>IF(Programas!O345="X","X","")</f>
        <v/>
      </c>
      <c r="P345" s="30" t="str">
        <f>IF(Programas!P345="X","X","")</f>
        <v/>
      </c>
      <c r="Q345" s="30" t="str">
        <f>IF(Programas!Q345="X","X","")</f>
        <v/>
      </c>
      <c r="R345" s="30" t="str">
        <f>IF(Programas!R345="X","X","")</f>
        <v/>
      </c>
      <c r="S345" s="30" t="str">
        <f>IF(Programas!S345="X","X","")</f>
        <v/>
      </c>
      <c r="T345" s="30" t="str">
        <f>IF(Programas!T345="X","X","")</f>
        <v/>
      </c>
      <c r="U345" s="30" t="str">
        <f>IF(Programas!U345="X","X","")</f>
        <v/>
      </c>
      <c r="V345" s="30" t="str">
        <f>IF(Programas!V345="X","X","")</f>
        <v>X</v>
      </c>
      <c r="W345" s="30" t="str">
        <f>IF(Programas!W345="X","X","")</f>
        <v/>
      </c>
      <c r="X345" s="30" t="str">
        <f>IF(Programas!X345="X","X","")</f>
        <v/>
      </c>
      <c r="Y345" s="30" t="str">
        <f>IF(Programas!Y345="X","X","")</f>
        <v/>
      </c>
      <c r="Z345" s="30" t="str">
        <f>IF(Programas!Z345="X","X","")</f>
        <v/>
      </c>
      <c r="AA345" s="30" t="str">
        <f>IF(Programas!AA345="X","X","")</f>
        <v>X</v>
      </c>
      <c r="AB345" s="30" t="str">
        <f>IF(Programas!AB345="X","X","")</f>
        <v>X</v>
      </c>
      <c r="AC345" s="30" t="str">
        <f>IF(Programas!AC345="X","X","")</f>
        <v>X</v>
      </c>
      <c r="AD345" s="30">
        <f>Programas!AD345</f>
        <v>0</v>
      </c>
      <c r="AE345" s="30">
        <f>Programas!AE345</f>
        <v>0</v>
      </c>
      <c r="AF345" s="30">
        <f>Programas!AF345</f>
        <v>0</v>
      </c>
      <c r="AG345" s="30">
        <f>Programas!AG345</f>
        <v>0</v>
      </c>
      <c r="AH345" s="30">
        <f>Programas!AH345</f>
        <v>0</v>
      </c>
      <c r="AI345" s="30">
        <f>Programas!AI345</f>
        <v>0</v>
      </c>
      <c r="AJ345" s="30">
        <f>Programas!AJ345</f>
        <v>0</v>
      </c>
      <c r="AK345" s="30">
        <f>Programas!AK345</f>
        <v>0</v>
      </c>
      <c r="AL345" s="30">
        <f>Programas!AL345</f>
        <v>0</v>
      </c>
      <c r="AM345" s="30">
        <f>Programas!AM345</f>
        <v>0</v>
      </c>
      <c r="AN345" s="30">
        <f>Programas!AN345</f>
        <v>0</v>
      </c>
      <c r="AO345" s="30">
        <f>Programas!AO345</f>
        <v>0</v>
      </c>
      <c r="AP345" s="30">
        <f>Programas!AP345</f>
        <v>0</v>
      </c>
      <c r="AQ345" s="30">
        <f>Programas!AQ345</f>
        <v>0</v>
      </c>
      <c r="AR345" s="30">
        <f>Programas!AR345</f>
        <v>0</v>
      </c>
      <c r="AS345" s="30">
        <f>Programas!AS345</f>
        <v>0</v>
      </c>
      <c r="AT345" s="30">
        <f>Programas!AT345</f>
        <v>0</v>
      </c>
      <c r="AU345" s="30">
        <f>Programas!AU345</f>
        <v>0</v>
      </c>
      <c r="AV345" s="30">
        <f>Programas!AV345</f>
        <v>0</v>
      </c>
      <c r="AW345" s="30">
        <f>Programas!AW345</f>
        <v>739.2</v>
      </c>
      <c r="AX345" s="36">
        <f t="shared" si="322"/>
        <v>739.2</v>
      </c>
      <c r="AY345" s="36" t="s">
        <v>205</v>
      </c>
      <c r="AZ345" s="40" t="s">
        <v>307</v>
      </c>
      <c r="BA345" s="40" t="s">
        <v>308</v>
      </c>
      <c r="BB345" s="40" t="s">
        <v>309</v>
      </c>
      <c r="BC345" s="40" t="s">
        <v>310</v>
      </c>
      <c r="BD345" s="62">
        <v>0</v>
      </c>
      <c r="BE345" s="62">
        <f t="shared" ref="BE345:BT345" si="349">BD345</f>
        <v>0</v>
      </c>
      <c r="BF345" s="62">
        <f t="shared" si="349"/>
        <v>0</v>
      </c>
      <c r="BG345" s="62">
        <f t="shared" si="349"/>
        <v>0</v>
      </c>
      <c r="BH345" s="62">
        <f t="shared" si="349"/>
        <v>0</v>
      </c>
      <c r="BI345" s="62">
        <f t="shared" si="349"/>
        <v>0</v>
      </c>
      <c r="BJ345" s="62">
        <f t="shared" si="349"/>
        <v>0</v>
      </c>
      <c r="BK345" s="62">
        <f t="shared" si="349"/>
        <v>0</v>
      </c>
      <c r="BL345" s="62">
        <f t="shared" si="349"/>
        <v>0</v>
      </c>
      <c r="BM345" s="62">
        <f t="shared" si="349"/>
        <v>0</v>
      </c>
      <c r="BN345" s="62">
        <f t="shared" si="349"/>
        <v>0</v>
      </c>
      <c r="BO345" s="62">
        <f t="shared" si="349"/>
        <v>0</v>
      </c>
      <c r="BP345" s="62">
        <v>0.25</v>
      </c>
      <c r="BQ345" s="62">
        <f t="shared" si="349"/>
        <v>0.25</v>
      </c>
      <c r="BR345" s="62">
        <f t="shared" si="349"/>
        <v>0.25</v>
      </c>
      <c r="BS345" s="62">
        <f t="shared" si="349"/>
        <v>0.25</v>
      </c>
      <c r="BT345" s="62">
        <f t="shared" si="349"/>
        <v>0.25</v>
      </c>
      <c r="BU345" s="62">
        <v>0.5</v>
      </c>
      <c r="BV345" s="62">
        <v>0.75</v>
      </c>
      <c r="BW345" s="62">
        <v>1</v>
      </c>
    </row>
    <row r="346" spans="1:76" ht="45.6" hidden="1" x14ac:dyDescent="0.3">
      <c r="A346" s="2" t="str">
        <f>Programas!A346</f>
        <v>Doce</v>
      </c>
      <c r="B346" s="2">
        <f>Programas!B346</f>
        <v>1</v>
      </c>
      <c r="C346" s="2" t="str">
        <f>Programas!C346</f>
        <v>Recursos Hídricos</v>
      </c>
      <c r="D346" s="2">
        <f>Programas!D346</f>
        <v>8</v>
      </c>
      <c r="E346" s="2" t="str">
        <f>Programas!E346</f>
        <v>Segurança hídrica e eventos críticos</v>
      </c>
      <c r="F346" s="2" t="str">
        <f>Programas!F346</f>
        <v>8.3</v>
      </c>
      <c r="G346" s="2" t="str">
        <f>Programas!G346</f>
        <v>Gerenciamento de riscos na bacia</v>
      </c>
      <c r="H346" s="2" t="str">
        <f>Programas!H346</f>
        <v>8.3.3</v>
      </c>
      <c r="I346" s="2" t="str">
        <f>Programas!I346</f>
        <v>Revisar o PGR ao final do ciclo de implementação, a partir dos resultados de monitoramento das ações de gerenciamento de riscos</v>
      </c>
      <c r="J346" s="3" t="str">
        <f>IF(Programas!J346="X","X","")</f>
        <v/>
      </c>
      <c r="K346" s="3" t="str">
        <f>IF(Programas!K346="X","X","")</f>
        <v/>
      </c>
      <c r="L346" s="3" t="str">
        <f>IF(Programas!L346="X","X","")</f>
        <v/>
      </c>
      <c r="M346" s="3" t="str">
        <f>IF(Programas!M346="X","X","")</f>
        <v/>
      </c>
      <c r="N346" s="3" t="str">
        <f>IF(Programas!N346="X","X","")</f>
        <v/>
      </c>
      <c r="O346" s="3" t="str">
        <f>IF(Programas!O346="X","X","")</f>
        <v/>
      </c>
      <c r="P346" s="3" t="str">
        <f>IF(Programas!P346="X","X","")</f>
        <v/>
      </c>
      <c r="Q346" s="3" t="str">
        <f>IF(Programas!Q346="X","X","")</f>
        <v/>
      </c>
      <c r="R346" s="3" t="str">
        <f>IF(Programas!R346="X","X","")</f>
        <v/>
      </c>
      <c r="S346" s="3" t="str">
        <f>IF(Programas!S346="X","X","")</f>
        <v/>
      </c>
      <c r="T346" s="3" t="str">
        <f>IF(Programas!T346="X","X","")</f>
        <v/>
      </c>
      <c r="U346" s="3" t="str">
        <f>IF(Programas!U346="X","X","")</f>
        <v/>
      </c>
      <c r="V346" s="3" t="str">
        <f>IF(Programas!V346="X","X","")</f>
        <v>X</v>
      </c>
      <c r="W346" s="3" t="str">
        <f>IF(Programas!W346="X","X","")</f>
        <v/>
      </c>
      <c r="X346" s="3" t="str">
        <f>IF(Programas!X346="X","X","")</f>
        <v/>
      </c>
      <c r="Y346" s="3" t="str">
        <f>IF(Programas!Y346="X","X","")</f>
        <v/>
      </c>
      <c r="Z346" s="3" t="str">
        <f>IF(Programas!Z346="X","X","")</f>
        <v/>
      </c>
      <c r="AA346" s="3" t="str">
        <f>IF(Programas!AA346="X","X","")</f>
        <v>X</v>
      </c>
      <c r="AB346" s="3" t="str">
        <f>IF(Programas!AB346="X","X","")</f>
        <v>X</v>
      </c>
      <c r="AC346" s="3" t="str">
        <f>IF(Programas!AC346="X","X","")</f>
        <v>X</v>
      </c>
      <c r="AD346" s="3">
        <f>Programas!AD346</f>
        <v>0</v>
      </c>
      <c r="AE346" s="3">
        <f>Programas!AE346</f>
        <v>0</v>
      </c>
      <c r="AF346" s="3">
        <f>Programas!AF346</f>
        <v>0</v>
      </c>
      <c r="AG346" s="3">
        <f>Programas!AG346</f>
        <v>0</v>
      </c>
      <c r="AH346" s="3">
        <f>Programas!AH346</f>
        <v>0</v>
      </c>
      <c r="AI346" s="3">
        <f>Programas!AI346</f>
        <v>0</v>
      </c>
      <c r="AJ346" s="3">
        <f>Programas!AJ346</f>
        <v>0</v>
      </c>
      <c r="AK346" s="3">
        <f>Programas!AK346</f>
        <v>0</v>
      </c>
      <c r="AL346" s="3">
        <f>Programas!AL346</f>
        <v>0</v>
      </c>
      <c r="AM346" s="3">
        <f>Programas!AM346</f>
        <v>0</v>
      </c>
      <c r="AN346" s="3">
        <f>Programas!AN346</f>
        <v>0</v>
      </c>
      <c r="AO346" s="3">
        <f>Programas!AO346</f>
        <v>0</v>
      </c>
      <c r="AP346" s="3">
        <f>Programas!AP346</f>
        <v>0</v>
      </c>
      <c r="AQ346" s="3">
        <f>Programas!AQ346</f>
        <v>0</v>
      </c>
      <c r="AR346" s="3">
        <f>Programas!AR346</f>
        <v>0</v>
      </c>
      <c r="AS346" s="3">
        <f>Programas!AS346</f>
        <v>0</v>
      </c>
      <c r="AT346" s="3">
        <f>Programas!AT346</f>
        <v>0</v>
      </c>
      <c r="AU346" s="3">
        <f>Programas!AU346</f>
        <v>0</v>
      </c>
      <c r="AV346" s="3">
        <f>Programas!AV346</f>
        <v>0</v>
      </c>
      <c r="AW346" s="3">
        <f>Programas!AW346</f>
        <v>739.2</v>
      </c>
      <c r="AX346" s="4">
        <f t="shared" si="322"/>
        <v>739.2</v>
      </c>
      <c r="AY346" s="4" t="s">
        <v>205</v>
      </c>
      <c r="AZ346" s="2" t="s">
        <v>307</v>
      </c>
      <c r="BA346" s="2" t="s">
        <v>308</v>
      </c>
      <c r="BB346" s="2" t="s">
        <v>309</v>
      </c>
      <c r="BC346" s="2" t="s">
        <v>310</v>
      </c>
      <c r="BD346" s="6">
        <v>0</v>
      </c>
      <c r="BE346" s="6">
        <f t="shared" ref="BE346:BO346" si="350">BD346</f>
        <v>0</v>
      </c>
      <c r="BF346" s="6">
        <f t="shared" si="350"/>
        <v>0</v>
      </c>
      <c r="BG346" s="6">
        <f t="shared" si="350"/>
        <v>0</v>
      </c>
      <c r="BH346" s="6">
        <f t="shared" si="350"/>
        <v>0</v>
      </c>
      <c r="BI346" s="6">
        <f t="shared" si="350"/>
        <v>0</v>
      </c>
      <c r="BJ346" s="6">
        <f t="shared" si="350"/>
        <v>0</v>
      </c>
      <c r="BK346" s="6">
        <f t="shared" si="350"/>
        <v>0</v>
      </c>
      <c r="BL346" s="6">
        <f t="shared" si="350"/>
        <v>0</v>
      </c>
      <c r="BM346" s="6">
        <f t="shared" si="350"/>
        <v>0</v>
      </c>
      <c r="BN346" s="6">
        <f t="shared" si="350"/>
        <v>0</v>
      </c>
      <c r="BO346" s="6">
        <f t="shared" si="350"/>
        <v>0</v>
      </c>
      <c r="BP346" s="6">
        <v>0.25</v>
      </c>
      <c r="BQ346" s="6">
        <f>BP346</f>
        <v>0.25</v>
      </c>
      <c r="BR346" s="6">
        <f>BQ346</f>
        <v>0.25</v>
      </c>
      <c r="BS346" s="6">
        <f>BR346</f>
        <v>0.25</v>
      </c>
      <c r="BT346" s="6">
        <f>BS346</f>
        <v>0.25</v>
      </c>
      <c r="BU346" s="6">
        <v>0.5</v>
      </c>
      <c r="BV346" s="6">
        <v>0.75</v>
      </c>
      <c r="BW346" s="6">
        <v>1</v>
      </c>
      <c r="BX346" s="1"/>
    </row>
    <row r="347" spans="1:76" hidden="1" x14ac:dyDescent="0.3">
      <c r="A347" s="2" t="str">
        <f>Programas!A347</f>
        <v>DO1</v>
      </c>
      <c r="B347" s="2">
        <f>Programas!B347</f>
        <v>1</v>
      </c>
      <c r="C347" s="2" t="str">
        <f>Programas!C347</f>
        <v>Recursos Hídricos</v>
      </c>
      <c r="D347" s="2">
        <f>Programas!D347</f>
        <v>8</v>
      </c>
      <c r="E347" s="2" t="str">
        <f>Programas!E347</f>
        <v>N/A</v>
      </c>
      <c r="F347" s="2" t="str">
        <f>Programas!F347</f>
        <v>N/A</v>
      </c>
      <c r="G347" s="2" t="str">
        <f>Programas!G347</f>
        <v>N/A</v>
      </c>
      <c r="H347" s="2" t="str">
        <f>Programas!H347</f>
        <v>N/A</v>
      </c>
      <c r="I347" s="2" t="str">
        <f>Programas!I347</f>
        <v>N/A</v>
      </c>
      <c r="J347" s="3" t="str">
        <f>IF(Programas!J347="X","X","")</f>
        <v/>
      </c>
      <c r="K347" s="3" t="str">
        <f>IF(Programas!K347="X","X","")</f>
        <v/>
      </c>
      <c r="L347" s="3" t="str">
        <f>IF(Programas!L347="X","X","")</f>
        <v/>
      </c>
      <c r="M347" s="3" t="str">
        <f>IF(Programas!M347="X","X","")</f>
        <v/>
      </c>
      <c r="N347" s="3" t="str">
        <f>IF(Programas!N347="X","X","")</f>
        <v/>
      </c>
      <c r="O347" s="3" t="str">
        <f>IF(Programas!O347="X","X","")</f>
        <v/>
      </c>
      <c r="P347" s="3" t="str">
        <f>IF(Programas!P347="X","X","")</f>
        <v/>
      </c>
      <c r="Q347" s="3" t="str">
        <f>IF(Programas!Q347="X","X","")</f>
        <v/>
      </c>
      <c r="R347" s="3" t="str">
        <f>IF(Programas!R347="X","X","")</f>
        <v/>
      </c>
      <c r="S347" s="3" t="str">
        <f>IF(Programas!S347="X","X","")</f>
        <v/>
      </c>
      <c r="T347" s="3" t="str">
        <f>IF(Programas!T347="X","X","")</f>
        <v/>
      </c>
      <c r="U347" s="3" t="str">
        <f>IF(Programas!U347="X","X","")</f>
        <v/>
      </c>
      <c r="V347" s="3" t="str">
        <f>IF(Programas!V347="X","X","")</f>
        <v/>
      </c>
      <c r="W347" s="3" t="str">
        <f>IF(Programas!W347="X","X","")</f>
        <v/>
      </c>
      <c r="X347" s="3" t="str">
        <f>IF(Programas!X347="X","X","")</f>
        <v/>
      </c>
      <c r="Y347" s="3" t="str">
        <f>IF(Programas!Y347="X","X","")</f>
        <v/>
      </c>
      <c r="Z347" s="3" t="str">
        <f>IF(Programas!Z347="X","X","")</f>
        <v/>
      </c>
      <c r="AA347" s="3" t="str">
        <f>IF(Programas!AA347="X","X","")</f>
        <v/>
      </c>
      <c r="AB347" s="3" t="str">
        <f>IF(Programas!AB347="X","X","")</f>
        <v/>
      </c>
      <c r="AC347" s="3" t="str">
        <f>IF(Programas!AC347="X","X","")</f>
        <v/>
      </c>
      <c r="AD347" s="3">
        <f>Programas!AD347</f>
        <v>0</v>
      </c>
      <c r="AE347" s="3">
        <f>Programas!AE347</f>
        <v>0</v>
      </c>
      <c r="AF347" s="3">
        <f>Programas!AF347</f>
        <v>0</v>
      </c>
      <c r="AG347" s="3">
        <f>Programas!AG347</f>
        <v>0</v>
      </c>
      <c r="AH347" s="3">
        <f>Programas!AH347</f>
        <v>0</v>
      </c>
      <c r="AI347" s="3">
        <f>Programas!AI347</f>
        <v>0</v>
      </c>
      <c r="AJ347" s="3">
        <f>Programas!AJ347</f>
        <v>0</v>
      </c>
      <c r="AK347" s="3">
        <f>Programas!AK347</f>
        <v>0</v>
      </c>
      <c r="AL347" s="3">
        <f>Programas!AL347</f>
        <v>0</v>
      </c>
      <c r="AM347" s="3">
        <f>Programas!AM347</f>
        <v>0</v>
      </c>
      <c r="AN347" s="3">
        <f>Programas!AN347</f>
        <v>0</v>
      </c>
      <c r="AO347" s="3">
        <f>Programas!AO347</f>
        <v>0</v>
      </c>
      <c r="AP347" s="3">
        <f>Programas!AP347</f>
        <v>0</v>
      </c>
      <c r="AQ347" s="3">
        <f>Programas!AQ347</f>
        <v>0</v>
      </c>
      <c r="AR347" s="3">
        <f>Programas!AR347</f>
        <v>0</v>
      </c>
      <c r="AS347" s="3">
        <f>Programas!AS347</f>
        <v>0</v>
      </c>
      <c r="AT347" s="3">
        <f>Programas!AT347</f>
        <v>0</v>
      </c>
      <c r="AU347" s="3">
        <f>Programas!AU347</f>
        <v>0</v>
      </c>
      <c r="AV347" s="3">
        <f>Programas!AV347</f>
        <v>0</v>
      </c>
      <c r="AW347" s="3">
        <f>Programas!AW347</f>
        <v>0</v>
      </c>
      <c r="AX347" s="4">
        <f t="shared" si="322"/>
        <v>0</v>
      </c>
      <c r="AY347" s="4"/>
      <c r="AZ347" s="2"/>
      <c r="BA347" s="2"/>
      <c r="BB347" s="2"/>
      <c r="BC347" s="2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1"/>
    </row>
    <row r="348" spans="1:76" hidden="1" x14ac:dyDescent="0.3">
      <c r="A348" s="2" t="str">
        <f>Programas!A348</f>
        <v>DO2</v>
      </c>
      <c r="B348" s="2">
        <f>Programas!B348</f>
        <v>1</v>
      </c>
      <c r="C348" s="2" t="str">
        <f>Programas!C348</f>
        <v>Recursos Hídricos</v>
      </c>
      <c r="D348" s="2">
        <f>Programas!D348</f>
        <v>8</v>
      </c>
      <c r="E348" s="2" t="str">
        <f>Programas!E348</f>
        <v>N/A</v>
      </c>
      <c r="F348" s="2" t="str">
        <f>Programas!F348</f>
        <v>N/A</v>
      </c>
      <c r="G348" s="2" t="str">
        <f>Programas!G348</f>
        <v>N/A</v>
      </c>
      <c r="H348" s="2" t="str">
        <f>Programas!H348</f>
        <v>N/A</v>
      </c>
      <c r="I348" s="2" t="str">
        <f>Programas!I348</f>
        <v>N/A</v>
      </c>
      <c r="J348" s="3" t="str">
        <f>IF(Programas!J348="X","X","")</f>
        <v/>
      </c>
      <c r="K348" s="3" t="str">
        <f>IF(Programas!K348="X","X","")</f>
        <v/>
      </c>
      <c r="L348" s="3" t="str">
        <f>IF(Programas!L348="X","X","")</f>
        <v/>
      </c>
      <c r="M348" s="3" t="str">
        <f>IF(Programas!M348="X","X","")</f>
        <v/>
      </c>
      <c r="N348" s="3" t="str">
        <f>IF(Programas!N348="X","X","")</f>
        <v/>
      </c>
      <c r="O348" s="3" t="str">
        <f>IF(Programas!O348="X","X","")</f>
        <v/>
      </c>
      <c r="P348" s="3" t="str">
        <f>IF(Programas!P348="X","X","")</f>
        <v/>
      </c>
      <c r="Q348" s="3" t="str">
        <f>IF(Programas!Q348="X","X","")</f>
        <v/>
      </c>
      <c r="R348" s="3" t="str">
        <f>IF(Programas!R348="X","X","")</f>
        <v/>
      </c>
      <c r="S348" s="3" t="str">
        <f>IF(Programas!S348="X","X","")</f>
        <v/>
      </c>
      <c r="T348" s="3" t="str">
        <f>IF(Programas!T348="X","X","")</f>
        <v/>
      </c>
      <c r="U348" s="3" t="str">
        <f>IF(Programas!U348="X","X","")</f>
        <v/>
      </c>
      <c r="V348" s="3" t="str">
        <f>IF(Programas!V348="X","X","")</f>
        <v/>
      </c>
      <c r="W348" s="3" t="str">
        <f>IF(Programas!W348="X","X","")</f>
        <v/>
      </c>
      <c r="X348" s="3" t="str">
        <f>IF(Programas!X348="X","X","")</f>
        <v/>
      </c>
      <c r="Y348" s="3" t="str">
        <f>IF(Programas!Y348="X","X","")</f>
        <v/>
      </c>
      <c r="Z348" s="3" t="str">
        <f>IF(Programas!Z348="X","X","")</f>
        <v/>
      </c>
      <c r="AA348" s="3" t="str">
        <f>IF(Programas!AA348="X","X","")</f>
        <v/>
      </c>
      <c r="AB348" s="3" t="str">
        <f>IF(Programas!AB348="X","X","")</f>
        <v/>
      </c>
      <c r="AC348" s="3" t="str">
        <f>IF(Programas!AC348="X","X","")</f>
        <v/>
      </c>
      <c r="AD348" s="3">
        <f>Programas!AD348</f>
        <v>0</v>
      </c>
      <c r="AE348" s="3">
        <f>Programas!AE348</f>
        <v>0</v>
      </c>
      <c r="AF348" s="3">
        <f>Programas!AF348</f>
        <v>0</v>
      </c>
      <c r="AG348" s="3">
        <f>Programas!AG348</f>
        <v>0</v>
      </c>
      <c r="AH348" s="3">
        <f>Programas!AH348</f>
        <v>0</v>
      </c>
      <c r="AI348" s="3">
        <f>Programas!AI348</f>
        <v>0</v>
      </c>
      <c r="AJ348" s="3">
        <f>Programas!AJ348</f>
        <v>0</v>
      </c>
      <c r="AK348" s="3">
        <f>Programas!AK348</f>
        <v>0</v>
      </c>
      <c r="AL348" s="3">
        <f>Programas!AL348</f>
        <v>0</v>
      </c>
      <c r="AM348" s="3">
        <f>Programas!AM348</f>
        <v>0</v>
      </c>
      <c r="AN348" s="3">
        <f>Programas!AN348</f>
        <v>0</v>
      </c>
      <c r="AO348" s="3">
        <f>Programas!AO348</f>
        <v>0</v>
      </c>
      <c r="AP348" s="3">
        <f>Programas!AP348</f>
        <v>0</v>
      </c>
      <c r="AQ348" s="3">
        <f>Programas!AQ348</f>
        <v>0</v>
      </c>
      <c r="AR348" s="3">
        <f>Programas!AR348</f>
        <v>0</v>
      </c>
      <c r="AS348" s="3">
        <f>Programas!AS348</f>
        <v>0</v>
      </c>
      <c r="AT348" s="3">
        <f>Programas!AT348</f>
        <v>0</v>
      </c>
      <c r="AU348" s="3">
        <f>Programas!AU348</f>
        <v>0</v>
      </c>
      <c r="AV348" s="3">
        <f>Programas!AV348</f>
        <v>0</v>
      </c>
      <c r="AW348" s="3">
        <f>Programas!AW348</f>
        <v>0</v>
      </c>
      <c r="AX348" s="4">
        <f t="shared" si="322"/>
        <v>0</v>
      </c>
      <c r="AY348" s="4"/>
      <c r="AZ348" s="2"/>
      <c r="BA348" s="2"/>
      <c r="BB348" s="2"/>
      <c r="BC348" s="2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1"/>
    </row>
    <row r="349" spans="1:76" hidden="1" x14ac:dyDescent="0.3">
      <c r="A349" s="2" t="str">
        <f>Programas!A349</f>
        <v>DO3</v>
      </c>
      <c r="B349" s="2">
        <f>Programas!B349</f>
        <v>1</v>
      </c>
      <c r="C349" s="2" t="str">
        <f>Programas!C349</f>
        <v>Recursos Hídricos</v>
      </c>
      <c r="D349" s="2">
        <f>Programas!D349</f>
        <v>8</v>
      </c>
      <c r="E349" s="2" t="str">
        <f>Programas!E349</f>
        <v>N/A</v>
      </c>
      <c r="F349" s="2" t="str">
        <f>Programas!F349</f>
        <v>N/A</v>
      </c>
      <c r="G349" s="2" t="str">
        <f>Programas!G349</f>
        <v>N/A</v>
      </c>
      <c r="H349" s="2" t="str">
        <f>Programas!H349</f>
        <v>N/A</v>
      </c>
      <c r="I349" s="2" t="str">
        <f>Programas!I349</f>
        <v>N/A</v>
      </c>
      <c r="J349" s="3" t="str">
        <f>IF(Programas!J349="X","X","")</f>
        <v/>
      </c>
      <c r="K349" s="3" t="str">
        <f>IF(Programas!K349="X","X","")</f>
        <v/>
      </c>
      <c r="L349" s="3" t="str">
        <f>IF(Programas!L349="X","X","")</f>
        <v/>
      </c>
      <c r="M349" s="3" t="str">
        <f>IF(Programas!M349="X","X","")</f>
        <v/>
      </c>
      <c r="N349" s="3" t="str">
        <f>IF(Programas!N349="X","X","")</f>
        <v/>
      </c>
      <c r="O349" s="3" t="str">
        <f>IF(Programas!O349="X","X","")</f>
        <v/>
      </c>
      <c r="P349" s="3" t="str">
        <f>IF(Programas!P349="X","X","")</f>
        <v/>
      </c>
      <c r="Q349" s="3" t="str">
        <f>IF(Programas!Q349="X","X","")</f>
        <v/>
      </c>
      <c r="R349" s="3" t="str">
        <f>IF(Programas!R349="X","X","")</f>
        <v/>
      </c>
      <c r="S349" s="3" t="str">
        <f>IF(Programas!S349="X","X","")</f>
        <v/>
      </c>
      <c r="T349" s="3" t="str">
        <f>IF(Programas!T349="X","X","")</f>
        <v/>
      </c>
      <c r="U349" s="3" t="str">
        <f>IF(Programas!U349="X","X","")</f>
        <v/>
      </c>
      <c r="V349" s="3" t="str">
        <f>IF(Programas!V349="X","X","")</f>
        <v/>
      </c>
      <c r="W349" s="3" t="str">
        <f>IF(Programas!W349="X","X","")</f>
        <v/>
      </c>
      <c r="X349" s="3" t="str">
        <f>IF(Programas!X349="X","X","")</f>
        <v/>
      </c>
      <c r="Y349" s="3" t="str">
        <f>IF(Programas!Y349="X","X","")</f>
        <v/>
      </c>
      <c r="Z349" s="3" t="str">
        <f>IF(Programas!Z349="X","X","")</f>
        <v/>
      </c>
      <c r="AA349" s="3" t="str">
        <f>IF(Programas!AA349="X","X","")</f>
        <v/>
      </c>
      <c r="AB349" s="3" t="str">
        <f>IF(Programas!AB349="X","X","")</f>
        <v/>
      </c>
      <c r="AC349" s="3" t="str">
        <f>IF(Programas!AC349="X","X","")</f>
        <v/>
      </c>
      <c r="AD349" s="3">
        <f>Programas!AD349</f>
        <v>0</v>
      </c>
      <c r="AE349" s="3">
        <f>Programas!AE349</f>
        <v>0</v>
      </c>
      <c r="AF349" s="3">
        <f>Programas!AF349</f>
        <v>0</v>
      </c>
      <c r="AG349" s="3">
        <f>Programas!AG349</f>
        <v>0</v>
      </c>
      <c r="AH349" s="3">
        <f>Programas!AH349</f>
        <v>0</v>
      </c>
      <c r="AI349" s="3">
        <f>Programas!AI349</f>
        <v>0</v>
      </c>
      <c r="AJ349" s="3">
        <f>Programas!AJ349</f>
        <v>0</v>
      </c>
      <c r="AK349" s="3">
        <f>Programas!AK349</f>
        <v>0</v>
      </c>
      <c r="AL349" s="3">
        <f>Programas!AL349</f>
        <v>0</v>
      </c>
      <c r="AM349" s="3">
        <f>Programas!AM349</f>
        <v>0</v>
      </c>
      <c r="AN349" s="3">
        <f>Programas!AN349</f>
        <v>0</v>
      </c>
      <c r="AO349" s="3">
        <f>Programas!AO349</f>
        <v>0</v>
      </c>
      <c r="AP349" s="3">
        <f>Programas!AP349</f>
        <v>0</v>
      </c>
      <c r="AQ349" s="3">
        <f>Programas!AQ349</f>
        <v>0</v>
      </c>
      <c r="AR349" s="3">
        <f>Programas!AR349</f>
        <v>0</v>
      </c>
      <c r="AS349" s="3">
        <f>Programas!AS349</f>
        <v>0</v>
      </c>
      <c r="AT349" s="3">
        <f>Programas!AT349</f>
        <v>0</v>
      </c>
      <c r="AU349" s="3">
        <f>Programas!AU349</f>
        <v>0</v>
      </c>
      <c r="AV349" s="3">
        <f>Programas!AV349</f>
        <v>0</v>
      </c>
      <c r="AW349" s="3">
        <f>Programas!AW349</f>
        <v>0</v>
      </c>
      <c r="AX349" s="4">
        <f t="shared" ref="AX349:AX423" si="351">SUM(AD349:AW349)</f>
        <v>0</v>
      </c>
      <c r="AY349" s="4"/>
      <c r="AZ349" s="2"/>
      <c r="BA349" s="2"/>
      <c r="BB349" s="2"/>
      <c r="BC349" s="2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1"/>
    </row>
    <row r="350" spans="1:76" hidden="1" x14ac:dyDescent="0.3">
      <c r="A350" s="2" t="str">
        <f>Programas!A350</f>
        <v>DO4</v>
      </c>
      <c r="B350" s="2">
        <f>Programas!B350</f>
        <v>1</v>
      </c>
      <c r="C350" s="2" t="str">
        <f>Programas!C350</f>
        <v>Recursos Hídricos</v>
      </c>
      <c r="D350" s="2">
        <f>Programas!D350</f>
        <v>8</v>
      </c>
      <c r="E350" s="2" t="str">
        <f>Programas!E350</f>
        <v>N/A</v>
      </c>
      <c r="F350" s="2" t="str">
        <f>Programas!F350</f>
        <v>N/A</v>
      </c>
      <c r="G350" s="2" t="str">
        <f>Programas!G350</f>
        <v>N/A</v>
      </c>
      <c r="H350" s="2" t="str">
        <f>Programas!H350</f>
        <v>N/A</v>
      </c>
      <c r="I350" s="2" t="str">
        <f>Programas!I350</f>
        <v>N/A</v>
      </c>
      <c r="J350" s="3" t="str">
        <f>IF(Programas!J350="X","X","")</f>
        <v/>
      </c>
      <c r="K350" s="3" t="str">
        <f>IF(Programas!K350="X","X","")</f>
        <v/>
      </c>
      <c r="L350" s="3" t="str">
        <f>IF(Programas!L350="X","X","")</f>
        <v/>
      </c>
      <c r="M350" s="3" t="str">
        <f>IF(Programas!M350="X","X","")</f>
        <v/>
      </c>
      <c r="N350" s="3" t="str">
        <f>IF(Programas!N350="X","X","")</f>
        <v/>
      </c>
      <c r="O350" s="3" t="str">
        <f>IF(Programas!O350="X","X","")</f>
        <v/>
      </c>
      <c r="P350" s="3" t="str">
        <f>IF(Programas!P350="X","X","")</f>
        <v/>
      </c>
      <c r="Q350" s="3" t="str">
        <f>IF(Programas!Q350="X","X","")</f>
        <v/>
      </c>
      <c r="R350" s="3" t="str">
        <f>IF(Programas!R350="X","X","")</f>
        <v/>
      </c>
      <c r="S350" s="3" t="str">
        <f>IF(Programas!S350="X","X","")</f>
        <v/>
      </c>
      <c r="T350" s="3" t="str">
        <f>IF(Programas!T350="X","X","")</f>
        <v/>
      </c>
      <c r="U350" s="3" t="str">
        <f>IF(Programas!U350="X","X","")</f>
        <v/>
      </c>
      <c r="V350" s="3" t="str">
        <f>IF(Programas!V350="X","X","")</f>
        <v/>
      </c>
      <c r="W350" s="3" t="str">
        <f>IF(Programas!W350="X","X","")</f>
        <v/>
      </c>
      <c r="X350" s="3" t="str">
        <f>IF(Programas!X350="X","X","")</f>
        <v/>
      </c>
      <c r="Y350" s="3" t="str">
        <f>IF(Programas!Y350="X","X","")</f>
        <v/>
      </c>
      <c r="Z350" s="3" t="str">
        <f>IF(Programas!Z350="X","X","")</f>
        <v/>
      </c>
      <c r="AA350" s="3" t="str">
        <f>IF(Programas!AA350="X","X","")</f>
        <v/>
      </c>
      <c r="AB350" s="3" t="str">
        <f>IF(Programas!AB350="X","X","")</f>
        <v/>
      </c>
      <c r="AC350" s="3" t="str">
        <f>IF(Programas!AC350="X","X","")</f>
        <v/>
      </c>
      <c r="AD350" s="3">
        <f>Programas!AD350</f>
        <v>0</v>
      </c>
      <c r="AE350" s="3">
        <f>Programas!AE350</f>
        <v>0</v>
      </c>
      <c r="AF350" s="3">
        <f>Programas!AF350</f>
        <v>0</v>
      </c>
      <c r="AG350" s="3">
        <f>Programas!AG350</f>
        <v>0</v>
      </c>
      <c r="AH350" s="3">
        <f>Programas!AH350</f>
        <v>0</v>
      </c>
      <c r="AI350" s="3">
        <f>Programas!AI350</f>
        <v>0</v>
      </c>
      <c r="AJ350" s="3">
        <f>Programas!AJ350</f>
        <v>0</v>
      </c>
      <c r="AK350" s="3">
        <f>Programas!AK350</f>
        <v>0</v>
      </c>
      <c r="AL350" s="3">
        <f>Programas!AL350</f>
        <v>0</v>
      </c>
      <c r="AM350" s="3">
        <f>Programas!AM350</f>
        <v>0</v>
      </c>
      <c r="AN350" s="3">
        <f>Programas!AN350</f>
        <v>0</v>
      </c>
      <c r="AO350" s="3">
        <f>Programas!AO350</f>
        <v>0</v>
      </c>
      <c r="AP350" s="3">
        <f>Programas!AP350</f>
        <v>0</v>
      </c>
      <c r="AQ350" s="3">
        <f>Programas!AQ350</f>
        <v>0</v>
      </c>
      <c r="AR350" s="3">
        <f>Programas!AR350</f>
        <v>0</v>
      </c>
      <c r="AS350" s="3">
        <f>Programas!AS350</f>
        <v>0</v>
      </c>
      <c r="AT350" s="3">
        <f>Programas!AT350</f>
        <v>0</v>
      </c>
      <c r="AU350" s="3">
        <f>Programas!AU350</f>
        <v>0</v>
      </c>
      <c r="AV350" s="3">
        <f>Programas!AV350</f>
        <v>0</v>
      </c>
      <c r="AW350" s="3">
        <f>Programas!AW350</f>
        <v>0</v>
      </c>
      <c r="AX350" s="4">
        <f t="shared" si="351"/>
        <v>0</v>
      </c>
      <c r="AY350" s="4"/>
      <c r="AZ350" s="2"/>
      <c r="BA350" s="2"/>
      <c r="BB350" s="2"/>
      <c r="BC350" s="2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1"/>
    </row>
    <row r="351" spans="1:76" hidden="1" x14ac:dyDescent="0.3">
      <c r="A351" s="2" t="str">
        <f>Programas!A351</f>
        <v>DO5</v>
      </c>
      <c r="B351" s="2">
        <f>Programas!B351</f>
        <v>1</v>
      </c>
      <c r="C351" s="2" t="str">
        <f>Programas!C351</f>
        <v>Recursos Hídricos</v>
      </c>
      <c r="D351" s="2">
        <f>Programas!D351</f>
        <v>8</v>
      </c>
      <c r="E351" s="2" t="str">
        <f>Programas!E351</f>
        <v>N/A</v>
      </c>
      <c r="F351" s="2" t="str">
        <f>Programas!F351</f>
        <v>N/A</v>
      </c>
      <c r="G351" s="2" t="str">
        <f>Programas!G351</f>
        <v>N/A</v>
      </c>
      <c r="H351" s="2" t="str">
        <f>Programas!H351</f>
        <v>N/A</v>
      </c>
      <c r="I351" s="2" t="str">
        <f>Programas!I351</f>
        <v>N/A</v>
      </c>
      <c r="J351" s="3" t="str">
        <f>IF(Programas!J351="X","X","")</f>
        <v/>
      </c>
      <c r="K351" s="3" t="str">
        <f>IF(Programas!K351="X","X","")</f>
        <v/>
      </c>
      <c r="L351" s="3" t="str">
        <f>IF(Programas!L351="X","X","")</f>
        <v/>
      </c>
      <c r="M351" s="3" t="str">
        <f>IF(Programas!M351="X","X","")</f>
        <v/>
      </c>
      <c r="N351" s="3" t="str">
        <f>IF(Programas!N351="X","X","")</f>
        <v/>
      </c>
      <c r="O351" s="3" t="str">
        <f>IF(Programas!O351="X","X","")</f>
        <v/>
      </c>
      <c r="P351" s="3" t="str">
        <f>IF(Programas!P351="X","X","")</f>
        <v/>
      </c>
      <c r="Q351" s="3" t="str">
        <f>IF(Programas!Q351="X","X","")</f>
        <v/>
      </c>
      <c r="R351" s="3" t="str">
        <f>IF(Programas!R351="X","X","")</f>
        <v/>
      </c>
      <c r="S351" s="3" t="str">
        <f>IF(Programas!S351="X","X","")</f>
        <v/>
      </c>
      <c r="T351" s="3" t="str">
        <f>IF(Programas!T351="X","X","")</f>
        <v/>
      </c>
      <c r="U351" s="3" t="str">
        <f>IF(Programas!U351="X","X","")</f>
        <v/>
      </c>
      <c r="V351" s="3" t="str">
        <f>IF(Programas!V351="X","X","")</f>
        <v/>
      </c>
      <c r="W351" s="3" t="str">
        <f>IF(Programas!W351="X","X","")</f>
        <v/>
      </c>
      <c r="X351" s="3" t="str">
        <f>IF(Programas!X351="X","X","")</f>
        <v/>
      </c>
      <c r="Y351" s="3" t="str">
        <f>IF(Programas!Y351="X","X","")</f>
        <v/>
      </c>
      <c r="Z351" s="3" t="str">
        <f>IF(Programas!Z351="X","X","")</f>
        <v/>
      </c>
      <c r="AA351" s="3" t="str">
        <f>IF(Programas!AA351="X","X","")</f>
        <v/>
      </c>
      <c r="AB351" s="3" t="str">
        <f>IF(Programas!AB351="X","X","")</f>
        <v/>
      </c>
      <c r="AC351" s="3" t="str">
        <f>IF(Programas!AC351="X","X","")</f>
        <v/>
      </c>
      <c r="AD351" s="3">
        <f>Programas!AD351</f>
        <v>0</v>
      </c>
      <c r="AE351" s="3">
        <f>Programas!AE351</f>
        <v>0</v>
      </c>
      <c r="AF351" s="3">
        <f>Programas!AF351</f>
        <v>0</v>
      </c>
      <c r="AG351" s="3">
        <f>Programas!AG351</f>
        <v>0</v>
      </c>
      <c r="AH351" s="3">
        <f>Programas!AH351</f>
        <v>0</v>
      </c>
      <c r="AI351" s="3">
        <f>Programas!AI351</f>
        <v>0</v>
      </c>
      <c r="AJ351" s="3">
        <f>Programas!AJ351</f>
        <v>0</v>
      </c>
      <c r="AK351" s="3">
        <f>Programas!AK351</f>
        <v>0</v>
      </c>
      <c r="AL351" s="3">
        <f>Programas!AL351</f>
        <v>0</v>
      </c>
      <c r="AM351" s="3">
        <f>Programas!AM351</f>
        <v>0</v>
      </c>
      <c r="AN351" s="3">
        <f>Programas!AN351</f>
        <v>0</v>
      </c>
      <c r="AO351" s="3">
        <f>Programas!AO351</f>
        <v>0</v>
      </c>
      <c r="AP351" s="3">
        <f>Programas!AP351</f>
        <v>0</v>
      </c>
      <c r="AQ351" s="3">
        <f>Programas!AQ351</f>
        <v>0</v>
      </c>
      <c r="AR351" s="3">
        <f>Programas!AR351</f>
        <v>0</v>
      </c>
      <c r="AS351" s="3">
        <f>Programas!AS351</f>
        <v>0</v>
      </c>
      <c r="AT351" s="3">
        <f>Programas!AT351</f>
        <v>0</v>
      </c>
      <c r="AU351" s="3">
        <f>Programas!AU351</f>
        <v>0</v>
      </c>
      <c r="AV351" s="3">
        <f>Programas!AV351</f>
        <v>0</v>
      </c>
      <c r="AW351" s="3">
        <f>Programas!AW351</f>
        <v>0</v>
      </c>
      <c r="AX351" s="4">
        <f t="shared" si="351"/>
        <v>0</v>
      </c>
      <c r="AY351" s="4"/>
      <c r="AZ351" s="2"/>
      <c r="BA351" s="2"/>
      <c r="BB351" s="2"/>
      <c r="BC351" s="2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1"/>
    </row>
    <row r="352" spans="1:76" hidden="1" x14ac:dyDescent="0.3">
      <c r="A352" s="2" t="str">
        <f>Programas!A352</f>
        <v>DO6</v>
      </c>
      <c r="B352" s="2">
        <f>Programas!B352</f>
        <v>1</v>
      </c>
      <c r="C352" s="2" t="str">
        <f>Programas!C352</f>
        <v>Recursos Hídricos</v>
      </c>
      <c r="D352" s="2">
        <f>Programas!D352</f>
        <v>8</v>
      </c>
      <c r="E352" s="2" t="str">
        <f>Programas!E352</f>
        <v>N/A</v>
      </c>
      <c r="F352" s="2" t="str">
        <f>Programas!F352</f>
        <v>N/A</v>
      </c>
      <c r="G352" s="2" t="str">
        <f>Programas!G352</f>
        <v>N/A</v>
      </c>
      <c r="H352" s="2" t="str">
        <f>Programas!H352</f>
        <v>N/A</v>
      </c>
      <c r="I352" s="2" t="str">
        <f>Programas!I352</f>
        <v>N/A</v>
      </c>
      <c r="J352" s="3" t="str">
        <f>IF(Programas!J352="X","X","")</f>
        <v/>
      </c>
      <c r="K352" s="3" t="str">
        <f>IF(Programas!K352="X","X","")</f>
        <v/>
      </c>
      <c r="L352" s="3" t="str">
        <f>IF(Programas!L352="X","X","")</f>
        <v/>
      </c>
      <c r="M352" s="3" t="str">
        <f>IF(Programas!M352="X","X","")</f>
        <v/>
      </c>
      <c r="N352" s="3" t="str">
        <f>IF(Programas!N352="X","X","")</f>
        <v/>
      </c>
      <c r="O352" s="3" t="str">
        <f>IF(Programas!O352="X","X","")</f>
        <v/>
      </c>
      <c r="P352" s="3" t="str">
        <f>IF(Programas!P352="X","X","")</f>
        <v/>
      </c>
      <c r="Q352" s="3" t="str">
        <f>IF(Programas!Q352="X","X","")</f>
        <v/>
      </c>
      <c r="R352" s="3" t="str">
        <f>IF(Programas!R352="X","X","")</f>
        <v/>
      </c>
      <c r="S352" s="3" t="str">
        <f>IF(Programas!S352="X","X","")</f>
        <v/>
      </c>
      <c r="T352" s="3" t="str">
        <f>IF(Programas!T352="X","X","")</f>
        <v/>
      </c>
      <c r="U352" s="3" t="str">
        <f>IF(Programas!U352="X","X","")</f>
        <v/>
      </c>
      <c r="V352" s="3" t="str">
        <f>IF(Programas!V352="X","X","")</f>
        <v/>
      </c>
      <c r="W352" s="3" t="str">
        <f>IF(Programas!W352="X","X","")</f>
        <v/>
      </c>
      <c r="X352" s="3" t="str">
        <f>IF(Programas!X352="X","X","")</f>
        <v/>
      </c>
      <c r="Y352" s="3" t="str">
        <f>IF(Programas!Y352="X","X","")</f>
        <v/>
      </c>
      <c r="Z352" s="3" t="str">
        <f>IF(Programas!Z352="X","X","")</f>
        <v/>
      </c>
      <c r="AA352" s="3" t="str">
        <f>IF(Programas!AA352="X","X","")</f>
        <v/>
      </c>
      <c r="AB352" s="3" t="str">
        <f>IF(Programas!AB352="X","X","")</f>
        <v/>
      </c>
      <c r="AC352" s="3" t="str">
        <f>IF(Programas!AC352="X","X","")</f>
        <v/>
      </c>
      <c r="AD352" s="3">
        <f>Programas!AD352</f>
        <v>0</v>
      </c>
      <c r="AE352" s="3">
        <f>Programas!AE352</f>
        <v>0</v>
      </c>
      <c r="AF352" s="3">
        <f>Programas!AF352</f>
        <v>0</v>
      </c>
      <c r="AG352" s="3">
        <f>Programas!AG352</f>
        <v>0</v>
      </c>
      <c r="AH352" s="3">
        <f>Programas!AH352</f>
        <v>0</v>
      </c>
      <c r="AI352" s="3">
        <f>Programas!AI352</f>
        <v>0</v>
      </c>
      <c r="AJ352" s="3">
        <f>Programas!AJ352</f>
        <v>0</v>
      </c>
      <c r="AK352" s="3">
        <f>Programas!AK352</f>
        <v>0</v>
      </c>
      <c r="AL352" s="3">
        <f>Programas!AL352</f>
        <v>0</v>
      </c>
      <c r="AM352" s="3">
        <f>Programas!AM352</f>
        <v>0</v>
      </c>
      <c r="AN352" s="3">
        <f>Programas!AN352</f>
        <v>0</v>
      </c>
      <c r="AO352" s="3">
        <f>Programas!AO352</f>
        <v>0</v>
      </c>
      <c r="AP352" s="3">
        <f>Programas!AP352</f>
        <v>0</v>
      </c>
      <c r="AQ352" s="3">
        <f>Programas!AQ352</f>
        <v>0</v>
      </c>
      <c r="AR352" s="3">
        <f>Programas!AR352</f>
        <v>0</v>
      </c>
      <c r="AS352" s="3">
        <f>Programas!AS352</f>
        <v>0</v>
      </c>
      <c r="AT352" s="3">
        <f>Programas!AT352</f>
        <v>0</v>
      </c>
      <c r="AU352" s="3">
        <f>Programas!AU352</f>
        <v>0</v>
      </c>
      <c r="AV352" s="3">
        <f>Programas!AV352</f>
        <v>0</v>
      </c>
      <c r="AW352" s="3">
        <f>Programas!AW352</f>
        <v>0</v>
      </c>
      <c r="AX352" s="4">
        <f t="shared" si="351"/>
        <v>0</v>
      </c>
      <c r="AY352" s="4"/>
      <c r="AZ352" s="2"/>
      <c r="BA352" s="2"/>
      <c r="BB352" s="2"/>
      <c r="BC352" s="2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1"/>
    </row>
    <row r="353" spans="1:76" hidden="1" x14ac:dyDescent="0.3">
      <c r="A353" s="2" t="str">
        <f>Programas!A353</f>
        <v>UA7</v>
      </c>
      <c r="B353" s="2">
        <f>Programas!B353</f>
        <v>1</v>
      </c>
      <c r="C353" s="2" t="str">
        <f>Programas!C353</f>
        <v>Recursos Hídricos</v>
      </c>
      <c r="D353" s="2">
        <f>Programas!D353</f>
        <v>8</v>
      </c>
      <c r="E353" s="2" t="str">
        <f>Programas!E353</f>
        <v>N/A</v>
      </c>
      <c r="F353" s="2" t="str">
        <f>Programas!F353</f>
        <v>N/A</v>
      </c>
      <c r="G353" s="2" t="str">
        <f>Programas!G353</f>
        <v>N/A</v>
      </c>
      <c r="H353" s="2" t="str">
        <f>Programas!H353</f>
        <v>N/A</v>
      </c>
      <c r="I353" s="2" t="str">
        <f>Programas!I353</f>
        <v>N/A</v>
      </c>
      <c r="J353" s="3" t="str">
        <f>IF(Programas!J353="X","X","")</f>
        <v/>
      </c>
      <c r="K353" s="3" t="str">
        <f>IF(Programas!K353="X","X","")</f>
        <v/>
      </c>
      <c r="L353" s="3" t="str">
        <f>IF(Programas!L353="X","X","")</f>
        <v/>
      </c>
      <c r="M353" s="3" t="str">
        <f>IF(Programas!M353="X","X","")</f>
        <v/>
      </c>
      <c r="N353" s="3" t="str">
        <f>IF(Programas!N353="X","X","")</f>
        <v/>
      </c>
      <c r="O353" s="3" t="str">
        <f>IF(Programas!O353="X","X","")</f>
        <v/>
      </c>
      <c r="P353" s="3" t="str">
        <f>IF(Programas!P353="X","X","")</f>
        <v/>
      </c>
      <c r="Q353" s="3" t="str">
        <f>IF(Programas!Q353="X","X","")</f>
        <v/>
      </c>
      <c r="R353" s="3" t="str">
        <f>IF(Programas!R353="X","X","")</f>
        <v/>
      </c>
      <c r="S353" s="3" t="str">
        <f>IF(Programas!S353="X","X","")</f>
        <v/>
      </c>
      <c r="T353" s="3" t="str">
        <f>IF(Programas!T353="X","X","")</f>
        <v/>
      </c>
      <c r="U353" s="3" t="str">
        <f>IF(Programas!U353="X","X","")</f>
        <v/>
      </c>
      <c r="V353" s="3" t="str">
        <f>IF(Programas!V353="X","X","")</f>
        <v/>
      </c>
      <c r="W353" s="3" t="str">
        <f>IF(Programas!W353="X","X","")</f>
        <v/>
      </c>
      <c r="X353" s="3" t="str">
        <f>IF(Programas!X353="X","X","")</f>
        <v/>
      </c>
      <c r="Y353" s="3" t="str">
        <f>IF(Programas!Y353="X","X","")</f>
        <v/>
      </c>
      <c r="Z353" s="3" t="str">
        <f>IF(Programas!Z353="X","X","")</f>
        <v/>
      </c>
      <c r="AA353" s="3" t="str">
        <f>IF(Programas!AA353="X","X","")</f>
        <v/>
      </c>
      <c r="AB353" s="3" t="str">
        <f>IF(Programas!AB353="X","X","")</f>
        <v/>
      </c>
      <c r="AC353" s="3" t="str">
        <f>IF(Programas!AC353="X","X","")</f>
        <v/>
      </c>
      <c r="AD353" s="3">
        <f>Programas!AD353</f>
        <v>0</v>
      </c>
      <c r="AE353" s="3">
        <f>Programas!AE353</f>
        <v>0</v>
      </c>
      <c r="AF353" s="3">
        <f>Programas!AF353</f>
        <v>0</v>
      </c>
      <c r="AG353" s="3">
        <f>Programas!AG353</f>
        <v>0</v>
      </c>
      <c r="AH353" s="3">
        <f>Programas!AH353</f>
        <v>0</v>
      </c>
      <c r="AI353" s="3">
        <f>Programas!AI353</f>
        <v>0</v>
      </c>
      <c r="AJ353" s="3">
        <f>Programas!AJ353</f>
        <v>0</v>
      </c>
      <c r="AK353" s="3">
        <f>Programas!AK353</f>
        <v>0</v>
      </c>
      <c r="AL353" s="3">
        <f>Programas!AL353</f>
        <v>0</v>
      </c>
      <c r="AM353" s="3">
        <f>Programas!AM353</f>
        <v>0</v>
      </c>
      <c r="AN353" s="3">
        <f>Programas!AN353</f>
        <v>0</v>
      </c>
      <c r="AO353" s="3">
        <f>Programas!AO353</f>
        <v>0</v>
      </c>
      <c r="AP353" s="3">
        <f>Programas!AP353</f>
        <v>0</v>
      </c>
      <c r="AQ353" s="3">
        <f>Programas!AQ353</f>
        <v>0</v>
      </c>
      <c r="AR353" s="3">
        <f>Programas!AR353</f>
        <v>0</v>
      </c>
      <c r="AS353" s="3">
        <f>Programas!AS353</f>
        <v>0</v>
      </c>
      <c r="AT353" s="3">
        <f>Programas!AT353</f>
        <v>0</v>
      </c>
      <c r="AU353" s="3">
        <f>Programas!AU353</f>
        <v>0</v>
      </c>
      <c r="AV353" s="3">
        <f>Programas!AV353</f>
        <v>0</v>
      </c>
      <c r="AW353" s="3">
        <f>Programas!AW353</f>
        <v>0</v>
      </c>
      <c r="AX353" s="4">
        <f t="shared" si="351"/>
        <v>0</v>
      </c>
      <c r="AY353" s="4"/>
      <c r="AZ353" s="2"/>
      <c r="BA353" s="2"/>
      <c r="BB353" s="2"/>
      <c r="BC353" s="2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1"/>
    </row>
    <row r="354" spans="1:76" hidden="1" x14ac:dyDescent="0.3">
      <c r="A354" s="2" t="str">
        <f>Programas!A354</f>
        <v>UA8</v>
      </c>
      <c r="B354" s="2">
        <f>Programas!B354</f>
        <v>1</v>
      </c>
      <c r="C354" s="2" t="str">
        <f>Programas!C354</f>
        <v>Recursos Hídricos</v>
      </c>
      <c r="D354" s="2">
        <f>Programas!D354</f>
        <v>8</v>
      </c>
      <c r="E354" s="2" t="str">
        <f>Programas!E354</f>
        <v>N/A</v>
      </c>
      <c r="F354" s="2" t="str">
        <f>Programas!F354</f>
        <v>N/A</v>
      </c>
      <c r="G354" s="2" t="str">
        <f>Programas!G354</f>
        <v>N/A</v>
      </c>
      <c r="H354" s="2" t="str">
        <f>Programas!H354</f>
        <v>N/A</v>
      </c>
      <c r="I354" s="2" t="str">
        <f>Programas!I354</f>
        <v>N/A</v>
      </c>
      <c r="J354" s="3" t="str">
        <f>IF(Programas!J354="X","X","")</f>
        <v/>
      </c>
      <c r="K354" s="3" t="str">
        <f>IF(Programas!K354="X","X","")</f>
        <v/>
      </c>
      <c r="L354" s="3" t="str">
        <f>IF(Programas!L354="X","X","")</f>
        <v/>
      </c>
      <c r="M354" s="3" t="str">
        <f>IF(Programas!M354="X","X","")</f>
        <v/>
      </c>
      <c r="N354" s="3" t="str">
        <f>IF(Programas!N354="X","X","")</f>
        <v/>
      </c>
      <c r="O354" s="3" t="str">
        <f>IF(Programas!O354="X","X","")</f>
        <v/>
      </c>
      <c r="P354" s="3" t="str">
        <f>IF(Programas!P354="X","X","")</f>
        <v/>
      </c>
      <c r="Q354" s="3" t="str">
        <f>IF(Programas!Q354="X","X","")</f>
        <v/>
      </c>
      <c r="R354" s="3" t="str">
        <f>IF(Programas!R354="X","X","")</f>
        <v/>
      </c>
      <c r="S354" s="3" t="str">
        <f>IF(Programas!S354="X","X","")</f>
        <v/>
      </c>
      <c r="T354" s="3" t="str">
        <f>IF(Programas!T354="X","X","")</f>
        <v/>
      </c>
      <c r="U354" s="3" t="str">
        <f>IF(Programas!U354="X","X","")</f>
        <v/>
      </c>
      <c r="V354" s="3" t="str">
        <f>IF(Programas!V354="X","X","")</f>
        <v/>
      </c>
      <c r="W354" s="3" t="str">
        <f>IF(Programas!W354="X","X","")</f>
        <v/>
      </c>
      <c r="X354" s="3" t="str">
        <f>IF(Programas!X354="X","X","")</f>
        <v/>
      </c>
      <c r="Y354" s="3" t="str">
        <f>IF(Programas!Y354="X","X","")</f>
        <v/>
      </c>
      <c r="Z354" s="3" t="str">
        <f>IF(Programas!Z354="X","X","")</f>
        <v/>
      </c>
      <c r="AA354" s="3" t="str">
        <f>IF(Programas!AA354="X","X","")</f>
        <v/>
      </c>
      <c r="AB354" s="3" t="str">
        <f>IF(Programas!AB354="X","X","")</f>
        <v/>
      </c>
      <c r="AC354" s="3" t="str">
        <f>IF(Programas!AC354="X","X","")</f>
        <v/>
      </c>
      <c r="AD354" s="3">
        <f>Programas!AD354</f>
        <v>0</v>
      </c>
      <c r="AE354" s="3">
        <f>Programas!AE354</f>
        <v>0</v>
      </c>
      <c r="AF354" s="3">
        <f>Programas!AF354</f>
        <v>0</v>
      </c>
      <c r="AG354" s="3">
        <f>Programas!AG354</f>
        <v>0</v>
      </c>
      <c r="AH354" s="3">
        <f>Programas!AH354</f>
        <v>0</v>
      </c>
      <c r="AI354" s="3">
        <f>Programas!AI354</f>
        <v>0</v>
      </c>
      <c r="AJ354" s="3">
        <f>Programas!AJ354</f>
        <v>0</v>
      </c>
      <c r="AK354" s="3">
        <f>Programas!AK354</f>
        <v>0</v>
      </c>
      <c r="AL354" s="3">
        <f>Programas!AL354</f>
        <v>0</v>
      </c>
      <c r="AM354" s="3">
        <f>Programas!AM354</f>
        <v>0</v>
      </c>
      <c r="AN354" s="3">
        <f>Programas!AN354</f>
        <v>0</v>
      </c>
      <c r="AO354" s="3">
        <f>Programas!AO354</f>
        <v>0</v>
      </c>
      <c r="AP354" s="3">
        <f>Programas!AP354</f>
        <v>0</v>
      </c>
      <c r="AQ354" s="3">
        <f>Programas!AQ354</f>
        <v>0</v>
      </c>
      <c r="AR354" s="3">
        <f>Programas!AR354</f>
        <v>0</v>
      </c>
      <c r="AS354" s="3">
        <f>Programas!AS354</f>
        <v>0</v>
      </c>
      <c r="AT354" s="3">
        <f>Programas!AT354</f>
        <v>0</v>
      </c>
      <c r="AU354" s="3">
        <f>Programas!AU354</f>
        <v>0</v>
      </c>
      <c r="AV354" s="3">
        <f>Programas!AV354</f>
        <v>0</v>
      </c>
      <c r="AW354" s="3">
        <f>Programas!AW354</f>
        <v>0</v>
      </c>
      <c r="AX354" s="4">
        <f t="shared" si="351"/>
        <v>0</v>
      </c>
      <c r="AY354" s="4"/>
      <c r="AZ354" s="2"/>
      <c r="BA354" s="2"/>
      <c r="BB354" s="2"/>
      <c r="BC354" s="2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1"/>
    </row>
    <row r="355" spans="1:76" hidden="1" x14ac:dyDescent="0.3">
      <c r="A355" s="2" t="str">
        <f>Programas!A355</f>
        <v>UA9</v>
      </c>
      <c r="B355" s="2">
        <f>Programas!B355</f>
        <v>1</v>
      </c>
      <c r="C355" s="2" t="str">
        <f>Programas!C355</f>
        <v>Recursos Hídricos</v>
      </c>
      <c r="D355" s="2">
        <f>Programas!D355</f>
        <v>8</v>
      </c>
      <c r="E355" s="2" t="str">
        <f>Programas!E355</f>
        <v>N/A</v>
      </c>
      <c r="F355" s="2" t="str">
        <f>Programas!F355</f>
        <v>N/A</v>
      </c>
      <c r="G355" s="2" t="str">
        <f>Programas!G355</f>
        <v>N/A</v>
      </c>
      <c r="H355" s="2" t="str">
        <f>Programas!H355</f>
        <v>N/A</v>
      </c>
      <c r="I355" s="2" t="str">
        <f>Programas!I355</f>
        <v>N/A</v>
      </c>
      <c r="J355" s="3" t="str">
        <f>IF(Programas!J355="X","X","")</f>
        <v/>
      </c>
      <c r="K355" s="3" t="str">
        <f>IF(Programas!K355="X","X","")</f>
        <v/>
      </c>
      <c r="L355" s="3" t="str">
        <f>IF(Programas!L355="X","X","")</f>
        <v/>
      </c>
      <c r="M355" s="3" t="str">
        <f>IF(Programas!M355="X","X","")</f>
        <v/>
      </c>
      <c r="N355" s="3" t="str">
        <f>IF(Programas!N355="X","X","")</f>
        <v/>
      </c>
      <c r="O355" s="3" t="str">
        <f>IF(Programas!O355="X","X","")</f>
        <v/>
      </c>
      <c r="P355" s="3" t="str">
        <f>IF(Programas!P355="X","X","")</f>
        <v/>
      </c>
      <c r="Q355" s="3" t="str">
        <f>IF(Programas!Q355="X","X","")</f>
        <v/>
      </c>
      <c r="R355" s="3" t="str">
        <f>IF(Programas!R355="X","X","")</f>
        <v/>
      </c>
      <c r="S355" s="3" t="str">
        <f>IF(Programas!S355="X","X","")</f>
        <v/>
      </c>
      <c r="T355" s="3" t="str">
        <f>IF(Programas!T355="X","X","")</f>
        <v/>
      </c>
      <c r="U355" s="3" t="str">
        <f>IF(Programas!U355="X","X","")</f>
        <v/>
      </c>
      <c r="V355" s="3" t="str">
        <f>IF(Programas!V355="X","X","")</f>
        <v/>
      </c>
      <c r="W355" s="3" t="str">
        <f>IF(Programas!W355="X","X","")</f>
        <v/>
      </c>
      <c r="X355" s="3" t="str">
        <f>IF(Programas!X355="X","X","")</f>
        <v/>
      </c>
      <c r="Y355" s="3" t="str">
        <f>IF(Programas!Y355="X","X","")</f>
        <v/>
      </c>
      <c r="Z355" s="3" t="str">
        <f>IF(Programas!Z355="X","X","")</f>
        <v/>
      </c>
      <c r="AA355" s="3" t="str">
        <f>IF(Programas!AA355="X","X","")</f>
        <v/>
      </c>
      <c r="AB355" s="3" t="str">
        <f>IF(Programas!AB355="X","X","")</f>
        <v/>
      </c>
      <c r="AC355" s="3" t="str">
        <f>IF(Programas!AC355="X","X","")</f>
        <v/>
      </c>
      <c r="AD355" s="3">
        <f>Programas!AD355</f>
        <v>0</v>
      </c>
      <c r="AE355" s="3">
        <f>Programas!AE355</f>
        <v>0</v>
      </c>
      <c r="AF355" s="3">
        <f>Programas!AF355</f>
        <v>0</v>
      </c>
      <c r="AG355" s="3">
        <f>Programas!AG355</f>
        <v>0</v>
      </c>
      <c r="AH355" s="3">
        <f>Programas!AH355</f>
        <v>0</v>
      </c>
      <c r="AI355" s="3">
        <f>Programas!AI355</f>
        <v>0</v>
      </c>
      <c r="AJ355" s="3">
        <f>Programas!AJ355</f>
        <v>0</v>
      </c>
      <c r="AK355" s="3">
        <f>Programas!AK355</f>
        <v>0</v>
      </c>
      <c r="AL355" s="3">
        <f>Programas!AL355</f>
        <v>0</v>
      </c>
      <c r="AM355" s="3">
        <f>Programas!AM355</f>
        <v>0</v>
      </c>
      <c r="AN355" s="3">
        <f>Programas!AN355</f>
        <v>0</v>
      </c>
      <c r="AO355" s="3">
        <f>Programas!AO355</f>
        <v>0</v>
      </c>
      <c r="AP355" s="3">
        <f>Programas!AP355</f>
        <v>0</v>
      </c>
      <c r="AQ355" s="3">
        <f>Programas!AQ355</f>
        <v>0</v>
      </c>
      <c r="AR355" s="3">
        <f>Programas!AR355</f>
        <v>0</v>
      </c>
      <c r="AS355" s="3">
        <f>Programas!AS355</f>
        <v>0</v>
      </c>
      <c r="AT355" s="3">
        <f>Programas!AT355</f>
        <v>0</v>
      </c>
      <c r="AU355" s="3">
        <f>Programas!AU355</f>
        <v>0</v>
      </c>
      <c r="AV355" s="3">
        <f>Programas!AV355</f>
        <v>0</v>
      </c>
      <c r="AW355" s="3">
        <f>Programas!AW355</f>
        <v>0</v>
      </c>
      <c r="AX355" s="4">
        <f t="shared" si="351"/>
        <v>0</v>
      </c>
      <c r="AY355" s="4"/>
      <c r="AZ355" s="2"/>
      <c r="BA355" s="2"/>
      <c r="BB355" s="2"/>
      <c r="BC355" s="2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1"/>
    </row>
    <row r="356" spans="1:76" ht="57" x14ac:dyDescent="0.3">
      <c r="A356" s="40" t="str">
        <f>Programas!A356</f>
        <v>PIRH</v>
      </c>
      <c r="B356" s="40">
        <f>Programas!B356</f>
        <v>1</v>
      </c>
      <c r="C356" s="40" t="str">
        <f>Programas!C356</f>
        <v>Recursos Hídricos</v>
      </c>
      <c r="D356" s="40">
        <f>Programas!D356</f>
        <v>9</v>
      </c>
      <c r="E356" s="40" t="str">
        <f>Programas!E356</f>
        <v>Criação de Unidades Especiais de Gestão</v>
      </c>
      <c r="F356" s="40" t="str">
        <f>Programas!F356</f>
        <v>N/A</v>
      </c>
      <c r="G356" s="40" t="str">
        <f>Programas!G356</f>
        <v>N/A</v>
      </c>
      <c r="H356" s="40" t="str">
        <f>Programas!H356</f>
        <v>9.1.1</v>
      </c>
      <c r="I356" s="40" t="str">
        <f>Programas!I356</f>
        <v xml:space="preserve">Criar Unidades Especiais de Gestão </v>
      </c>
      <c r="J356" s="30" t="str">
        <f>IF(Programas!J356="X","X","")</f>
        <v/>
      </c>
      <c r="K356" s="30" t="str">
        <f>IF(Programas!K356="X","X","")</f>
        <v>X</v>
      </c>
      <c r="L356" s="30" t="str">
        <f>IF(Programas!L356="X","X","")</f>
        <v>X</v>
      </c>
      <c r="M356" s="30" t="str">
        <f>IF(Programas!M356="X","X","")</f>
        <v>X</v>
      </c>
      <c r="N356" s="30" t="str">
        <f>IF(Programas!N356="X","X","")</f>
        <v>X</v>
      </c>
      <c r="O356" s="30" t="str">
        <f>IF(Programas!O356="X","X","")</f>
        <v/>
      </c>
      <c r="P356" s="30" t="str">
        <f>IF(Programas!P356="X","X","")</f>
        <v/>
      </c>
      <c r="Q356" s="30" t="str">
        <f>IF(Programas!Q356="X","X","")</f>
        <v/>
      </c>
      <c r="R356" s="30" t="str">
        <f>IF(Programas!R356="X","X","")</f>
        <v/>
      </c>
      <c r="S356" s="30" t="str">
        <f>IF(Programas!S356="X","X","")</f>
        <v/>
      </c>
      <c r="T356" s="30" t="str">
        <f>IF(Programas!T356="X","X","")</f>
        <v/>
      </c>
      <c r="U356" s="30" t="str">
        <f>IF(Programas!U356="X","X","")</f>
        <v/>
      </c>
      <c r="V356" s="30" t="str">
        <f>IF(Programas!V356="X","X","")</f>
        <v/>
      </c>
      <c r="W356" s="30" t="str">
        <f>IF(Programas!W356="X","X","")</f>
        <v/>
      </c>
      <c r="X356" s="30" t="str">
        <f>IF(Programas!X356="X","X","")</f>
        <v/>
      </c>
      <c r="Y356" s="30" t="str">
        <f>IF(Programas!Y356="X","X","")</f>
        <v/>
      </c>
      <c r="Z356" s="30" t="str">
        <f>IF(Programas!Z356="X","X","")</f>
        <v/>
      </c>
      <c r="AA356" s="30" t="str">
        <f>IF(Programas!AA356="X","X","")</f>
        <v/>
      </c>
      <c r="AB356" s="30" t="str">
        <f>IF(Programas!AB356="X","X","")</f>
        <v/>
      </c>
      <c r="AC356" s="30" t="str">
        <f>IF(Programas!AC356="X","X","")</f>
        <v/>
      </c>
      <c r="AD356" s="30">
        <f>Programas!AD356</f>
        <v>0</v>
      </c>
      <c r="AE356" s="30">
        <f>Programas!AE356</f>
        <v>0</v>
      </c>
      <c r="AF356" s="30">
        <f>Programas!AF356</f>
        <v>0</v>
      </c>
      <c r="AG356" s="30">
        <f>Programas!AG356</f>
        <v>0</v>
      </c>
      <c r="AH356" s="30">
        <f>Programas!AH356</f>
        <v>0</v>
      </c>
      <c r="AI356" s="30">
        <f>Programas!AI356</f>
        <v>0</v>
      </c>
      <c r="AJ356" s="30">
        <f>Programas!AJ356</f>
        <v>0</v>
      </c>
      <c r="AK356" s="30">
        <f>Programas!AK356</f>
        <v>0</v>
      </c>
      <c r="AL356" s="30">
        <f>Programas!AL356</f>
        <v>0</v>
      </c>
      <c r="AM356" s="30">
        <f>Programas!AM356</f>
        <v>0</v>
      </c>
      <c r="AN356" s="30">
        <f>Programas!AN356</f>
        <v>0</v>
      </c>
      <c r="AO356" s="30">
        <f>Programas!AO356</f>
        <v>0</v>
      </c>
      <c r="AP356" s="30">
        <f>Programas!AP356</f>
        <v>0</v>
      </c>
      <c r="AQ356" s="30">
        <f>Programas!AQ356</f>
        <v>0</v>
      </c>
      <c r="AR356" s="30">
        <f>Programas!AR356</f>
        <v>0</v>
      </c>
      <c r="AS356" s="30">
        <f>Programas!AS356</f>
        <v>0</v>
      </c>
      <c r="AT356" s="30">
        <f>Programas!AT356</f>
        <v>0</v>
      </c>
      <c r="AU356" s="30">
        <f>Programas!AU356</f>
        <v>0</v>
      </c>
      <c r="AV356" s="30">
        <f>Programas!AV356</f>
        <v>0</v>
      </c>
      <c r="AW356" s="30">
        <f>Programas!AW356</f>
        <v>0</v>
      </c>
      <c r="AX356" s="36">
        <f t="shared" si="351"/>
        <v>0</v>
      </c>
      <c r="AY356" s="36" t="s">
        <v>205</v>
      </c>
      <c r="AZ356" s="40" t="s">
        <v>311</v>
      </c>
      <c r="BA356" s="40" t="s">
        <v>312</v>
      </c>
      <c r="BB356" s="40" t="s">
        <v>313</v>
      </c>
      <c r="BC356" s="40" t="s">
        <v>314</v>
      </c>
      <c r="BD356" s="62">
        <v>0</v>
      </c>
      <c r="BE356" s="62">
        <v>0.25</v>
      </c>
      <c r="BF356" s="62">
        <v>0.75</v>
      </c>
      <c r="BG356" s="62">
        <f t="shared" ref="BG356:BW356" si="352">BF356</f>
        <v>0.75</v>
      </c>
      <c r="BH356" s="62">
        <v>1</v>
      </c>
      <c r="BI356" s="62">
        <f t="shared" si="352"/>
        <v>1</v>
      </c>
      <c r="BJ356" s="62">
        <f t="shared" si="352"/>
        <v>1</v>
      </c>
      <c r="BK356" s="62">
        <f t="shared" si="352"/>
        <v>1</v>
      </c>
      <c r="BL356" s="62">
        <f t="shared" si="352"/>
        <v>1</v>
      </c>
      <c r="BM356" s="62">
        <f t="shared" si="352"/>
        <v>1</v>
      </c>
      <c r="BN356" s="62">
        <f t="shared" si="352"/>
        <v>1</v>
      </c>
      <c r="BO356" s="62">
        <f t="shared" si="352"/>
        <v>1</v>
      </c>
      <c r="BP356" s="62">
        <f t="shared" si="352"/>
        <v>1</v>
      </c>
      <c r="BQ356" s="62">
        <f t="shared" si="352"/>
        <v>1</v>
      </c>
      <c r="BR356" s="62">
        <f t="shared" si="352"/>
        <v>1</v>
      </c>
      <c r="BS356" s="62">
        <f t="shared" si="352"/>
        <v>1</v>
      </c>
      <c r="BT356" s="62">
        <f t="shared" si="352"/>
        <v>1</v>
      </c>
      <c r="BU356" s="62">
        <f t="shared" si="352"/>
        <v>1</v>
      </c>
      <c r="BV356" s="62">
        <f t="shared" si="352"/>
        <v>1</v>
      </c>
      <c r="BW356" s="62">
        <f t="shared" si="352"/>
        <v>1</v>
      </c>
    </row>
    <row r="357" spans="1:76" ht="57" hidden="1" x14ac:dyDescent="0.3">
      <c r="A357" s="2" t="str">
        <f>Programas!A357</f>
        <v>Doce</v>
      </c>
      <c r="B357" s="2">
        <f>Programas!B357</f>
        <v>1</v>
      </c>
      <c r="C357" s="2" t="str">
        <f>Programas!C357</f>
        <v>Recursos Hídricos</v>
      </c>
      <c r="D357" s="2">
        <f>Programas!D357</f>
        <v>9</v>
      </c>
      <c r="E357" s="2" t="str">
        <f>Programas!E357</f>
        <v>Criação de Unidades Especiais de Gestão</v>
      </c>
      <c r="F357" s="2" t="str">
        <f>Programas!F357</f>
        <v>N/A</v>
      </c>
      <c r="G357" s="2" t="str">
        <f>Programas!G357</f>
        <v>N/A</v>
      </c>
      <c r="H357" s="2" t="str">
        <f>Programas!H357</f>
        <v>9.1.1</v>
      </c>
      <c r="I357" s="2" t="str">
        <f>Programas!I357</f>
        <v xml:space="preserve">Criar Unidades Especiais de Gestão </v>
      </c>
      <c r="J357" s="3" t="str">
        <f>IF(Programas!J357="X","X","")</f>
        <v/>
      </c>
      <c r="K357" s="3" t="str">
        <f>IF(Programas!K357="X","X","")</f>
        <v>X</v>
      </c>
      <c r="L357" s="3" t="str">
        <f>IF(Programas!L357="X","X","")</f>
        <v>X</v>
      </c>
      <c r="M357" s="3" t="str">
        <f>IF(Programas!M357="X","X","")</f>
        <v>X</v>
      </c>
      <c r="N357" s="3" t="str">
        <f>IF(Programas!N357="X","X","")</f>
        <v>X</v>
      </c>
      <c r="O357" s="3" t="str">
        <f>IF(Programas!O357="X","X","")</f>
        <v/>
      </c>
      <c r="P357" s="3" t="str">
        <f>IF(Programas!P357="X","X","")</f>
        <v/>
      </c>
      <c r="Q357" s="3" t="str">
        <f>IF(Programas!Q357="X","X","")</f>
        <v/>
      </c>
      <c r="R357" s="3" t="str">
        <f>IF(Programas!R357="X","X","")</f>
        <v/>
      </c>
      <c r="S357" s="3" t="str">
        <f>IF(Programas!S357="X","X","")</f>
        <v/>
      </c>
      <c r="T357" s="3" t="str">
        <f>IF(Programas!T357="X","X","")</f>
        <v/>
      </c>
      <c r="U357" s="3" t="str">
        <f>IF(Programas!U357="X","X","")</f>
        <v/>
      </c>
      <c r="V357" s="3" t="str">
        <f>IF(Programas!V357="X","X","")</f>
        <v/>
      </c>
      <c r="W357" s="3" t="str">
        <f>IF(Programas!W357="X","X","")</f>
        <v/>
      </c>
      <c r="X357" s="3" t="str">
        <f>IF(Programas!X357="X","X","")</f>
        <v/>
      </c>
      <c r="Y357" s="3" t="str">
        <f>IF(Programas!Y357="X","X","")</f>
        <v/>
      </c>
      <c r="Z357" s="3" t="str">
        <f>IF(Programas!Z357="X","X","")</f>
        <v/>
      </c>
      <c r="AA357" s="3" t="str">
        <f>IF(Programas!AA357="X","X","")</f>
        <v/>
      </c>
      <c r="AB357" s="3" t="str">
        <f>IF(Programas!AB357="X","X","")</f>
        <v/>
      </c>
      <c r="AC357" s="3" t="str">
        <f>IF(Programas!AC357="X","X","")</f>
        <v/>
      </c>
      <c r="AD357" s="3">
        <f>Programas!AD357</f>
        <v>0</v>
      </c>
      <c r="AE357" s="3">
        <f>Programas!AE357</f>
        <v>0</v>
      </c>
      <c r="AF357" s="3">
        <f>Programas!AF357</f>
        <v>0</v>
      </c>
      <c r="AG357" s="3">
        <f>Programas!AG357</f>
        <v>0</v>
      </c>
      <c r="AH357" s="3">
        <f>Programas!AH357</f>
        <v>0</v>
      </c>
      <c r="AI357" s="3">
        <f>Programas!AI357</f>
        <v>0</v>
      </c>
      <c r="AJ357" s="3">
        <f>Programas!AJ357</f>
        <v>0</v>
      </c>
      <c r="AK357" s="3">
        <f>Programas!AK357</f>
        <v>0</v>
      </c>
      <c r="AL357" s="3">
        <f>Programas!AL357</f>
        <v>0</v>
      </c>
      <c r="AM357" s="3">
        <f>Programas!AM357</f>
        <v>0</v>
      </c>
      <c r="AN357" s="3">
        <f>Programas!AN357</f>
        <v>0</v>
      </c>
      <c r="AO357" s="3">
        <f>Programas!AO357</f>
        <v>0</v>
      </c>
      <c r="AP357" s="3">
        <f>Programas!AP357</f>
        <v>0</v>
      </c>
      <c r="AQ357" s="3">
        <f>Programas!AQ357</f>
        <v>0</v>
      </c>
      <c r="AR357" s="3">
        <f>Programas!AR357</f>
        <v>0</v>
      </c>
      <c r="AS357" s="3">
        <f>Programas!AS357</f>
        <v>0</v>
      </c>
      <c r="AT357" s="3">
        <f>Programas!AT357</f>
        <v>0</v>
      </c>
      <c r="AU357" s="3">
        <f>Programas!AU357</f>
        <v>0</v>
      </c>
      <c r="AV357" s="3">
        <f>Programas!AV357</f>
        <v>0</v>
      </c>
      <c r="AW357" s="3">
        <f>Programas!AW357</f>
        <v>0</v>
      </c>
      <c r="AX357" s="4">
        <f t="shared" si="351"/>
        <v>0</v>
      </c>
      <c r="AY357" s="4" t="s">
        <v>205</v>
      </c>
      <c r="AZ357" s="2" t="s">
        <v>311</v>
      </c>
      <c r="BA357" s="2" t="s">
        <v>312</v>
      </c>
      <c r="BB357" s="2" t="s">
        <v>313</v>
      </c>
      <c r="BC357" s="2" t="s">
        <v>314</v>
      </c>
      <c r="BD357" s="6">
        <v>0</v>
      </c>
      <c r="BE357" s="6">
        <v>0.25</v>
      </c>
      <c r="BF357" s="6">
        <v>0.75</v>
      </c>
      <c r="BG357" s="6">
        <f t="shared" ref="BG357:BG366" si="353">BF357</f>
        <v>0.75</v>
      </c>
      <c r="BH357" s="6">
        <v>1</v>
      </c>
      <c r="BI357" s="6">
        <f t="shared" ref="BI357:BI366" si="354">BH357</f>
        <v>1</v>
      </c>
      <c r="BJ357" s="6">
        <f t="shared" ref="BJ357:BJ366" si="355">BI357</f>
        <v>1</v>
      </c>
      <c r="BK357" s="6">
        <f t="shared" ref="BK357:BK367" si="356">BJ357</f>
        <v>1</v>
      </c>
      <c r="BL357" s="6">
        <f t="shared" ref="BL357:BL366" si="357">BK357</f>
        <v>1</v>
      </c>
      <c r="BM357" s="6">
        <f t="shared" ref="BM357:BM367" si="358">BL357</f>
        <v>1</v>
      </c>
      <c r="BN357" s="6">
        <f t="shared" ref="BN357:BN367" si="359">BM357</f>
        <v>1</v>
      </c>
      <c r="BO357" s="6">
        <f t="shared" ref="BO357:BO367" si="360">BN357</f>
        <v>1</v>
      </c>
      <c r="BP357" s="6">
        <f t="shared" ref="BP357:BP367" si="361">BO357</f>
        <v>1</v>
      </c>
      <c r="BQ357" s="6">
        <f t="shared" ref="BQ357:BQ367" si="362">BP357</f>
        <v>1</v>
      </c>
      <c r="BR357" s="6">
        <f t="shared" ref="BR357:BR367" si="363">BQ357</f>
        <v>1</v>
      </c>
      <c r="BS357" s="6">
        <f t="shared" ref="BS357:BS367" si="364">BR357</f>
        <v>1</v>
      </c>
      <c r="BT357" s="6">
        <f t="shared" ref="BT357:BT367" si="365">BS357</f>
        <v>1</v>
      </c>
      <c r="BU357" s="6">
        <f t="shared" ref="BU357:BU367" si="366">BT357</f>
        <v>1</v>
      </c>
      <c r="BV357" s="6">
        <f t="shared" ref="BV357:BV367" si="367">BU357</f>
        <v>1</v>
      </c>
      <c r="BW357" s="6">
        <f t="shared" ref="BW357:BW367" si="368">BV357</f>
        <v>1</v>
      </c>
      <c r="BX357" s="1"/>
    </row>
    <row r="358" spans="1:76" ht="57" hidden="1" x14ac:dyDescent="0.3">
      <c r="A358" s="2" t="str">
        <f>Programas!A358</f>
        <v>DO1</v>
      </c>
      <c r="B358" s="2">
        <f>Programas!B358</f>
        <v>1</v>
      </c>
      <c r="C358" s="2" t="str">
        <f>Programas!C358</f>
        <v>Recursos Hídricos</v>
      </c>
      <c r="D358" s="2">
        <f>Programas!D358</f>
        <v>9</v>
      </c>
      <c r="E358" s="2" t="str">
        <f>Programas!E358</f>
        <v>Criação de Unidades Especiais de Gestão</v>
      </c>
      <c r="F358" s="2" t="str">
        <f>Programas!F358</f>
        <v>N/A</v>
      </c>
      <c r="G358" s="2" t="str">
        <f>Programas!G358</f>
        <v>N/A</v>
      </c>
      <c r="H358" s="2" t="str">
        <f>Programas!H358</f>
        <v>9.1.1</v>
      </c>
      <c r="I358" s="2" t="str">
        <f>Programas!I358</f>
        <v xml:space="preserve">Criar Unidades Especiais de Gestão </v>
      </c>
      <c r="J358" s="3" t="str">
        <f>IF(Programas!J358="X","X","")</f>
        <v/>
      </c>
      <c r="K358" s="3" t="str">
        <f>IF(Programas!K358="X","X","")</f>
        <v>X</v>
      </c>
      <c r="L358" s="3" t="str">
        <f>IF(Programas!L358="X","X","")</f>
        <v>X</v>
      </c>
      <c r="M358" s="3" t="str">
        <f>IF(Programas!M358="X","X","")</f>
        <v>X</v>
      </c>
      <c r="N358" s="3" t="str">
        <f>IF(Programas!N358="X","X","")</f>
        <v>X</v>
      </c>
      <c r="O358" s="3" t="str">
        <f>IF(Programas!O358="X","X","")</f>
        <v/>
      </c>
      <c r="P358" s="3" t="str">
        <f>IF(Programas!P358="X","X","")</f>
        <v/>
      </c>
      <c r="Q358" s="3" t="str">
        <f>IF(Programas!Q358="X","X","")</f>
        <v/>
      </c>
      <c r="R358" s="3" t="str">
        <f>IF(Programas!R358="X","X","")</f>
        <v/>
      </c>
      <c r="S358" s="3" t="str">
        <f>IF(Programas!S358="X","X","")</f>
        <v/>
      </c>
      <c r="T358" s="3" t="str">
        <f>IF(Programas!T358="X","X","")</f>
        <v/>
      </c>
      <c r="U358" s="3" t="str">
        <f>IF(Programas!U358="X","X","")</f>
        <v/>
      </c>
      <c r="V358" s="3" t="str">
        <f>IF(Programas!V358="X","X","")</f>
        <v/>
      </c>
      <c r="W358" s="3" t="str">
        <f>IF(Programas!W358="X","X","")</f>
        <v/>
      </c>
      <c r="X358" s="3" t="str">
        <f>IF(Programas!X358="X","X","")</f>
        <v/>
      </c>
      <c r="Y358" s="3" t="str">
        <f>IF(Programas!Y358="X","X","")</f>
        <v/>
      </c>
      <c r="Z358" s="3" t="str">
        <f>IF(Programas!Z358="X","X","")</f>
        <v/>
      </c>
      <c r="AA358" s="3" t="str">
        <f>IF(Programas!AA358="X","X","")</f>
        <v/>
      </c>
      <c r="AB358" s="3" t="str">
        <f>IF(Programas!AB358="X","X","")</f>
        <v/>
      </c>
      <c r="AC358" s="3" t="str">
        <f>IF(Programas!AC358="X","X","")</f>
        <v/>
      </c>
      <c r="AD358" s="3">
        <f>Programas!AD358</f>
        <v>0</v>
      </c>
      <c r="AE358" s="3">
        <f>Programas!AE358</f>
        <v>0</v>
      </c>
      <c r="AF358" s="3">
        <f>Programas!AF358</f>
        <v>0</v>
      </c>
      <c r="AG358" s="3">
        <f>Programas!AG358</f>
        <v>0</v>
      </c>
      <c r="AH358" s="3">
        <f>Programas!AH358</f>
        <v>0</v>
      </c>
      <c r="AI358" s="3">
        <f>Programas!AI358</f>
        <v>0</v>
      </c>
      <c r="AJ358" s="3">
        <f>Programas!AJ358</f>
        <v>0</v>
      </c>
      <c r="AK358" s="3">
        <f>Programas!AK358</f>
        <v>0</v>
      </c>
      <c r="AL358" s="3">
        <f>Programas!AL358</f>
        <v>0</v>
      </c>
      <c r="AM358" s="3">
        <f>Programas!AM358</f>
        <v>0</v>
      </c>
      <c r="AN358" s="3">
        <f>Programas!AN358</f>
        <v>0</v>
      </c>
      <c r="AO358" s="3">
        <f>Programas!AO358</f>
        <v>0</v>
      </c>
      <c r="AP358" s="3">
        <f>Programas!AP358</f>
        <v>0</v>
      </c>
      <c r="AQ358" s="3">
        <f>Programas!AQ358</f>
        <v>0</v>
      </c>
      <c r="AR358" s="3">
        <f>Programas!AR358</f>
        <v>0</v>
      </c>
      <c r="AS358" s="3">
        <f>Programas!AS358</f>
        <v>0</v>
      </c>
      <c r="AT358" s="3">
        <f>Programas!AT358</f>
        <v>0</v>
      </c>
      <c r="AU358" s="3">
        <f>Programas!AU358</f>
        <v>0</v>
      </c>
      <c r="AV358" s="3">
        <f>Programas!AV358</f>
        <v>0</v>
      </c>
      <c r="AW358" s="3">
        <f>Programas!AW358</f>
        <v>0</v>
      </c>
      <c r="AX358" s="4">
        <f t="shared" si="351"/>
        <v>0</v>
      </c>
      <c r="AY358" s="4" t="s">
        <v>205</v>
      </c>
      <c r="AZ358" s="2" t="s">
        <v>528</v>
      </c>
      <c r="BA358" s="2" t="s">
        <v>529</v>
      </c>
      <c r="BB358" s="2" t="s">
        <v>313</v>
      </c>
      <c r="BC358" s="2" t="s">
        <v>314</v>
      </c>
      <c r="BD358" s="6">
        <v>0</v>
      </c>
      <c r="BE358" s="6">
        <v>0.25</v>
      </c>
      <c r="BF358" s="6">
        <v>0.75</v>
      </c>
      <c r="BG358" s="6">
        <f t="shared" si="353"/>
        <v>0.75</v>
      </c>
      <c r="BH358" s="6">
        <v>1</v>
      </c>
      <c r="BI358" s="6">
        <f t="shared" si="354"/>
        <v>1</v>
      </c>
      <c r="BJ358" s="6">
        <f t="shared" si="355"/>
        <v>1</v>
      </c>
      <c r="BK358" s="6">
        <f t="shared" si="356"/>
        <v>1</v>
      </c>
      <c r="BL358" s="6">
        <f t="shared" si="357"/>
        <v>1</v>
      </c>
      <c r="BM358" s="6">
        <f t="shared" si="358"/>
        <v>1</v>
      </c>
      <c r="BN358" s="6">
        <f t="shared" si="359"/>
        <v>1</v>
      </c>
      <c r="BO358" s="6">
        <f t="shared" si="360"/>
        <v>1</v>
      </c>
      <c r="BP358" s="6">
        <f t="shared" si="361"/>
        <v>1</v>
      </c>
      <c r="BQ358" s="6">
        <f t="shared" si="362"/>
        <v>1</v>
      </c>
      <c r="BR358" s="6">
        <f t="shared" si="363"/>
        <v>1</v>
      </c>
      <c r="BS358" s="6">
        <f t="shared" si="364"/>
        <v>1</v>
      </c>
      <c r="BT358" s="6">
        <f t="shared" si="365"/>
        <v>1</v>
      </c>
      <c r="BU358" s="6">
        <f t="shared" si="366"/>
        <v>1</v>
      </c>
      <c r="BV358" s="6">
        <f t="shared" si="367"/>
        <v>1</v>
      </c>
      <c r="BW358" s="6">
        <f t="shared" si="368"/>
        <v>1</v>
      </c>
      <c r="BX358" s="1"/>
    </row>
    <row r="359" spans="1:76" ht="57" hidden="1" x14ac:dyDescent="0.3">
      <c r="A359" s="2" t="str">
        <f>Programas!A359</f>
        <v>DO2</v>
      </c>
      <c r="B359" s="2">
        <f>Programas!B359</f>
        <v>1</v>
      </c>
      <c r="C359" s="2" t="str">
        <f>Programas!C359</f>
        <v>Recursos Hídricos</v>
      </c>
      <c r="D359" s="2">
        <f>Programas!D359</f>
        <v>9</v>
      </c>
      <c r="E359" s="2" t="str">
        <f>Programas!E359</f>
        <v>Criação de Unidades Especiais de Gestão</v>
      </c>
      <c r="F359" s="2" t="str">
        <f>Programas!F359</f>
        <v>N/A</v>
      </c>
      <c r="G359" s="2" t="str">
        <f>Programas!G359</f>
        <v>N/A</v>
      </c>
      <c r="H359" s="2" t="str">
        <f>Programas!H359</f>
        <v>9.1.1</v>
      </c>
      <c r="I359" s="2" t="str">
        <f>Programas!I359</f>
        <v xml:space="preserve">Criar Unidades Especiais de Gestão </v>
      </c>
      <c r="J359" s="3" t="str">
        <f>IF(Programas!J359="X","X","")</f>
        <v/>
      </c>
      <c r="K359" s="3" t="str">
        <f>IF(Programas!K359="X","X","")</f>
        <v>X</v>
      </c>
      <c r="L359" s="3" t="str">
        <f>IF(Programas!L359="X","X","")</f>
        <v>X</v>
      </c>
      <c r="M359" s="3" t="str">
        <f>IF(Programas!M359="X","X","")</f>
        <v>X</v>
      </c>
      <c r="N359" s="3" t="str">
        <f>IF(Programas!N359="X","X","")</f>
        <v>X</v>
      </c>
      <c r="O359" s="3" t="str">
        <f>IF(Programas!O359="X","X","")</f>
        <v/>
      </c>
      <c r="P359" s="3" t="str">
        <f>IF(Programas!P359="X","X","")</f>
        <v/>
      </c>
      <c r="Q359" s="3" t="str">
        <f>IF(Programas!Q359="X","X","")</f>
        <v/>
      </c>
      <c r="R359" s="3" t="str">
        <f>IF(Programas!R359="X","X","")</f>
        <v/>
      </c>
      <c r="S359" s="3" t="str">
        <f>IF(Programas!S359="X","X","")</f>
        <v/>
      </c>
      <c r="T359" s="3" t="str">
        <f>IF(Programas!T359="X","X","")</f>
        <v/>
      </c>
      <c r="U359" s="3" t="str">
        <f>IF(Programas!U359="X","X","")</f>
        <v/>
      </c>
      <c r="V359" s="3" t="str">
        <f>IF(Programas!V359="X","X","")</f>
        <v/>
      </c>
      <c r="W359" s="3" t="str">
        <f>IF(Programas!W359="X","X","")</f>
        <v/>
      </c>
      <c r="X359" s="3" t="str">
        <f>IF(Programas!X359="X","X","")</f>
        <v/>
      </c>
      <c r="Y359" s="3" t="str">
        <f>IF(Programas!Y359="X","X","")</f>
        <v/>
      </c>
      <c r="Z359" s="3" t="str">
        <f>IF(Programas!Z359="X","X","")</f>
        <v/>
      </c>
      <c r="AA359" s="3" t="str">
        <f>IF(Programas!AA359="X","X","")</f>
        <v/>
      </c>
      <c r="AB359" s="3" t="str">
        <f>IF(Programas!AB359="X","X","")</f>
        <v/>
      </c>
      <c r="AC359" s="3" t="str">
        <f>IF(Programas!AC359="X","X","")</f>
        <v/>
      </c>
      <c r="AD359" s="3">
        <f>Programas!AD359</f>
        <v>0</v>
      </c>
      <c r="AE359" s="3">
        <f>Programas!AE359</f>
        <v>0</v>
      </c>
      <c r="AF359" s="3">
        <f>Programas!AF359</f>
        <v>0</v>
      </c>
      <c r="AG359" s="3">
        <f>Programas!AG359</f>
        <v>0</v>
      </c>
      <c r="AH359" s="3">
        <f>Programas!AH359</f>
        <v>0</v>
      </c>
      <c r="AI359" s="3">
        <f>Programas!AI359</f>
        <v>0</v>
      </c>
      <c r="AJ359" s="3">
        <f>Programas!AJ359</f>
        <v>0</v>
      </c>
      <c r="AK359" s="3">
        <f>Programas!AK359</f>
        <v>0</v>
      </c>
      <c r="AL359" s="3">
        <f>Programas!AL359</f>
        <v>0</v>
      </c>
      <c r="AM359" s="3">
        <f>Programas!AM359</f>
        <v>0</v>
      </c>
      <c r="AN359" s="3">
        <f>Programas!AN359</f>
        <v>0</v>
      </c>
      <c r="AO359" s="3">
        <f>Programas!AO359</f>
        <v>0</v>
      </c>
      <c r="AP359" s="3">
        <f>Programas!AP359</f>
        <v>0</v>
      </c>
      <c r="AQ359" s="3">
        <f>Programas!AQ359</f>
        <v>0</v>
      </c>
      <c r="AR359" s="3">
        <f>Programas!AR359</f>
        <v>0</v>
      </c>
      <c r="AS359" s="3">
        <f>Programas!AS359</f>
        <v>0</v>
      </c>
      <c r="AT359" s="3">
        <f>Programas!AT359</f>
        <v>0</v>
      </c>
      <c r="AU359" s="3">
        <f>Programas!AU359</f>
        <v>0</v>
      </c>
      <c r="AV359" s="3">
        <f>Programas!AV359</f>
        <v>0</v>
      </c>
      <c r="AW359" s="3">
        <f>Programas!AW359</f>
        <v>0</v>
      </c>
      <c r="AX359" s="4">
        <f t="shared" si="351"/>
        <v>0</v>
      </c>
      <c r="AY359" s="4" t="s">
        <v>205</v>
      </c>
      <c r="AZ359" s="2" t="s">
        <v>528</v>
      </c>
      <c r="BA359" s="2" t="s">
        <v>529</v>
      </c>
      <c r="BB359" s="2" t="s">
        <v>313</v>
      </c>
      <c r="BC359" s="2" t="s">
        <v>314</v>
      </c>
      <c r="BD359" s="6">
        <v>0</v>
      </c>
      <c r="BE359" s="6">
        <v>0.25</v>
      </c>
      <c r="BF359" s="6">
        <v>0.75</v>
      </c>
      <c r="BG359" s="6">
        <f t="shared" si="353"/>
        <v>0.75</v>
      </c>
      <c r="BH359" s="6">
        <v>1</v>
      </c>
      <c r="BI359" s="6">
        <f t="shared" si="354"/>
        <v>1</v>
      </c>
      <c r="BJ359" s="6">
        <f t="shared" si="355"/>
        <v>1</v>
      </c>
      <c r="BK359" s="6">
        <f t="shared" si="356"/>
        <v>1</v>
      </c>
      <c r="BL359" s="6">
        <f t="shared" si="357"/>
        <v>1</v>
      </c>
      <c r="BM359" s="6">
        <f t="shared" si="358"/>
        <v>1</v>
      </c>
      <c r="BN359" s="6">
        <f t="shared" si="359"/>
        <v>1</v>
      </c>
      <c r="BO359" s="6">
        <f t="shared" si="360"/>
        <v>1</v>
      </c>
      <c r="BP359" s="6">
        <f t="shared" si="361"/>
        <v>1</v>
      </c>
      <c r="BQ359" s="6">
        <f t="shared" si="362"/>
        <v>1</v>
      </c>
      <c r="BR359" s="6">
        <f t="shared" si="363"/>
        <v>1</v>
      </c>
      <c r="BS359" s="6">
        <f t="shared" si="364"/>
        <v>1</v>
      </c>
      <c r="BT359" s="6">
        <f t="shared" si="365"/>
        <v>1</v>
      </c>
      <c r="BU359" s="6">
        <f t="shared" si="366"/>
        <v>1</v>
      </c>
      <c r="BV359" s="6">
        <f t="shared" si="367"/>
        <v>1</v>
      </c>
      <c r="BW359" s="6">
        <f t="shared" si="368"/>
        <v>1</v>
      </c>
      <c r="BX359" s="1"/>
    </row>
    <row r="360" spans="1:76" ht="57" hidden="1" x14ac:dyDescent="0.3">
      <c r="A360" s="2" t="str">
        <f>Programas!A360</f>
        <v>DO3</v>
      </c>
      <c r="B360" s="2">
        <f>Programas!B360</f>
        <v>1</v>
      </c>
      <c r="C360" s="2" t="str">
        <f>Programas!C360</f>
        <v>Recursos Hídricos</v>
      </c>
      <c r="D360" s="2">
        <f>Programas!D360</f>
        <v>9</v>
      </c>
      <c r="E360" s="2" t="str">
        <f>Programas!E360</f>
        <v>Criação de Unidades Especiais de Gestão</v>
      </c>
      <c r="F360" s="2" t="str">
        <f>Programas!F360</f>
        <v>N/A</v>
      </c>
      <c r="G360" s="2" t="str">
        <f>Programas!G360</f>
        <v>N/A</v>
      </c>
      <c r="H360" s="2" t="str">
        <f>Programas!H360</f>
        <v>9.1.1</v>
      </c>
      <c r="I360" s="2" t="str">
        <f>Programas!I360</f>
        <v xml:space="preserve">Criar Unidades Especiais de Gestão </v>
      </c>
      <c r="J360" s="3" t="str">
        <f>IF(Programas!J360="X","X","")</f>
        <v/>
      </c>
      <c r="K360" s="3" t="str">
        <f>IF(Programas!K360="X","X","")</f>
        <v>X</v>
      </c>
      <c r="L360" s="3" t="str">
        <f>IF(Programas!L360="X","X","")</f>
        <v>X</v>
      </c>
      <c r="M360" s="3" t="str">
        <f>IF(Programas!M360="X","X","")</f>
        <v>X</v>
      </c>
      <c r="N360" s="3" t="str">
        <f>IF(Programas!N360="X","X","")</f>
        <v>X</v>
      </c>
      <c r="O360" s="3" t="str">
        <f>IF(Programas!O360="X","X","")</f>
        <v/>
      </c>
      <c r="P360" s="3" t="str">
        <f>IF(Programas!P360="X","X","")</f>
        <v/>
      </c>
      <c r="Q360" s="3" t="str">
        <f>IF(Programas!Q360="X","X","")</f>
        <v/>
      </c>
      <c r="R360" s="3" t="str">
        <f>IF(Programas!R360="X","X","")</f>
        <v/>
      </c>
      <c r="S360" s="3" t="str">
        <f>IF(Programas!S360="X","X","")</f>
        <v/>
      </c>
      <c r="T360" s="3" t="str">
        <f>IF(Programas!T360="X","X","")</f>
        <v/>
      </c>
      <c r="U360" s="3" t="str">
        <f>IF(Programas!U360="X","X","")</f>
        <v/>
      </c>
      <c r="V360" s="3" t="str">
        <f>IF(Programas!V360="X","X","")</f>
        <v/>
      </c>
      <c r="W360" s="3" t="str">
        <f>IF(Programas!W360="X","X","")</f>
        <v/>
      </c>
      <c r="X360" s="3" t="str">
        <f>IF(Programas!X360="X","X","")</f>
        <v/>
      </c>
      <c r="Y360" s="3" t="str">
        <f>IF(Programas!Y360="X","X","")</f>
        <v/>
      </c>
      <c r="Z360" s="3" t="str">
        <f>IF(Programas!Z360="X","X","")</f>
        <v/>
      </c>
      <c r="AA360" s="3" t="str">
        <f>IF(Programas!AA360="X","X","")</f>
        <v/>
      </c>
      <c r="AB360" s="3" t="str">
        <f>IF(Programas!AB360="X","X","")</f>
        <v/>
      </c>
      <c r="AC360" s="3" t="str">
        <f>IF(Programas!AC360="X","X","")</f>
        <v/>
      </c>
      <c r="AD360" s="3">
        <f>Programas!AD360</f>
        <v>0</v>
      </c>
      <c r="AE360" s="3">
        <f>Programas!AE360</f>
        <v>0</v>
      </c>
      <c r="AF360" s="3">
        <f>Programas!AF360</f>
        <v>0</v>
      </c>
      <c r="AG360" s="3">
        <f>Programas!AG360</f>
        <v>0</v>
      </c>
      <c r="AH360" s="3">
        <f>Programas!AH360</f>
        <v>0</v>
      </c>
      <c r="AI360" s="3">
        <f>Programas!AI360</f>
        <v>0</v>
      </c>
      <c r="AJ360" s="3">
        <f>Programas!AJ360</f>
        <v>0</v>
      </c>
      <c r="AK360" s="3">
        <f>Programas!AK360</f>
        <v>0</v>
      </c>
      <c r="AL360" s="3">
        <f>Programas!AL360</f>
        <v>0</v>
      </c>
      <c r="AM360" s="3">
        <f>Programas!AM360</f>
        <v>0</v>
      </c>
      <c r="AN360" s="3">
        <f>Programas!AN360</f>
        <v>0</v>
      </c>
      <c r="AO360" s="3">
        <f>Programas!AO360</f>
        <v>0</v>
      </c>
      <c r="AP360" s="3">
        <f>Programas!AP360</f>
        <v>0</v>
      </c>
      <c r="AQ360" s="3">
        <f>Programas!AQ360</f>
        <v>0</v>
      </c>
      <c r="AR360" s="3">
        <f>Programas!AR360</f>
        <v>0</v>
      </c>
      <c r="AS360" s="3">
        <f>Programas!AS360</f>
        <v>0</v>
      </c>
      <c r="AT360" s="3">
        <f>Programas!AT360</f>
        <v>0</v>
      </c>
      <c r="AU360" s="3">
        <f>Programas!AU360</f>
        <v>0</v>
      </c>
      <c r="AV360" s="3">
        <f>Programas!AV360</f>
        <v>0</v>
      </c>
      <c r="AW360" s="3">
        <f>Programas!AW360</f>
        <v>0</v>
      </c>
      <c r="AX360" s="4">
        <f t="shared" si="351"/>
        <v>0</v>
      </c>
      <c r="AY360" s="4" t="s">
        <v>205</v>
      </c>
      <c r="AZ360" s="2" t="s">
        <v>528</v>
      </c>
      <c r="BA360" s="2" t="s">
        <v>529</v>
      </c>
      <c r="BB360" s="2" t="s">
        <v>313</v>
      </c>
      <c r="BC360" s="2" t="s">
        <v>314</v>
      </c>
      <c r="BD360" s="6">
        <v>0</v>
      </c>
      <c r="BE360" s="6">
        <v>0.25</v>
      </c>
      <c r="BF360" s="6">
        <v>0.75</v>
      </c>
      <c r="BG360" s="6">
        <f t="shared" si="353"/>
        <v>0.75</v>
      </c>
      <c r="BH360" s="6">
        <v>1</v>
      </c>
      <c r="BI360" s="6">
        <f t="shared" si="354"/>
        <v>1</v>
      </c>
      <c r="BJ360" s="6">
        <f t="shared" si="355"/>
        <v>1</v>
      </c>
      <c r="BK360" s="6">
        <f t="shared" si="356"/>
        <v>1</v>
      </c>
      <c r="BL360" s="6">
        <f t="shared" si="357"/>
        <v>1</v>
      </c>
      <c r="BM360" s="6">
        <f t="shared" si="358"/>
        <v>1</v>
      </c>
      <c r="BN360" s="6">
        <f t="shared" si="359"/>
        <v>1</v>
      </c>
      <c r="BO360" s="6">
        <f t="shared" si="360"/>
        <v>1</v>
      </c>
      <c r="BP360" s="6">
        <f t="shared" si="361"/>
        <v>1</v>
      </c>
      <c r="BQ360" s="6">
        <f t="shared" si="362"/>
        <v>1</v>
      </c>
      <c r="BR360" s="6">
        <f t="shared" si="363"/>
        <v>1</v>
      </c>
      <c r="BS360" s="6">
        <f t="shared" si="364"/>
        <v>1</v>
      </c>
      <c r="BT360" s="6">
        <f t="shared" si="365"/>
        <v>1</v>
      </c>
      <c r="BU360" s="6">
        <f t="shared" si="366"/>
        <v>1</v>
      </c>
      <c r="BV360" s="6">
        <f t="shared" si="367"/>
        <v>1</v>
      </c>
      <c r="BW360" s="6">
        <f t="shared" si="368"/>
        <v>1</v>
      </c>
      <c r="BX360" s="1"/>
    </row>
    <row r="361" spans="1:76" ht="57" hidden="1" x14ac:dyDescent="0.3">
      <c r="A361" s="2" t="str">
        <f>Programas!A361</f>
        <v>DO4</v>
      </c>
      <c r="B361" s="2">
        <f>Programas!B361</f>
        <v>1</v>
      </c>
      <c r="C361" s="2" t="str">
        <f>Programas!C361</f>
        <v>Recursos Hídricos</v>
      </c>
      <c r="D361" s="2">
        <f>Programas!D361</f>
        <v>9</v>
      </c>
      <c r="E361" s="2" t="str">
        <f>Programas!E361</f>
        <v>Criação de Unidades Especiais de Gestão</v>
      </c>
      <c r="F361" s="2" t="str">
        <f>Programas!F361</f>
        <v>N/A</v>
      </c>
      <c r="G361" s="2" t="str">
        <f>Programas!G361</f>
        <v>N/A</v>
      </c>
      <c r="H361" s="2" t="str">
        <f>Programas!H361</f>
        <v>9.1.1</v>
      </c>
      <c r="I361" s="2" t="str">
        <f>Programas!I361</f>
        <v xml:space="preserve">Criar Unidades Especiais de Gestão </v>
      </c>
      <c r="J361" s="3" t="str">
        <f>IF(Programas!J361="X","X","")</f>
        <v/>
      </c>
      <c r="K361" s="3" t="str">
        <f>IF(Programas!K361="X","X","")</f>
        <v>X</v>
      </c>
      <c r="L361" s="3" t="str">
        <f>IF(Programas!L361="X","X","")</f>
        <v>X</v>
      </c>
      <c r="M361" s="3" t="str">
        <f>IF(Programas!M361="X","X","")</f>
        <v>X</v>
      </c>
      <c r="N361" s="3" t="str">
        <f>IF(Programas!N361="X","X","")</f>
        <v>X</v>
      </c>
      <c r="O361" s="3" t="str">
        <f>IF(Programas!O361="X","X","")</f>
        <v/>
      </c>
      <c r="P361" s="3" t="str">
        <f>IF(Programas!P361="X","X","")</f>
        <v/>
      </c>
      <c r="Q361" s="3" t="str">
        <f>IF(Programas!Q361="X","X","")</f>
        <v/>
      </c>
      <c r="R361" s="3" t="str">
        <f>IF(Programas!R361="X","X","")</f>
        <v/>
      </c>
      <c r="S361" s="3" t="str">
        <f>IF(Programas!S361="X","X","")</f>
        <v/>
      </c>
      <c r="T361" s="3" t="str">
        <f>IF(Programas!T361="X","X","")</f>
        <v/>
      </c>
      <c r="U361" s="3" t="str">
        <f>IF(Programas!U361="X","X","")</f>
        <v/>
      </c>
      <c r="V361" s="3" t="str">
        <f>IF(Programas!V361="X","X","")</f>
        <v/>
      </c>
      <c r="W361" s="3" t="str">
        <f>IF(Programas!W361="X","X","")</f>
        <v/>
      </c>
      <c r="X361" s="3" t="str">
        <f>IF(Programas!X361="X","X","")</f>
        <v/>
      </c>
      <c r="Y361" s="3" t="str">
        <f>IF(Programas!Y361="X","X","")</f>
        <v/>
      </c>
      <c r="Z361" s="3" t="str">
        <f>IF(Programas!Z361="X","X","")</f>
        <v/>
      </c>
      <c r="AA361" s="3" t="str">
        <f>IF(Programas!AA361="X","X","")</f>
        <v/>
      </c>
      <c r="AB361" s="3" t="str">
        <f>IF(Programas!AB361="X","X","")</f>
        <v/>
      </c>
      <c r="AC361" s="3" t="str">
        <f>IF(Programas!AC361="X","X","")</f>
        <v/>
      </c>
      <c r="AD361" s="3">
        <f>Programas!AD361</f>
        <v>0</v>
      </c>
      <c r="AE361" s="3">
        <f>Programas!AE361</f>
        <v>0</v>
      </c>
      <c r="AF361" s="3">
        <f>Programas!AF361</f>
        <v>0</v>
      </c>
      <c r="AG361" s="3">
        <f>Programas!AG361</f>
        <v>0</v>
      </c>
      <c r="AH361" s="3">
        <f>Programas!AH361</f>
        <v>0</v>
      </c>
      <c r="AI361" s="3">
        <f>Programas!AI361</f>
        <v>0</v>
      </c>
      <c r="AJ361" s="3">
        <f>Programas!AJ361</f>
        <v>0</v>
      </c>
      <c r="AK361" s="3">
        <f>Programas!AK361</f>
        <v>0</v>
      </c>
      <c r="AL361" s="3">
        <f>Programas!AL361</f>
        <v>0</v>
      </c>
      <c r="AM361" s="3">
        <f>Programas!AM361</f>
        <v>0</v>
      </c>
      <c r="AN361" s="3">
        <f>Programas!AN361</f>
        <v>0</v>
      </c>
      <c r="AO361" s="3">
        <f>Programas!AO361</f>
        <v>0</v>
      </c>
      <c r="AP361" s="3">
        <f>Programas!AP361</f>
        <v>0</v>
      </c>
      <c r="AQ361" s="3">
        <f>Programas!AQ361</f>
        <v>0</v>
      </c>
      <c r="AR361" s="3">
        <f>Programas!AR361</f>
        <v>0</v>
      </c>
      <c r="AS361" s="3">
        <f>Programas!AS361</f>
        <v>0</v>
      </c>
      <c r="AT361" s="3">
        <f>Programas!AT361</f>
        <v>0</v>
      </c>
      <c r="AU361" s="3">
        <f>Programas!AU361</f>
        <v>0</v>
      </c>
      <c r="AV361" s="3">
        <f>Programas!AV361</f>
        <v>0</v>
      </c>
      <c r="AW361" s="3">
        <f>Programas!AW361</f>
        <v>0</v>
      </c>
      <c r="AX361" s="4">
        <f t="shared" si="351"/>
        <v>0</v>
      </c>
      <c r="AY361" s="4" t="s">
        <v>205</v>
      </c>
      <c r="AZ361" s="2" t="s">
        <v>528</v>
      </c>
      <c r="BA361" s="2" t="s">
        <v>529</v>
      </c>
      <c r="BB361" s="2" t="s">
        <v>313</v>
      </c>
      <c r="BC361" s="2" t="s">
        <v>314</v>
      </c>
      <c r="BD361" s="6">
        <v>0</v>
      </c>
      <c r="BE361" s="6">
        <v>0.25</v>
      </c>
      <c r="BF361" s="6">
        <v>0.75</v>
      </c>
      <c r="BG361" s="6">
        <f t="shared" si="353"/>
        <v>0.75</v>
      </c>
      <c r="BH361" s="6">
        <v>1</v>
      </c>
      <c r="BI361" s="6">
        <f t="shared" si="354"/>
        <v>1</v>
      </c>
      <c r="BJ361" s="6">
        <f t="shared" si="355"/>
        <v>1</v>
      </c>
      <c r="BK361" s="6">
        <f t="shared" si="356"/>
        <v>1</v>
      </c>
      <c r="BL361" s="6">
        <f t="shared" si="357"/>
        <v>1</v>
      </c>
      <c r="BM361" s="6">
        <f t="shared" si="358"/>
        <v>1</v>
      </c>
      <c r="BN361" s="6">
        <f t="shared" si="359"/>
        <v>1</v>
      </c>
      <c r="BO361" s="6">
        <f t="shared" si="360"/>
        <v>1</v>
      </c>
      <c r="BP361" s="6">
        <f t="shared" si="361"/>
        <v>1</v>
      </c>
      <c r="BQ361" s="6">
        <f t="shared" si="362"/>
        <v>1</v>
      </c>
      <c r="BR361" s="6">
        <f t="shared" si="363"/>
        <v>1</v>
      </c>
      <c r="BS361" s="6">
        <f t="shared" si="364"/>
        <v>1</v>
      </c>
      <c r="BT361" s="6">
        <f t="shared" si="365"/>
        <v>1</v>
      </c>
      <c r="BU361" s="6">
        <f t="shared" si="366"/>
        <v>1</v>
      </c>
      <c r="BV361" s="6">
        <f t="shared" si="367"/>
        <v>1</v>
      </c>
      <c r="BW361" s="6">
        <f t="shared" si="368"/>
        <v>1</v>
      </c>
      <c r="BX361" s="1"/>
    </row>
    <row r="362" spans="1:76" ht="57" hidden="1" x14ac:dyDescent="0.3">
      <c r="A362" s="2" t="str">
        <f>Programas!A362</f>
        <v>DO5</v>
      </c>
      <c r="B362" s="2">
        <f>Programas!B362</f>
        <v>1</v>
      </c>
      <c r="C362" s="2" t="str">
        <f>Programas!C362</f>
        <v>Recursos Hídricos</v>
      </c>
      <c r="D362" s="2">
        <f>Programas!D362</f>
        <v>9</v>
      </c>
      <c r="E362" s="2" t="str">
        <f>Programas!E362</f>
        <v>Criação de Unidades Especiais de Gestão</v>
      </c>
      <c r="F362" s="2" t="str">
        <f>Programas!F362</f>
        <v>N/A</v>
      </c>
      <c r="G362" s="2" t="str">
        <f>Programas!G362</f>
        <v>N/A</v>
      </c>
      <c r="H362" s="2" t="str">
        <f>Programas!H362</f>
        <v>9.1.1</v>
      </c>
      <c r="I362" s="2" t="str">
        <f>Programas!I362</f>
        <v xml:space="preserve">Criar Unidades Especiais de Gestão </v>
      </c>
      <c r="J362" s="3" t="str">
        <f>IF(Programas!J362="X","X","")</f>
        <v/>
      </c>
      <c r="K362" s="3" t="str">
        <f>IF(Programas!K362="X","X","")</f>
        <v>X</v>
      </c>
      <c r="L362" s="3" t="str">
        <f>IF(Programas!L362="X","X","")</f>
        <v>X</v>
      </c>
      <c r="M362" s="3" t="str">
        <f>IF(Programas!M362="X","X","")</f>
        <v>X</v>
      </c>
      <c r="N362" s="3" t="str">
        <f>IF(Programas!N362="X","X","")</f>
        <v>X</v>
      </c>
      <c r="O362" s="3" t="str">
        <f>IF(Programas!O362="X","X","")</f>
        <v/>
      </c>
      <c r="P362" s="3" t="str">
        <f>IF(Programas!P362="X","X","")</f>
        <v/>
      </c>
      <c r="Q362" s="3" t="str">
        <f>IF(Programas!Q362="X","X","")</f>
        <v/>
      </c>
      <c r="R362" s="3" t="str">
        <f>IF(Programas!R362="X","X","")</f>
        <v/>
      </c>
      <c r="S362" s="3" t="str">
        <f>IF(Programas!S362="X","X","")</f>
        <v/>
      </c>
      <c r="T362" s="3" t="str">
        <f>IF(Programas!T362="X","X","")</f>
        <v/>
      </c>
      <c r="U362" s="3" t="str">
        <f>IF(Programas!U362="X","X","")</f>
        <v/>
      </c>
      <c r="V362" s="3" t="str">
        <f>IF(Programas!V362="X","X","")</f>
        <v/>
      </c>
      <c r="W362" s="3" t="str">
        <f>IF(Programas!W362="X","X","")</f>
        <v/>
      </c>
      <c r="X362" s="3" t="str">
        <f>IF(Programas!X362="X","X","")</f>
        <v/>
      </c>
      <c r="Y362" s="3" t="str">
        <f>IF(Programas!Y362="X","X","")</f>
        <v/>
      </c>
      <c r="Z362" s="3" t="str">
        <f>IF(Programas!Z362="X","X","")</f>
        <v/>
      </c>
      <c r="AA362" s="3" t="str">
        <f>IF(Programas!AA362="X","X","")</f>
        <v/>
      </c>
      <c r="AB362" s="3" t="str">
        <f>IF(Programas!AB362="X","X","")</f>
        <v/>
      </c>
      <c r="AC362" s="3" t="str">
        <f>IF(Programas!AC362="X","X","")</f>
        <v/>
      </c>
      <c r="AD362" s="3">
        <f>Programas!AD362</f>
        <v>0</v>
      </c>
      <c r="AE362" s="3">
        <f>Programas!AE362</f>
        <v>0</v>
      </c>
      <c r="AF362" s="3">
        <f>Programas!AF362</f>
        <v>0</v>
      </c>
      <c r="AG362" s="3">
        <f>Programas!AG362</f>
        <v>0</v>
      </c>
      <c r="AH362" s="3">
        <f>Programas!AH362</f>
        <v>0</v>
      </c>
      <c r="AI362" s="3">
        <f>Programas!AI362</f>
        <v>0</v>
      </c>
      <c r="AJ362" s="3">
        <f>Programas!AJ362</f>
        <v>0</v>
      </c>
      <c r="AK362" s="3">
        <f>Programas!AK362</f>
        <v>0</v>
      </c>
      <c r="AL362" s="3">
        <f>Programas!AL362</f>
        <v>0</v>
      </c>
      <c r="AM362" s="3">
        <f>Programas!AM362</f>
        <v>0</v>
      </c>
      <c r="AN362" s="3">
        <f>Programas!AN362</f>
        <v>0</v>
      </c>
      <c r="AO362" s="3">
        <f>Programas!AO362</f>
        <v>0</v>
      </c>
      <c r="AP362" s="3">
        <f>Programas!AP362</f>
        <v>0</v>
      </c>
      <c r="AQ362" s="3">
        <f>Programas!AQ362</f>
        <v>0</v>
      </c>
      <c r="AR362" s="3">
        <f>Programas!AR362</f>
        <v>0</v>
      </c>
      <c r="AS362" s="3">
        <f>Programas!AS362</f>
        <v>0</v>
      </c>
      <c r="AT362" s="3">
        <f>Programas!AT362</f>
        <v>0</v>
      </c>
      <c r="AU362" s="3">
        <f>Programas!AU362</f>
        <v>0</v>
      </c>
      <c r="AV362" s="3">
        <f>Programas!AV362</f>
        <v>0</v>
      </c>
      <c r="AW362" s="3">
        <f>Programas!AW362</f>
        <v>0</v>
      </c>
      <c r="AX362" s="4">
        <f t="shared" si="351"/>
        <v>0</v>
      </c>
      <c r="AY362" s="4" t="s">
        <v>205</v>
      </c>
      <c r="AZ362" s="2" t="s">
        <v>528</v>
      </c>
      <c r="BA362" s="2" t="s">
        <v>529</v>
      </c>
      <c r="BB362" s="2" t="s">
        <v>313</v>
      </c>
      <c r="BC362" s="2" t="s">
        <v>314</v>
      </c>
      <c r="BD362" s="6">
        <v>0</v>
      </c>
      <c r="BE362" s="6">
        <v>0.25</v>
      </c>
      <c r="BF362" s="6">
        <v>0.75</v>
      </c>
      <c r="BG362" s="6">
        <f t="shared" si="353"/>
        <v>0.75</v>
      </c>
      <c r="BH362" s="6">
        <v>1</v>
      </c>
      <c r="BI362" s="6">
        <f t="shared" si="354"/>
        <v>1</v>
      </c>
      <c r="BJ362" s="6">
        <f t="shared" si="355"/>
        <v>1</v>
      </c>
      <c r="BK362" s="6">
        <f t="shared" si="356"/>
        <v>1</v>
      </c>
      <c r="BL362" s="6">
        <f t="shared" si="357"/>
        <v>1</v>
      </c>
      <c r="BM362" s="6">
        <f t="shared" si="358"/>
        <v>1</v>
      </c>
      <c r="BN362" s="6">
        <f t="shared" si="359"/>
        <v>1</v>
      </c>
      <c r="BO362" s="6">
        <f t="shared" si="360"/>
        <v>1</v>
      </c>
      <c r="BP362" s="6">
        <f t="shared" si="361"/>
        <v>1</v>
      </c>
      <c r="BQ362" s="6">
        <f t="shared" si="362"/>
        <v>1</v>
      </c>
      <c r="BR362" s="6">
        <f t="shared" si="363"/>
        <v>1</v>
      </c>
      <c r="BS362" s="6">
        <f t="shared" si="364"/>
        <v>1</v>
      </c>
      <c r="BT362" s="6">
        <f t="shared" si="365"/>
        <v>1</v>
      </c>
      <c r="BU362" s="6">
        <f t="shared" si="366"/>
        <v>1</v>
      </c>
      <c r="BV362" s="6">
        <f t="shared" si="367"/>
        <v>1</v>
      </c>
      <c r="BW362" s="6">
        <f t="shared" si="368"/>
        <v>1</v>
      </c>
      <c r="BX362" s="1"/>
    </row>
    <row r="363" spans="1:76" ht="57" hidden="1" x14ac:dyDescent="0.3">
      <c r="A363" s="2" t="str">
        <f>Programas!A363</f>
        <v>DO6</v>
      </c>
      <c r="B363" s="2">
        <f>Programas!B363</f>
        <v>1</v>
      </c>
      <c r="C363" s="2" t="str">
        <f>Programas!C363</f>
        <v>Recursos Hídricos</v>
      </c>
      <c r="D363" s="2">
        <f>Programas!D363</f>
        <v>9</v>
      </c>
      <c r="E363" s="2" t="str">
        <f>Programas!E363</f>
        <v>Criação de Unidades Especiais de Gestão</v>
      </c>
      <c r="F363" s="2" t="str">
        <f>Programas!F363</f>
        <v>N/A</v>
      </c>
      <c r="G363" s="2" t="str">
        <f>Programas!G363</f>
        <v>N/A</v>
      </c>
      <c r="H363" s="2" t="str">
        <f>Programas!H363</f>
        <v>9.1.1</v>
      </c>
      <c r="I363" s="2" t="str">
        <f>Programas!I363</f>
        <v xml:space="preserve">Criar Unidades Especiais de Gestão </v>
      </c>
      <c r="J363" s="3" t="str">
        <f>IF(Programas!J363="X","X","")</f>
        <v/>
      </c>
      <c r="K363" s="3" t="str">
        <f>IF(Programas!K363="X","X","")</f>
        <v>X</v>
      </c>
      <c r="L363" s="3" t="str">
        <f>IF(Programas!L363="X","X","")</f>
        <v>X</v>
      </c>
      <c r="M363" s="3" t="str">
        <f>IF(Programas!M363="X","X","")</f>
        <v>X</v>
      </c>
      <c r="N363" s="3" t="str">
        <f>IF(Programas!N363="X","X","")</f>
        <v>X</v>
      </c>
      <c r="O363" s="3" t="str">
        <f>IF(Programas!O363="X","X","")</f>
        <v/>
      </c>
      <c r="P363" s="3" t="str">
        <f>IF(Programas!P363="X","X","")</f>
        <v/>
      </c>
      <c r="Q363" s="3" t="str">
        <f>IF(Programas!Q363="X","X","")</f>
        <v/>
      </c>
      <c r="R363" s="3" t="str">
        <f>IF(Programas!R363="X","X","")</f>
        <v/>
      </c>
      <c r="S363" s="3" t="str">
        <f>IF(Programas!S363="X","X","")</f>
        <v/>
      </c>
      <c r="T363" s="3" t="str">
        <f>IF(Programas!T363="X","X","")</f>
        <v/>
      </c>
      <c r="U363" s="3" t="str">
        <f>IF(Programas!U363="X","X","")</f>
        <v/>
      </c>
      <c r="V363" s="3" t="str">
        <f>IF(Programas!V363="X","X","")</f>
        <v/>
      </c>
      <c r="W363" s="3" t="str">
        <f>IF(Programas!W363="X","X","")</f>
        <v/>
      </c>
      <c r="X363" s="3" t="str">
        <f>IF(Programas!X363="X","X","")</f>
        <v/>
      </c>
      <c r="Y363" s="3" t="str">
        <f>IF(Programas!Y363="X","X","")</f>
        <v/>
      </c>
      <c r="Z363" s="3" t="str">
        <f>IF(Programas!Z363="X","X","")</f>
        <v/>
      </c>
      <c r="AA363" s="3" t="str">
        <f>IF(Programas!AA363="X","X","")</f>
        <v/>
      </c>
      <c r="AB363" s="3" t="str">
        <f>IF(Programas!AB363="X","X","")</f>
        <v/>
      </c>
      <c r="AC363" s="3" t="str">
        <f>IF(Programas!AC363="X","X","")</f>
        <v/>
      </c>
      <c r="AD363" s="3">
        <f>Programas!AD363</f>
        <v>0</v>
      </c>
      <c r="AE363" s="3">
        <f>Programas!AE363</f>
        <v>0</v>
      </c>
      <c r="AF363" s="3">
        <f>Programas!AF363</f>
        <v>0</v>
      </c>
      <c r="AG363" s="3">
        <f>Programas!AG363</f>
        <v>0</v>
      </c>
      <c r="AH363" s="3">
        <f>Programas!AH363</f>
        <v>0</v>
      </c>
      <c r="AI363" s="3">
        <f>Programas!AI363</f>
        <v>0</v>
      </c>
      <c r="AJ363" s="3">
        <f>Programas!AJ363</f>
        <v>0</v>
      </c>
      <c r="AK363" s="3">
        <f>Programas!AK363</f>
        <v>0</v>
      </c>
      <c r="AL363" s="3">
        <f>Programas!AL363</f>
        <v>0</v>
      </c>
      <c r="AM363" s="3">
        <f>Programas!AM363</f>
        <v>0</v>
      </c>
      <c r="AN363" s="3">
        <f>Programas!AN363</f>
        <v>0</v>
      </c>
      <c r="AO363" s="3">
        <f>Programas!AO363</f>
        <v>0</v>
      </c>
      <c r="AP363" s="3">
        <f>Programas!AP363</f>
        <v>0</v>
      </c>
      <c r="AQ363" s="3">
        <f>Programas!AQ363</f>
        <v>0</v>
      </c>
      <c r="AR363" s="3">
        <f>Programas!AR363</f>
        <v>0</v>
      </c>
      <c r="AS363" s="3">
        <f>Programas!AS363</f>
        <v>0</v>
      </c>
      <c r="AT363" s="3">
        <f>Programas!AT363</f>
        <v>0</v>
      </c>
      <c r="AU363" s="3">
        <f>Programas!AU363</f>
        <v>0</v>
      </c>
      <c r="AV363" s="3">
        <f>Programas!AV363</f>
        <v>0</v>
      </c>
      <c r="AW363" s="3">
        <f>Programas!AW363</f>
        <v>0</v>
      </c>
      <c r="AX363" s="4">
        <f t="shared" si="351"/>
        <v>0</v>
      </c>
      <c r="AY363" s="4" t="s">
        <v>205</v>
      </c>
      <c r="AZ363" s="2" t="s">
        <v>528</v>
      </c>
      <c r="BA363" s="2" t="s">
        <v>529</v>
      </c>
      <c r="BB363" s="2" t="s">
        <v>313</v>
      </c>
      <c r="BC363" s="2" t="s">
        <v>314</v>
      </c>
      <c r="BD363" s="6">
        <v>0</v>
      </c>
      <c r="BE363" s="6">
        <v>0.25</v>
      </c>
      <c r="BF363" s="6">
        <v>0.75</v>
      </c>
      <c r="BG363" s="6">
        <f t="shared" si="353"/>
        <v>0.75</v>
      </c>
      <c r="BH363" s="6">
        <v>1</v>
      </c>
      <c r="BI363" s="6">
        <f t="shared" si="354"/>
        <v>1</v>
      </c>
      <c r="BJ363" s="6">
        <f t="shared" si="355"/>
        <v>1</v>
      </c>
      <c r="BK363" s="6">
        <f t="shared" si="356"/>
        <v>1</v>
      </c>
      <c r="BL363" s="6">
        <f t="shared" si="357"/>
        <v>1</v>
      </c>
      <c r="BM363" s="6">
        <f t="shared" si="358"/>
        <v>1</v>
      </c>
      <c r="BN363" s="6">
        <f t="shared" si="359"/>
        <v>1</v>
      </c>
      <c r="BO363" s="6">
        <f t="shared" si="360"/>
        <v>1</v>
      </c>
      <c r="BP363" s="6">
        <f t="shared" si="361"/>
        <v>1</v>
      </c>
      <c r="BQ363" s="6">
        <f t="shared" si="362"/>
        <v>1</v>
      </c>
      <c r="BR363" s="6">
        <f t="shared" si="363"/>
        <v>1</v>
      </c>
      <c r="BS363" s="6">
        <f t="shared" si="364"/>
        <v>1</v>
      </c>
      <c r="BT363" s="6">
        <f t="shared" si="365"/>
        <v>1</v>
      </c>
      <c r="BU363" s="6">
        <f t="shared" si="366"/>
        <v>1</v>
      </c>
      <c r="BV363" s="6">
        <f t="shared" si="367"/>
        <v>1</v>
      </c>
      <c r="BW363" s="6">
        <f t="shared" si="368"/>
        <v>1</v>
      </c>
      <c r="BX363" s="1"/>
    </row>
    <row r="364" spans="1:76" ht="57" hidden="1" x14ac:dyDescent="0.3">
      <c r="A364" s="2" t="str">
        <f>Programas!A364</f>
        <v>UA7</v>
      </c>
      <c r="B364" s="2">
        <f>Programas!B364</f>
        <v>1</v>
      </c>
      <c r="C364" s="2" t="str">
        <f>Programas!C364</f>
        <v>Recursos Hídricos</v>
      </c>
      <c r="D364" s="2">
        <f>Programas!D364</f>
        <v>9</v>
      </c>
      <c r="E364" s="2" t="str">
        <f>Programas!E364</f>
        <v>Criação de Unidades Especiais de Gestão</v>
      </c>
      <c r="F364" s="2" t="str">
        <f>Programas!F364</f>
        <v>N/A</v>
      </c>
      <c r="G364" s="2" t="str">
        <f>Programas!G364</f>
        <v>N/A</v>
      </c>
      <c r="H364" s="2" t="str">
        <f>Programas!H364</f>
        <v>9.1.1</v>
      </c>
      <c r="I364" s="2" t="str">
        <f>Programas!I364</f>
        <v xml:space="preserve">Criar Unidades Especiais de Gestão </v>
      </c>
      <c r="J364" s="3" t="str">
        <f>IF(Programas!J364="X","X","")</f>
        <v/>
      </c>
      <c r="K364" s="3" t="str">
        <f>IF(Programas!K364="X","X","")</f>
        <v>X</v>
      </c>
      <c r="L364" s="3" t="str">
        <f>IF(Programas!L364="X","X","")</f>
        <v>X</v>
      </c>
      <c r="M364" s="3" t="str">
        <f>IF(Programas!M364="X","X","")</f>
        <v>X</v>
      </c>
      <c r="N364" s="3" t="str">
        <f>IF(Programas!N364="X","X","")</f>
        <v>X</v>
      </c>
      <c r="O364" s="3" t="str">
        <f>IF(Programas!O364="X","X","")</f>
        <v/>
      </c>
      <c r="P364" s="3" t="str">
        <f>IF(Programas!P364="X","X","")</f>
        <v/>
      </c>
      <c r="Q364" s="3" t="str">
        <f>IF(Programas!Q364="X","X","")</f>
        <v/>
      </c>
      <c r="R364" s="3" t="str">
        <f>IF(Programas!R364="X","X","")</f>
        <v/>
      </c>
      <c r="S364" s="3" t="str">
        <f>IF(Programas!S364="X","X","")</f>
        <v/>
      </c>
      <c r="T364" s="3" t="str">
        <f>IF(Programas!T364="X","X","")</f>
        <v/>
      </c>
      <c r="U364" s="3" t="str">
        <f>IF(Programas!U364="X","X","")</f>
        <v/>
      </c>
      <c r="V364" s="3" t="str">
        <f>IF(Programas!V364="X","X","")</f>
        <v/>
      </c>
      <c r="W364" s="3" t="str">
        <f>IF(Programas!W364="X","X","")</f>
        <v/>
      </c>
      <c r="X364" s="3" t="str">
        <f>IF(Programas!X364="X","X","")</f>
        <v/>
      </c>
      <c r="Y364" s="3" t="str">
        <f>IF(Programas!Y364="X","X","")</f>
        <v/>
      </c>
      <c r="Z364" s="3" t="str">
        <f>IF(Programas!Z364="X","X","")</f>
        <v/>
      </c>
      <c r="AA364" s="3" t="str">
        <f>IF(Programas!AA364="X","X","")</f>
        <v/>
      </c>
      <c r="AB364" s="3" t="str">
        <f>IF(Programas!AB364="X","X","")</f>
        <v/>
      </c>
      <c r="AC364" s="3" t="str">
        <f>IF(Programas!AC364="X","X","")</f>
        <v/>
      </c>
      <c r="AD364" s="3">
        <f>Programas!AD364</f>
        <v>0</v>
      </c>
      <c r="AE364" s="3">
        <f>Programas!AE364</f>
        <v>0</v>
      </c>
      <c r="AF364" s="3">
        <f>Programas!AF364</f>
        <v>0</v>
      </c>
      <c r="AG364" s="3">
        <f>Programas!AG364</f>
        <v>0</v>
      </c>
      <c r="AH364" s="3">
        <f>Programas!AH364</f>
        <v>0</v>
      </c>
      <c r="AI364" s="3">
        <f>Programas!AI364</f>
        <v>0</v>
      </c>
      <c r="AJ364" s="3">
        <f>Programas!AJ364</f>
        <v>0</v>
      </c>
      <c r="AK364" s="3">
        <f>Programas!AK364</f>
        <v>0</v>
      </c>
      <c r="AL364" s="3">
        <f>Programas!AL364</f>
        <v>0</v>
      </c>
      <c r="AM364" s="3">
        <f>Programas!AM364</f>
        <v>0</v>
      </c>
      <c r="AN364" s="3">
        <f>Programas!AN364</f>
        <v>0</v>
      </c>
      <c r="AO364" s="3">
        <f>Programas!AO364</f>
        <v>0</v>
      </c>
      <c r="AP364" s="3">
        <f>Programas!AP364</f>
        <v>0</v>
      </c>
      <c r="AQ364" s="3">
        <f>Programas!AQ364</f>
        <v>0</v>
      </c>
      <c r="AR364" s="3">
        <f>Programas!AR364</f>
        <v>0</v>
      </c>
      <c r="AS364" s="3">
        <f>Programas!AS364</f>
        <v>0</v>
      </c>
      <c r="AT364" s="3">
        <f>Programas!AT364</f>
        <v>0</v>
      </c>
      <c r="AU364" s="3">
        <f>Programas!AU364</f>
        <v>0</v>
      </c>
      <c r="AV364" s="3">
        <f>Programas!AV364</f>
        <v>0</v>
      </c>
      <c r="AW364" s="3">
        <f>Programas!AW364</f>
        <v>0</v>
      </c>
      <c r="AX364" s="4">
        <f t="shared" si="351"/>
        <v>0</v>
      </c>
      <c r="AY364" s="4" t="s">
        <v>205</v>
      </c>
      <c r="AZ364" s="2" t="s">
        <v>530</v>
      </c>
      <c r="BA364" s="2" t="s">
        <v>529</v>
      </c>
      <c r="BB364" s="2" t="s">
        <v>313</v>
      </c>
      <c r="BC364" s="2" t="s">
        <v>314</v>
      </c>
      <c r="BD364" s="6">
        <v>0</v>
      </c>
      <c r="BE364" s="6">
        <v>0.25</v>
      </c>
      <c r="BF364" s="6">
        <v>0.75</v>
      </c>
      <c r="BG364" s="6">
        <f t="shared" si="353"/>
        <v>0.75</v>
      </c>
      <c r="BH364" s="6">
        <v>1</v>
      </c>
      <c r="BI364" s="6">
        <f t="shared" si="354"/>
        <v>1</v>
      </c>
      <c r="BJ364" s="6">
        <f t="shared" si="355"/>
        <v>1</v>
      </c>
      <c r="BK364" s="6">
        <f t="shared" si="356"/>
        <v>1</v>
      </c>
      <c r="BL364" s="6">
        <f t="shared" si="357"/>
        <v>1</v>
      </c>
      <c r="BM364" s="6">
        <f t="shared" si="358"/>
        <v>1</v>
      </c>
      <c r="BN364" s="6">
        <f t="shared" si="359"/>
        <v>1</v>
      </c>
      <c r="BO364" s="6">
        <f t="shared" si="360"/>
        <v>1</v>
      </c>
      <c r="BP364" s="6">
        <f t="shared" si="361"/>
        <v>1</v>
      </c>
      <c r="BQ364" s="6">
        <f t="shared" si="362"/>
        <v>1</v>
      </c>
      <c r="BR364" s="6">
        <f t="shared" si="363"/>
        <v>1</v>
      </c>
      <c r="BS364" s="6">
        <f t="shared" si="364"/>
        <v>1</v>
      </c>
      <c r="BT364" s="6">
        <f t="shared" si="365"/>
        <v>1</v>
      </c>
      <c r="BU364" s="6">
        <f t="shared" si="366"/>
        <v>1</v>
      </c>
      <c r="BV364" s="6">
        <f t="shared" si="367"/>
        <v>1</v>
      </c>
      <c r="BW364" s="6">
        <f t="shared" si="368"/>
        <v>1</v>
      </c>
      <c r="BX364" s="1"/>
    </row>
    <row r="365" spans="1:76" ht="57" hidden="1" x14ac:dyDescent="0.3">
      <c r="A365" s="2" t="str">
        <f>Programas!A365</f>
        <v>UA8</v>
      </c>
      <c r="B365" s="2">
        <f>Programas!B365</f>
        <v>1</v>
      </c>
      <c r="C365" s="2" t="str">
        <f>Programas!C365</f>
        <v>Recursos Hídricos</v>
      </c>
      <c r="D365" s="2">
        <f>Programas!D365</f>
        <v>9</v>
      </c>
      <c r="E365" s="2" t="str">
        <f>Programas!E365</f>
        <v>Criação de Unidades Especiais de Gestão</v>
      </c>
      <c r="F365" s="2" t="str">
        <f>Programas!F365</f>
        <v>N/A</v>
      </c>
      <c r="G365" s="2" t="str">
        <f>Programas!G365</f>
        <v>N/A</v>
      </c>
      <c r="H365" s="2" t="str">
        <f>Programas!H365</f>
        <v>9.1.1</v>
      </c>
      <c r="I365" s="2" t="str">
        <f>Programas!I365</f>
        <v xml:space="preserve">Criar Unidades Especiais de Gestão </v>
      </c>
      <c r="J365" s="3" t="str">
        <f>IF(Programas!J365="X","X","")</f>
        <v/>
      </c>
      <c r="K365" s="3" t="str">
        <f>IF(Programas!K365="X","X","")</f>
        <v>X</v>
      </c>
      <c r="L365" s="3" t="str">
        <f>IF(Programas!L365="X","X","")</f>
        <v>X</v>
      </c>
      <c r="M365" s="3" t="str">
        <f>IF(Programas!M365="X","X","")</f>
        <v>X</v>
      </c>
      <c r="N365" s="3" t="str">
        <f>IF(Programas!N365="X","X","")</f>
        <v>X</v>
      </c>
      <c r="O365" s="3" t="str">
        <f>IF(Programas!O365="X","X","")</f>
        <v/>
      </c>
      <c r="P365" s="3" t="str">
        <f>IF(Programas!P365="X","X","")</f>
        <v/>
      </c>
      <c r="Q365" s="3" t="str">
        <f>IF(Programas!Q365="X","X","")</f>
        <v/>
      </c>
      <c r="R365" s="3" t="str">
        <f>IF(Programas!R365="X","X","")</f>
        <v/>
      </c>
      <c r="S365" s="3" t="str">
        <f>IF(Programas!S365="X","X","")</f>
        <v/>
      </c>
      <c r="T365" s="3" t="str">
        <f>IF(Programas!T365="X","X","")</f>
        <v/>
      </c>
      <c r="U365" s="3" t="str">
        <f>IF(Programas!U365="X","X","")</f>
        <v/>
      </c>
      <c r="V365" s="3" t="str">
        <f>IF(Programas!V365="X","X","")</f>
        <v/>
      </c>
      <c r="W365" s="3" t="str">
        <f>IF(Programas!W365="X","X","")</f>
        <v/>
      </c>
      <c r="X365" s="3" t="str">
        <f>IF(Programas!X365="X","X","")</f>
        <v/>
      </c>
      <c r="Y365" s="3" t="str">
        <f>IF(Programas!Y365="X","X","")</f>
        <v/>
      </c>
      <c r="Z365" s="3" t="str">
        <f>IF(Programas!Z365="X","X","")</f>
        <v/>
      </c>
      <c r="AA365" s="3" t="str">
        <f>IF(Programas!AA365="X","X","")</f>
        <v/>
      </c>
      <c r="AB365" s="3" t="str">
        <f>IF(Programas!AB365="X","X","")</f>
        <v/>
      </c>
      <c r="AC365" s="3" t="str">
        <f>IF(Programas!AC365="X","X","")</f>
        <v/>
      </c>
      <c r="AD365" s="3">
        <f>Programas!AD365</f>
        <v>0</v>
      </c>
      <c r="AE365" s="3">
        <f>Programas!AE365</f>
        <v>0</v>
      </c>
      <c r="AF365" s="3">
        <f>Programas!AF365</f>
        <v>0</v>
      </c>
      <c r="AG365" s="3">
        <f>Programas!AG365</f>
        <v>0</v>
      </c>
      <c r="AH365" s="3">
        <f>Programas!AH365</f>
        <v>0</v>
      </c>
      <c r="AI365" s="3">
        <f>Programas!AI365</f>
        <v>0</v>
      </c>
      <c r="AJ365" s="3">
        <f>Programas!AJ365</f>
        <v>0</v>
      </c>
      <c r="AK365" s="3">
        <f>Programas!AK365</f>
        <v>0</v>
      </c>
      <c r="AL365" s="3">
        <f>Programas!AL365</f>
        <v>0</v>
      </c>
      <c r="AM365" s="3">
        <f>Programas!AM365</f>
        <v>0</v>
      </c>
      <c r="AN365" s="3">
        <f>Programas!AN365</f>
        <v>0</v>
      </c>
      <c r="AO365" s="3">
        <f>Programas!AO365</f>
        <v>0</v>
      </c>
      <c r="AP365" s="3">
        <f>Programas!AP365</f>
        <v>0</v>
      </c>
      <c r="AQ365" s="3">
        <f>Programas!AQ365</f>
        <v>0</v>
      </c>
      <c r="AR365" s="3">
        <f>Programas!AR365</f>
        <v>0</v>
      </c>
      <c r="AS365" s="3">
        <f>Programas!AS365</f>
        <v>0</v>
      </c>
      <c r="AT365" s="3">
        <f>Programas!AT365</f>
        <v>0</v>
      </c>
      <c r="AU365" s="3">
        <f>Programas!AU365</f>
        <v>0</v>
      </c>
      <c r="AV365" s="3">
        <f>Programas!AV365</f>
        <v>0</v>
      </c>
      <c r="AW365" s="3">
        <f>Programas!AW365</f>
        <v>0</v>
      </c>
      <c r="AX365" s="4">
        <f t="shared" si="351"/>
        <v>0</v>
      </c>
      <c r="AY365" s="4" t="s">
        <v>205</v>
      </c>
      <c r="AZ365" s="2" t="s">
        <v>530</v>
      </c>
      <c r="BA365" s="2" t="s">
        <v>529</v>
      </c>
      <c r="BB365" s="2" t="s">
        <v>313</v>
      </c>
      <c r="BC365" s="2" t="s">
        <v>314</v>
      </c>
      <c r="BD365" s="6">
        <v>0</v>
      </c>
      <c r="BE365" s="6">
        <v>0.25</v>
      </c>
      <c r="BF365" s="6">
        <v>0.75</v>
      </c>
      <c r="BG365" s="6">
        <f t="shared" si="353"/>
        <v>0.75</v>
      </c>
      <c r="BH365" s="6">
        <v>1</v>
      </c>
      <c r="BI365" s="6">
        <f t="shared" si="354"/>
        <v>1</v>
      </c>
      <c r="BJ365" s="6">
        <f t="shared" si="355"/>
        <v>1</v>
      </c>
      <c r="BK365" s="6">
        <f t="shared" si="356"/>
        <v>1</v>
      </c>
      <c r="BL365" s="6">
        <f t="shared" si="357"/>
        <v>1</v>
      </c>
      <c r="BM365" s="6">
        <f t="shared" si="358"/>
        <v>1</v>
      </c>
      <c r="BN365" s="6">
        <f t="shared" si="359"/>
        <v>1</v>
      </c>
      <c r="BO365" s="6">
        <f t="shared" si="360"/>
        <v>1</v>
      </c>
      <c r="BP365" s="6">
        <f t="shared" si="361"/>
        <v>1</v>
      </c>
      <c r="BQ365" s="6">
        <f t="shared" si="362"/>
        <v>1</v>
      </c>
      <c r="BR365" s="6">
        <f t="shared" si="363"/>
        <v>1</v>
      </c>
      <c r="BS365" s="6">
        <f t="shared" si="364"/>
        <v>1</v>
      </c>
      <c r="BT365" s="6">
        <f t="shared" si="365"/>
        <v>1</v>
      </c>
      <c r="BU365" s="6">
        <f t="shared" si="366"/>
        <v>1</v>
      </c>
      <c r="BV365" s="6">
        <f t="shared" si="367"/>
        <v>1</v>
      </c>
      <c r="BW365" s="6">
        <f t="shared" si="368"/>
        <v>1</v>
      </c>
      <c r="BX365" s="1"/>
    </row>
    <row r="366" spans="1:76" ht="57" hidden="1" x14ac:dyDescent="0.3">
      <c r="A366" s="2" t="str">
        <f>Programas!A366</f>
        <v>UA9</v>
      </c>
      <c r="B366" s="2">
        <f>Programas!B366</f>
        <v>1</v>
      </c>
      <c r="C366" s="2" t="str">
        <f>Programas!C366</f>
        <v>Recursos Hídricos</v>
      </c>
      <c r="D366" s="2">
        <f>Programas!D366</f>
        <v>9</v>
      </c>
      <c r="E366" s="2" t="str">
        <f>Programas!E366</f>
        <v>Criação de Unidades Especiais de Gestão</v>
      </c>
      <c r="F366" s="2" t="str">
        <f>Programas!F366</f>
        <v>N/A</v>
      </c>
      <c r="G366" s="2" t="str">
        <f>Programas!G366</f>
        <v>N/A</v>
      </c>
      <c r="H366" s="2" t="str">
        <f>Programas!H366</f>
        <v>9.1.1</v>
      </c>
      <c r="I366" s="2" t="str">
        <f>Programas!I366</f>
        <v xml:space="preserve">Criar Unidades Especiais de Gestão </v>
      </c>
      <c r="J366" s="3" t="str">
        <f>IF(Programas!J366="X","X","")</f>
        <v/>
      </c>
      <c r="K366" s="3" t="str">
        <f>IF(Programas!K366="X","X","")</f>
        <v>X</v>
      </c>
      <c r="L366" s="3" t="str">
        <f>IF(Programas!L366="X","X","")</f>
        <v>X</v>
      </c>
      <c r="M366" s="3" t="str">
        <f>IF(Programas!M366="X","X","")</f>
        <v>X</v>
      </c>
      <c r="N366" s="3" t="str">
        <f>IF(Programas!N366="X","X","")</f>
        <v>X</v>
      </c>
      <c r="O366" s="3" t="str">
        <f>IF(Programas!O366="X","X","")</f>
        <v/>
      </c>
      <c r="P366" s="3" t="str">
        <f>IF(Programas!P366="X","X","")</f>
        <v/>
      </c>
      <c r="Q366" s="3" t="str">
        <f>IF(Programas!Q366="X","X","")</f>
        <v/>
      </c>
      <c r="R366" s="3" t="str">
        <f>IF(Programas!R366="X","X","")</f>
        <v/>
      </c>
      <c r="S366" s="3" t="str">
        <f>IF(Programas!S366="X","X","")</f>
        <v/>
      </c>
      <c r="T366" s="3" t="str">
        <f>IF(Programas!T366="X","X","")</f>
        <v/>
      </c>
      <c r="U366" s="3" t="str">
        <f>IF(Programas!U366="X","X","")</f>
        <v/>
      </c>
      <c r="V366" s="3" t="str">
        <f>IF(Programas!V366="X","X","")</f>
        <v/>
      </c>
      <c r="W366" s="3" t="str">
        <f>IF(Programas!W366="X","X","")</f>
        <v/>
      </c>
      <c r="X366" s="3" t="str">
        <f>IF(Programas!X366="X","X","")</f>
        <v/>
      </c>
      <c r="Y366" s="3" t="str">
        <f>IF(Programas!Y366="X","X","")</f>
        <v/>
      </c>
      <c r="Z366" s="3" t="str">
        <f>IF(Programas!Z366="X","X","")</f>
        <v/>
      </c>
      <c r="AA366" s="3" t="str">
        <f>IF(Programas!AA366="X","X","")</f>
        <v/>
      </c>
      <c r="AB366" s="3" t="str">
        <f>IF(Programas!AB366="X","X","")</f>
        <v/>
      </c>
      <c r="AC366" s="3" t="str">
        <f>IF(Programas!AC366="X","X","")</f>
        <v/>
      </c>
      <c r="AD366" s="3">
        <f>Programas!AD366</f>
        <v>0</v>
      </c>
      <c r="AE366" s="3">
        <f>Programas!AE366</f>
        <v>0</v>
      </c>
      <c r="AF366" s="3">
        <f>Programas!AF366</f>
        <v>0</v>
      </c>
      <c r="AG366" s="3">
        <f>Programas!AG366</f>
        <v>0</v>
      </c>
      <c r="AH366" s="3">
        <f>Programas!AH366</f>
        <v>0</v>
      </c>
      <c r="AI366" s="3">
        <f>Programas!AI366</f>
        <v>0</v>
      </c>
      <c r="AJ366" s="3">
        <f>Programas!AJ366</f>
        <v>0</v>
      </c>
      <c r="AK366" s="3">
        <f>Programas!AK366</f>
        <v>0</v>
      </c>
      <c r="AL366" s="3">
        <f>Programas!AL366</f>
        <v>0</v>
      </c>
      <c r="AM366" s="3">
        <f>Programas!AM366</f>
        <v>0</v>
      </c>
      <c r="AN366" s="3">
        <f>Programas!AN366</f>
        <v>0</v>
      </c>
      <c r="AO366" s="3">
        <f>Programas!AO366</f>
        <v>0</v>
      </c>
      <c r="AP366" s="3">
        <f>Programas!AP366</f>
        <v>0</v>
      </c>
      <c r="AQ366" s="3">
        <f>Programas!AQ366</f>
        <v>0</v>
      </c>
      <c r="AR366" s="3">
        <f>Programas!AR366</f>
        <v>0</v>
      </c>
      <c r="AS366" s="3">
        <f>Programas!AS366</f>
        <v>0</v>
      </c>
      <c r="AT366" s="3">
        <f>Programas!AT366</f>
        <v>0</v>
      </c>
      <c r="AU366" s="3">
        <f>Programas!AU366</f>
        <v>0</v>
      </c>
      <c r="AV366" s="3">
        <f>Programas!AV366</f>
        <v>0</v>
      </c>
      <c r="AW366" s="3">
        <f>Programas!AW366</f>
        <v>0</v>
      </c>
      <c r="AX366" s="4">
        <f t="shared" si="351"/>
        <v>0</v>
      </c>
      <c r="AY366" s="4" t="s">
        <v>205</v>
      </c>
      <c r="AZ366" s="2" t="s">
        <v>530</v>
      </c>
      <c r="BA366" s="2" t="s">
        <v>529</v>
      </c>
      <c r="BB366" s="2" t="s">
        <v>313</v>
      </c>
      <c r="BC366" s="2" t="s">
        <v>314</v>
      </c>
      <c r="BD366" s="6">
        <v>0</v>
      </c>
      <c r="BE366" s="6">
        <v>0.25</v>
      </c>
      <c r="BF366" s="6">
        <v>0.75</v>
      </c>
      <c r="BG366" s="6">
        <f t="shared" si="353"/>
        <v>0.75</v>
      </c>
      <c r="BH366" s="6">
        <v>1</v>
      </c>
      <c r="BI366" s="6">
        <f t="shared" si="354"/>
        <v>1</v>
      </c>
      <c r="BJ366" s="6">
        <f t="shared" si="355"/>
        <v>1</v>
      </c>
      <c r="BK366" s="6">
        <f t="shared" si="356"/>
        <v>1</v>
      </c>
      <c r="BL366" s="6">
        <f t="shared" si="357"/>
        <v>1</v>
      </c>
      <c r="BM366" s="6">
        <f t="shared" si="358"/>
        <v>1</v>
      </c>
      <c r="BN366" s="6">
        <f t="shared" si="359"/>
        <v>1</v>
      </c>
      <c r="BO366" s="6">
        <f t="shared" si="360"/>
        <v>1</v>
      </c>
      <c r="BP366" s="6">
        <f t="shared" si="361"/>
        <v>1</v>
      </c>
      <c r="BQ366" s="6">
        <f t="shared" si="362"/>
        <v>1</v>
      </c>
      <c r="BR366" s="6">
        <f t="shared" si="363"/>
        <v>1</v>
      </c>
      <c r="BS366" s="6">
        <f t="shared" si="364"/>
        <v>1</v>
      </c>
      <c r="BT366" s="6">
        <f t="shared" si="365"/>
        <v>1</v>
      </c>
      <c r="BU366" s="6">
        <f t="shared" si="366"/>
        <v>1</v>
      </c>
      <c r="BV366" s="6">
        <f t="shared" si="367"/>
        <v>1</v>
      </c>
      <c r="BW366" s="6">
        <f t="shared" si="368"/>
        <v>1</v>
      </c>
      <c r="BX366" s="1"/>
    </row>
    <row r="367" spans="1:76" ht="57" x14ac:dyDescent="0.3">
      <c r="A367" s="40" t="str">
        <f>Programas!A367</f>
        <v>PIRH</v>
      </c>
      <c r="B367" s="40">
        <f>Programas!B367</f>
        <v>1</v>
      </c>
      <c r="C367" s="40" t="str">
        <f>Programas!C367</f>
        <v>Recursos Hídricos</v>
      </c>
      <c r="D367" s="40">
        <f>Programas!D367</f>
        <v>9</v>
      </c>
      <c r="E367" s="40" t="str">
        <f>Programas!E367</f>
        <v>Criação de Unidades Especiais de Gestão</v>
      </c>
      <c r="F367" s="40" t="str">
        <f>Programas!F367</f>
        <v>N/A</v>
      </c>
      <c r="G367" s="40" t="str">
        <f>Programas!G367</f>
        <v>N/A</v>
      </c>
      <c r="H367" s="40" t="str">
        <f>Programas!H367</f>
        <v>9.1.2</v>
      </c>
      <c r="I367" s="40" t="str">
        <f>Programas!I367</f>
        <v>Elaborar estudo e realizar deliberação do CBH Águas do Rio Manhuaçu quanto à proteção de cursos d’água</v>
      </c>
      <c r="J367" s="30" t="str">
        <f>IF(Programas!J367="X","X","")</f>
        <v/>
      </c>
      <c r="K367" s="30" t="str">
        <f>IF(Programas!K367="X","X","")</f>
        <v/>
      </c>
      <c r="L367" s="30" t="str">
        <f>IF(Programas!L367="X","X","")</f>
        <v/>
      </c>
      <c r="M367" s="30" t="str">
        <f>IF(Programas!M367="X","X","")</f>
        <v/>
      </c>
      <c r="N367" s="30" t="str">
        <f>IF(Programas!N367="X","X","")</f>
        <v/>
      </c>
      <c r="O367" s="30" t="str">
        <f>IF(Programas!O367="X","X","")</f>
        <v>X</v>
      </c>
      <c r="P367" s="30" t="str">
        <f>IF(Programas!P367="X","X","")</f>
        <v>X</v>
      </c>
      <c r="Q367" s="30" t="str">
        <f>IF(Programas!Q367="X","X","")</f>
        <v>X</v>
      </c>
      <c r="R367" s="30" t="str">
        <f>IF(Programas!R367="X","X","")</f>
        <v>X</v>
      </c>
      <c r="S367" s="30" t="str">
        <f>IF(Programas!S367="X","X","")</f>
        <v/>
      </c>
      <c r="T367" s="30" t="str">
        <f>IF(Programas!T367="X","X","")</f>
        <v/>
      </c>
      <c r="U367" s="30" t="str">
        <f>IF(Programas!U367="X","X","")</f>
        <v/>
      </c>
      <c r="V367" s="30" t="str">
        <f>IF(Programas!V367="X","X","")</f>
        <v/>
      </c>
      <c r="W367" s="30" t="str">
        <f>IF(Programas!W367="X","X","")</f>
        <v/>
      </c>
      <c r="X367" s="30" t="str">
        <f>IF(Programas!X367="X","X","")</f>
        <v/>
      </c>
      <c r="Y367" s="30" t="str">
        <f>IF(Programas!Y367="X","X","")</f>
        <v/>
      </c>
      <c r="Z367" s="30" t="str">
        <f>IF(Programas!Z367="X","X","")</f>
        <v/>
      </c>
      <c r="AA367" s="30" t="str">
        <f>IF(Programas!AA367="X","X","")</f>
        <v/>
      </c>
      <c r="AB367" s="30" t="str">
        <f>IF(Programas!AB367="X","X","")</f>
        <v/>
      </c>
      <c r="AC367" s="30" t="str">
        <f>IF(Programas!AC367="X","X","")</f>
        <v/>
      </c>
      <c r="AD367" s="30">
        <f>Programas!AD367</f>
        <v>0</v>
      </c>
      <c r="AE367" s="30">
        <f>Programas!AE367</f>
        <v>0</v>
      </c>
      <c r="AF367" s="30">
        <f>Programas!AF367</f>
        <v>0</v>
      </c>
      <c r="AG367" s="30">
        <f>Programas!AG367</f>
        <v>0</v>
      </c>
      <c r="AH367" s="30">
        <f>Programas!AH367</f>
        <v>0</v>
      </c>
      <c r="AI367" s="30">
        <f>Programas!AI367</f>
        <v>0</v>
      </c>
      <c r="AJ367" s="30">
        <f>Programas!AJ367</f>
        <v>0</v>
      </c>
      <c r="AK367" s="30">
        <f>Programas!AK367</f>
        <v>939.2</v>
      </c>
      <c r="AL367" s="30">
        <f>Programas!AL367</f>
        <v>939.2</v>
      </c>
      <c r="AM367" s="30">
        <f>Programas!AM367</f>
        <v>0</v>
      </c>
      <c r="AN367" s="30">
        <f>Programas!AN367</f>
        <v>0</v>
      </c>
      <c r="AO367" s="30">
        <f>Programas!AO367</f>
        <v>0</v>
      </c>
      <c r="AP367" s="30">
        <f>Programas!AP367</f>
        <v>0</v>
      </c>
      <c r="AQ367" s="30">
        <f>Programas!AQ367</f>
        <v>0</v>
      </c>
      <c r="AR367" s="30">
        <f>Programas!AR367</f>
        <v>0</v>
      </c>
      <c r="AS367" s="30">
        <f>Programas!AS367</f>
        <v>0</v>
      </c>
      <c r="AT367" s="30">
        <f>Programas!AT367</f>
        <v>0</v>
      </c>
      <c r="AU367" s="30">
        <f>Programas!AU367</f>
        <v>0</v>
      </c>
      <c r="AV367" s="30">
        <f>Programas!AV367</f>
        <v>0</v>
      </c>
      <c r="AW367" s="30">
        <f>Programas!AW367</f>
        <v>0</v>
      </c>
      <c r="AX367" s="36">
        <f t="shared" si="351"/>
        <v>1878.4</v>
      </c>
      <c r="AY367" s="36" t="s">
        <v>205</v>
      </c>
      <c r="AZ367" s="40" t="s">
        <v>562</v>
      </c>
      <c r="BA367" s="40" t="s">
        <v>564</v>
      </c>
      <c r="BB367" s="40" t="s">
        <v>565</v>
      </c>
      <c r="BC367" s="40" t="s">
        <v>584</v>
      </c>
      <c r="BD367" s="62">
        <v>0</v>
      </c>
      <c r="BE367" s="62">
        <v>0</v>
      </c>
      <c r="BF367" s="62">
        <v>0</v>
      </c>
      <c r="BG367" s="62">
        <v>0</v>
      </c>
      <c r="BH367" s="62">
        <v>0</v>
      </c>
      <c r="BI367" s="62">
        <v>0.25</v>
      </c>
      <c r="BJ367" s="62">
        <v>0.5</v>
      </c>
      <c r="BK367" s="62">
        <f t="shared" si="356"/>
        <v>0.5</v>
      </c>
      <c r="BL367" s="62">
        <v>1</v>
      </c>
      <c r="BM367" s="62">
        <f t="shared" si="358"/>
        <v>1</v>
      </c>
      <c r="BN367" s="62">
        <f t="shared" si="359"/>
        <v>1</v>
      </c>
      <c r="BO367" s="62">
        <f t="shared" si="360"/>
        <v>1</v>
      </c>
      <c r="BP367" s="62">
        <f t="shared" si="361"/>
        <v>1</v>
      </c>
      <c r="BQ367" s="62">
        <f t="shared" si="362"/>
        <v>1</v>
      </c>
      <c r="BR367" s="62">
        <f t="shared" si="363"/>
        <v>1</v>
      </c>
      <c r="BS367" s="62">
        <f t="shared" si="364"/>
        <v>1</v>
      </c>
      <c r="BT367" s="62">
        <f t="shared" si="365"/>
        <v>1</v>
      </c>
      <c r="BU367" s="62">
        <f t="shared" si="366"/>
        <v>1</v>
      </c>
      <c r="BV367" s="62">
        <f t="shared" si="367"/>
        <v>1</v>
      </c>
      <c r="BW367" s="62">
        <f t="shared" si="368"/>
        <v>1</v>
      </c>
    </row>
    <row r="368" spans="1:76" ht="57" hidden="1" x14ac:dyDescent="0.3">
      <c r="A368" s="2" t="str">
        <f>Programas!A368</f>
        <v>Doce</v>
      </c>
      <c r="B368" s="2">
        <f>Programas!B368</f>
        <v>1</v>
      </c>
      <c r="C368" s="2" t="str">
        <f>Programas!C368</f>
        <v>Recursos Hídricos</v>
      </c>
      <c r="D368" s="2">
        <f>Programas!D368</f>
        <v>9</v>
      </c>
      <c r="E368" s="2" t="str">
        <f>Programas!E368</f>
        <v>Criação de Unidades Especiais de Gestão</v>
      </c>
      <c r="F368" s="2" t="str">
        <f>Programas!F368</f>
        <v>N/A</v>
      </c>
      <c r="G368" s="2" t="str">
        <f>Programas!G368</f>
        <v>N/A</v>
      </c>
      <c r="H368" s="2" t="str">
        <f>Programas!H368</f>
        <v>9.1.2</v>
      </c>
      <c r="I368" s="2" t="str">
        <f>Programas!I368</f>
        <v>Elaborar estudo e realizar deliberação do CBH Águas do Rio Manhuaçu quanto à proteção de cursos d’água</v>
      </c>
      <c r="J368" s="3" t="str">
        <f>IF(Programas!J368="X","X","")</f>
        <v/>
      </c>
      <c r="K368" s="3" t="str">
        <f>IF(Programas!K368="X","X","")</f>
        <v/>
      </c>
      <c r="L368" s="3" t="str">
        <f>IF(Programas!L368="X","X","")</f>
        <v/>
      </c>
      <c r="M368" s="3" t="str">
        <f>IF(Programas!M368="X","X","")</f>
        <v/>
      </c>
      <c r="N368" s="3" t="str">
        <f>IF(Programas!N368="X","X","")</f>
        <v/>
      </c>
      <c r="O368" s="3" t="str">
        <f>IF(Programas!O368="X","X","")</f>
        <v>X</v>
      </c>
      <c r="P368" s="3" t="str">
        <f>IF(Programas!P368="X","X","")</f>
        <v>X</v>
      </c>
      <c r="Q368" s="3" t="str">
        <f>IF(Programas!Q368="X","X","")</f>
        <v>X</v>
      </c>
      <c r="R368" s="3" t="str">
        <f>IF(Programas!R368="X","X","")</f>
        <v>X</v>
      </c>
      <c r="S368" s="3" t="str">
        <f>IF(Programas!S368="X","X","")</f>
        <v/>
      </c>
      <c r="T368" s="3" t="str">
        <f>IF(Programas!T368="X","X","")</f>
        <v/>
      </c>
      <c r="U368" s="3" t="str">
        <f>IF(Programas!U368="X","X","")</f>
        <v/>
      </c>
      <c r="V368" s="3" t="str">
        <f>IF(Programas!V368="X","X","")</f>
        <v/>
      </c>
      <c r="W368" s="3" t="str">
        <f>IF(Programas!W368="X","X","")</f>
        <v/>
      </c>
      <c r="X368" s="3" t="str">
        <f>IF(Programas!X368="X","X","")</f>
        <v/>
      </c>
      <c r="Y368" s="3" t="str">
        <f>IF(Programas!Y368="X","X","")</f>
        <v/>
      </c>
      <c r="Z368" s="3" t="str">
        <f>IF(Programas!Z368="X","X","")</f>
        <v/>
      </c>
      <c r="AA368" s="3" t="str">
        <f>IF(Programas!AA368="X","X","")</f>
        <v/>
      </c>
      <c r="AB368" s="3" t="str">
        <f>IF(Programas!AB368="X","X","")</f>
        <v/>
      </c>
      <c r="AC368" s="3" t="str">
        <f>IF(Programas!AC368="X","X","")</f>
        <v/>
      </c>
      <c r="AD368" s="3">
        <f>Programas!AD368</f>
        <v>0</v>
      </c>
      <c r="AE368" s="3">
        <f>Programas!AE368</f>
        <v>0</v>
      </c>
      <c r="AF368" s="3">
        <f>Programas!AF368</f>
        <v>0</v>
      </c>
      <c r="AG368" s="3">
        <f>Programas!AG368</f>
        <v>0</v>
      </c>
      <c r="AH368" s="3">
        <f>Programas!AH368</f>
        <v>0</v>
      </c>
      <c r="AI368" s="3">
        <f>Programas!AI368</f>
        <v>0</v>
      </c>
      <c r="AJ368" s="3">
        <f>Programas!AJ368</f>
        <v>0</v>
      </c>
      <c r="AK368" s="3">
        <f>Programas!AK368</f>
        <v>0</v>
      </c>
      <c r="AL368" s="3">
        <f>Programas!AL368</f>
        <v>0</v>
      </c>
      <c r="AM368" s="3">
        <f>Programas!AM368</f>
        <v>0</v>
      </c>
      <c r="AN368" s="3">
        <f>Programas!AN368</f>
        <v>0</v>
      </c>
      <c r="AO368" s="3">
        <f>Programas!AO368</f>
        <v>0</v>
      </c>
      <c r="AP368" s="3">
        <f>Programas!AP368</f>
        <v>0</v>
      </c>
      <c r="AQ368" s="3">
        <f>Programas!AQ368</f>
        <v>0</v>
      </c>
      <c r="AR368" s="3">
        <f>Programas!AR368</f>
        <v>0</v>
      </c>
      <c r="AS368" s="3">
        <f>Programas!AS368</f>
        <v>0</v>
      </c>
      <c r="AT368" s="3">
        <f>Programas!AT368</f>
        <v>0</v>
      </c>
      <c r="AU368" s="3">
        <f>Programas!AU368</f>
        <v>0</v>
      </c>
      <c r="AV368" s="3">
        <f>Programas!AV368</f>
        <v>0</v>
      </c>
      <c r="AW368" s="3">
        <f>Programas!AW368</f>
        <v>0</v>
      </c>
      <c r="AX368" s="4">
        <f t="shared" si="351"/>
        <v>0</v>
      </c>
      <c r="AY368" s="4" t="s">
        <v>205</v>
      </c>
      <c r="AZ368" s="2" t="s">
        <v>563</v>
      </c>
      <c r="BA368" s="2" t="s">
        <v>564</v>
      </c>
      <c r="BB368" s="2" t="s">
        <v>565</v>
      </c>
      <c r="BC368" s="2" t="s">
        <v>584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0.25</v>
      </c>
      <c r="BJ368" s="6">
        <v>0.5</v>
      </c>
      <c r="BK368" s="6">
        <f t="shared" ref="BK368" si="369">BJ368</f>
        <v>0.5</v>
      </c>
      <c r="BL368" s="6">
        <v>1</v>
      </c>
      <c r="BM368" s="6">
        <f t="shared" ref="BM368" si="370">BL368</f>
        <v>1</v>
      </c>
      <c r="BN368" s="6">
        <f t="shared" ref="BN368" si="371">BM368</f>
        <v>1</v>
      </c>
      <c r="BO368" s="6">
        <f t="shared" ref="BO368" si="372">BN368</f>
        <v>1</v>
      </c>
      <c r="BP368" s="6">
        <f t="shared" ref="BP368" si="373">BO368</f>
        <v>1</v>
      </c>
      <c r="BQ368" s="6">
        <f t="shared" ref="BQ368" si="374">BP368</f>
        <v>1</v>
      </c>
      <c r="BR368" s="6">
        <f t="shared" ref="BR368" si="375">BQ368</f>
        <v>1</v>
      </c>
      <c r="BS368" s="6">
        <f t="shared" ref="BS368" si="376">BR368</f>
        <v>1</v>
      </c>
      <c r="BT368" s="6">
        <f t="shared" ref="BT368" si="377">BS368</f>
        <v>1</v>
      </c>
      <c r="BU368" s="6">
        <f t="shared" ref="BU368" si="378">BT368</f>
        <v>1</v>
      </c>
      <c r="BV368" s="6">
        <f t="shared" ref="BV368" si="379">BU368</f>
        <v>1</v>
      </c>
      <c r="BW368" s="6">
        <f t="shared" ref="BW368" si="380">BV368</f>
        <v>1</v>
      </c>
      <c r="BX368" s="1"/>
    </row>
    <row r="369" spans="1:76" ht="22.8" hidden="1" x14ac:dyDescent="0.3">
      <c r="A369" s="2" t="str">
        <f>Programas!A369</f>
        <v>DO1</v>
      </c>
      <c r="B369" s="2">
        <f>Programas!B369</f>
        <v>1</v>
      </c>
      <c r="C369" s="2" t="str">
        <f>Programas!C369</f>
        <v>Recursos Hídricos</v>
      </c>
      <c r="D369" s="2">
        <f>Programas!D369</f>
        <v>9</v>
      </c>
      <c r="E369" s="2" t="str">
        <f>Programas!E369</f>
        <v>Criação de Unidades Especiais de Gestão</v>
      </c>
      <c r="F369" s="2" t="str">
        <f>Programas!F369</f>
        <v>N/A</v>
      </c>
      <c r="G369" s="2" t="str">
        <f>Programas!G369</f>
        <v>N/A</v>
      </c>
      <c r="H369" s="2" t="str">
        <f>Programas!H369</f>
        <v>N/A</v>
      </c>
      <c r="I369" s="2" t="str">
        <f>Programas!I369</f>
        <v>N/A</v>
      </c>
      <c r="J369" s="3" t="str">
        <f>IF(Programas!J369="X","X","")</f>
        <v/>
      </c>
      <c r="K369" s="3" t="str">
        <f>IF(Programas!K369="X","X","")</f>
        <v/>
      </c>
      <c r="L369" s="3" t="str">
        <f>IF(Programas!L369="X","X","")</f>
        <v/>
      </c>
      <c r="M369" s="3" t="str">
        <f>IF(Programas!M369="X","X","")</f>
        <v/>
      </c>
      <c r="N369" s="3" t="str">
        <f>IF(Programas!N369="X","X","")</f>
        <v/>
      </c>
      <c r="O369" s="3" t="str">
        <f>IF(Programas!O369="X","X","")</f>
        <v/>
      </c>
      <c r="P369" s="3" t="str">
        <f>IF(Programas!P369="X","X","")</f>
        <v/>
      </c>
      <c r="Q369" s="3" t="str">
        <f>IF(Programas!Q369="X","X","")</f>
        <v/>
      </c>
      <c r="R369" s="3" t="str">
        <f>IF(Programas!R369="X","X","")</f>
        <v/>
      </c>
      <c r="S369" s="3" t="str">
        <f>IF(Programas!S369="X","X","")</f>
        <v/>
      </c>
      <c r="T369" s="3" t="str">
        <f>IF(Programas!T369="X","X","")</f>
        <v/>
      </c>
      <c r="U369" s="3" t="str">
        <f>IF(Programas!U369="X","X","")</f>
        <v/>
      </c>
      <c r="V369" s="3" t="str">
        <f>IF(Programas!V369="X","X","")</f>
        <v/>
      </c>
      <c r="W369" s="3" t="str">
        <f>IF(Programas!W369="X","X","")</f>
        <v/>
      </c>
      <c r="X369" s="3" t="str">
        <f>IF(Programas!X369="X","X","")</f>
        <v/>
      </c>
      <c r="Y369" s="3" t="str">
        <f>IF(Programas!Y369="X","X","")</f>
        <v/>
      </c>
      <c r="Z369" s="3" t="str">
        <f>IF(Programas!Z369="X","X","")</f>
        <v/>
      </c>
      <c r="AA369" s="3" t="str">
        <f>IF(Programas!AA369="X","X","")</f>
        <v/>
      </c>
      <c r="AB369" s="3" t="str">
        <f>IF(Programas!AB369="X","X","")</f>
        <v/>
      </c>
      <c r="AC369" s="3" t="str">
        <f>IF(Programas!AC369="X","X","")</f>
        <v/>
      </c>
      <c r="AD369" s="3">
        <f>Programas!AD369</f>
        <v>0</v>
      </c>
      <c r="AE369" s="3">
        <f>Programas!AE369</f>
        <v>0</v>
      </c>
      <c r="AF369" s="3">
        <f>Programas!AF369</f>
        <v>0</v>
      </c>
      <c r="AG369" s="3">
        <f>Programas!AG369</f>
        <v>0</v>
      </c>
      <c r="AH369" s="3">
        <f>Programas!AH369</f>
        <v>0</v>
      </c>
      <c r="AI369" s="3">
        <f>Programas!AI369</f>
        <v>0</v>
      </c>
      <c r="AJ369" s="3">
        <f>Programas!AJ369</f>
        <v>0</v>
      </c>
      <c r="AK369" s="3">
        <f>Programas!AK369</f>
        <v>0</v>
      </c>
      <c r="AL369" s="3">
        <f>Programas!AL369</f>
        <v>0</v>
      </c>
      <c r="AM369" s="3">
        <f>Programas!AM369</f>
        <v>0</v>
      </c>
      <c r="AN369" s="3">
        <f>Programas!AN369</f>
        <v>0</v>
      </c>
      <c r="AO369" s="3">
        <f>Programas!AO369</f>
        <v>0</v>
      </c>
      <c r="AP369" s="3">
        <f>Programas!AP369</f>
        <v>0</v>
      </c>
      <c r="AQ369" s="3">
        <f>Programas!AQ369</f>
        <v>0</v>
      </c>
      <c r="AR369" s="3">
        <f>Programas!AR369</f>
        <v>0</v>
      </c>
      <c r="AS369" s="3">
        <f>Programas!AS369</f>
        <v>0</v>
      </c>
      <c r="AT369" s="3">
        <f>Programas!AT369</f>
        <v>0</v>
      </c>
      <c r="AU369" s="3">
        <f>Programas!AU369</f>
        <v>0</v>
      </c>
      <c r="AV369" s="3">
        <f>Programas!AV369</f>
        <v>0</v>
      </c>
      <c r="AW369" s="3">
        <f>Programas!AW369</f>
        <v>0</v>
      </c>
      <c r="AX369" s="4">
        <f t="shared" si="351"/>
        <v>0</v>
      </c>
      <c r="AY369" s="4"/>
      <c r="AZ369" s="2"/>
      <c r="BA369" s="2"/>
      <c r="BB369" s="2"/>
      <c r="BC369" s="2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1"/>
    </row>
    <row r="370" spans="1:76" ht="22.8" hidden="1" x14ac:dyDescent="0.3">
      <c r="A370" s="2" t="str">
        <f>Programas!A370</f>
        <v>DO2</v>
      </c>
      <c r="B370" s="2">
        <f>Programas!B370</f>
        <v>1</v>
      </c>
      <c r="C370" s="2" t="str">
        <f>Programas!C370</f>
        <v>Recursos Hídricos</v>
      </c>
      <c r="D370" s="2">
        <f>Programas!D370</f>
        <v>9</v>
      </c>
      <c r="E370" s="2" t="str">
        <f>Programas!E370</f>
        <v>Criação de Unidades Especiais de Gestão</v>
      </c>
      <c r="F370" s="2" t="str">
        <f>Programas!F370</f>
        <v>N/A</v>
      </c>
      <c r="G370" s="2" t="str">
        <f>Programas!G370</f>
        <v>N/A</v>
      </c>
      <c r="H370" s="2" t="str">
        <f>Programas!H370</f>
        <v>N/A</v>
      </c>
      <c r="I370" s="2" t="str">
        <f>Programas!I370</f>
        <v>N/A</v>
      </c>
      <c r="J370" s="3" t="str">
        <f>IF(Programas!J370="X","X","")</f>
        <v/>
      </c>
      <c r="K370" s="3" t="str">
        <f>IF(Programas!K370="X","X","")</f>
        <v/>
      </c>
      <c r="L370" s="3" t="str">
        <f>IF(Programas!L370="X","X","")</f>
        <v/>
      </c>
      <c r="M370" s="3" t="str">
        <f>IF(Programas!M370="X","X","")</f>
        <v/>
      </c>
      <c r="N370" s="3" t="str">
        <f>IF(Programas!N370="X","X","")</f>
        <v/>
      </c>
      <c r="O370" s="3" t="str">
        <f>IF(Programas!O370="X","X","")</f>
        <v/>
      </c>
      <c r="P370" s="3" t="str">
        <f>IF(Programas!P370="X","X","")</f>
        <v/>
      </c>
      <c r="Q370" s="3" t="str">
        <f>IF(Programas!Q370="X","X","")</f>
        <v/>
      </c>
      <c r="R370" s="3" t="str">
        <f>IF(Programas!R370="X","X","")</f>
        <v/>
      </c>
      <c r="S370" s="3" t="str">
        <f>IF(Programas!S370="X","X","")</f>
        <v/>
      </c>
      <c r="T370" s="3" t="str">
        <f>IF(Programas!T370="X","X","")</f>
        <v/>
      </c>
      <c r="U370" s="3" t="str">
        <f>IF(Programas!U370="X","X","")</f>
        <v/>
      </c>
      <c r="V370" s="3" t="str">
        <f>IF(Programas!V370="X","X","")</f>
        <v/>
      </c>
      <c r="W370" s="3" t="str">
        <f>IF(Programas!W370="X","X","")</f>
        <v/>
      </c>
      <c r="X370" s="3" t="str">
        <f>IF(Programas!X370="X","X","")</f>
        <v/>
      </c>
      <c r="Y370" s="3" t="str">
        <f>IF(Programas!Y370="X","X","")</f>
        <v/>
      </c>
      <c r="Z370" s="3" t="str">
        <f>IF(Programas!Z370="X","X","")</f>
        <v/>
      </c>
      <c r="AA370" s="3" t="str">
        <f>IF(Programas!AA370="X","X","")</f>
        <v/>
      </c>
      <c r="AB370" s="3" t="str">
        <f>IF(Programas!AB370="X","X","")</f>
        <v/>
      </c>
      <c r="AC370" s="3" t="str">
        <f>IF(Programas!AC370="X","X","")</f>
        <v/>
      </c>
      <c r="AD370" s="3">
        <f>Programas!AD370</f>
        <v>0</v>
      </c>
      <c r="AE370" s="3">
        <f>Programas!AE370</f>
        <v>0</v>
      </c>
      <c r="AF370" s="3">
        <f>Programas!AF370</f>
        <v>0</v>
      </c>
      <c r="AG370" s="3">
        <f>Programas!AG370</f>
        <v>0</v>
      </c>
      <c r="AH370" s="3">
        <f>Programas!AH370</f>
        <v>0</v>
      </c>
      <c r="AI370" s="3">
        <f>Programas!AI370</f>
        <v>0</v>
      </c>
      <c r="AJ370" s="3">
        <f>Programas!AJ370</f>
        <v>0</v>
      </c>
      <c r="AK370" s="3">
        <f>Programas!AK370</f>
        <v>0</v>
      </c>
      <c r="AL370" s="3">
        <f>Programas!AL370</f>
        <v>0</v>
      </c>
      <c r="AM370" s="3">
        <f>Programas!AM370</f>
        <v>0</v>
      </c>
      <c r="AN370" s="3">
        <f>Programas!AN370</f>
        <v>0</v>
      </c>
      <c r="AO370" s="3">
        <f>Programas!AO370</f>
        <v>0</v>
      </c>
      <c r="AP370" s="3">
        <f>Programas!AP370</f>
        <v>0</v>
      </c>
      <c r="AQ370" s="3">
        <f>Programas!AQ370</f>
        <v>0</v>
      </c>
      <c r="AR370" s="3">
        <f>Programas!AR370</f>
        <v>0</v>
      </c>
      <c r="AS370" s="3">
        <f>Programas!AS370</f>
        <v>0</v>
      </c>
      <c r="AT370" s="3">
        <f>Programas!AT370</f>
        <v>0</v>
      </c>
      <c r="AU370" s="3">
        <f>Programas!AU370</f>
        <v>0</v>
      </c>
      <c r="AV370" s="3">
        <f>Programas!AV370</f>
        <v>0</v>
      </c>
      <c r="AW370" s="3">
        <f>Programas!AW370</f>
        <v>0</v>
      </c>
      <c r="AX370" s="4">
        <f t="shared" si="351"/>
        <v>0</v>
      </c>
      <c r="AY370" s="4"/>
      <c r="AZ370" s="2"/>
      <c r="BA370" s="2"/>
      <c r="BB370" s="2"/>
      <c r="BC370" s="2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1"/>
    </row>
    <row r="371" spans="1:76" ht="22.8" hidden="1" x14ac:dyDescent="0.3">
      <c r="A371" s="2" t="str">
        <f>Programas!A371</f>
        <v>DO3</v>
      </c>
      <c r="B371" s="2">
        <f>Programas!B371</f>
        <v>1</v>
      </c>
      <c r="C371" s="2" t="str">
        <f>Programas!C371</f>
        <v>Recursos Hídricos</v>
      </c>
      <c r="D371" s="2">
        <f>Programas!D371</f>
        <v>9</v>
      </c>
      <c r="E371" s="2" t="str">
        <f>Programas!E371</f>
        <v>Criação de Unidades Especiais de Gestão</v>
      </c>
      <c r="F371" s="2" t="str">
        <f>Programas!F371</f>
        <v>N/A</v>
      </c>
      <c r="G371" s="2" t="str">
        <f>Programas!G371</f>
        <v>N/A</v>
      </c>
      <c r="H371" s="2" t="str">
        <f>Programas!H371</f>
        <v>N/A</v>
      </c>
      <c r="I371" s="2" t="str">
        <f>Programas!I371</f>
        <v>N/A</v>
      </c>
      <c r="J371" s="3" t="str">
        <f>IF(Programas!J371="X","X","")</f>
        <v/>
      </c>
      <c r="K371" s="3" t="str">
        <f>IF(Programas!K371="X","X","")</f>
        <v/>
      </c>
      <c r="L371" s="3" t="str">
        <f>IF(Programas!L371="X","X","")</f>
        <v/>
      </c>
      <c r="M371" s="3" t="str">
        <f>IF(Programas!M371="X","X","")</f>
        <v/>
      </c>
      <c r="N371" s="3" t="str">
        <f>IF(Programas!N371="X","X","")</f>
        <v/>
      </c>
      <c r="O371" s="3" t="str">
        <f>IF(Programas!O371="X","X","")</f>
        <v/>
      </c>
      <c r="P371" s="3" t="str">
        <f>IF(Programas!P371="X","X","")</f>
        <v/>
      </c>
      <c r="Q371" s="3" t="str">
        <f>IF(Programas!Q371="X","X","")</f>
        <v/>
      </c>
      <c r="R371" s="3" t="str">
        <f>IF(Programas!R371="X","X","")</f>
        <v/>
      </c>
      <c r="S371" s="3" t="str">
        <f>IF(Programas!S371="X","X","")</f>
        <v/>
      </c>
      <c r="T371" s="3" t="str">
        <f>IF(Programas!T371="X","X","")</f>
        <v/>
      </c>
      <c r="U371" s="3" t="str">
        <f>IF(Programas!U371="X","X","")</f>
        <v/>
      </c>
      <c r="V371" s="3" t="str">
        <f>IF(Programas!V371="X","X","")</f>
        <v/>
      </c>
      <c r="W371" s="3" t="str">
        <f>IF(Programas!W371="X","X","")</f>
        <v/>
      </c>
      <c r="X371" s="3" t="str">
        <f>IF(Programas!X371="X","X","")</f>
        <v/>
      </c>
      <c r="Y371" s="3" t="str">
        <f>IF(Programas!Y371="X","X","")</f>
        <v/>
      </c>
      <c r="Z371" s="3" t="str">
        <f>IF(Programas!Z371="X","X","")</f>
        <v/>
      </c>
      <c r="AA371" s="3" t="str">
        <f>IF(Programas!AA371="X","X","")</f>
        <v/>
      </c>
      <c r="AB371" s="3" t="str">
        <f>IF(Programas!AB371="X","X","")</f>
        <v/>
      </c>
      <c r="AC371" s="3" t="str">
        <f>IF(Programas!AC371="X","X","")</f>
        <v/>
      </c>
      <c r="AD371" s="3">
        <f>Programas!AD371</f>
        <v>0</v>
      </c>
      <c r="AE371" s="3">
        <f>Programas!AE371</f>
        <v>0</v>
      </c>
      <c r="AF371" s="3">
        <f>Programas!AF371</f>
        <v>0</v>
      </c>
      <c r="AG371" s="3">
        <f>Programas!AG371</f>
        <v>0</v>
      </c>
      <c r="AH371" s="3">
        <f>Programas!AH371</f>
        <v>0</v>
      </c>
      <c r="AI371" s="3">
        <f>Programas!AI371</f>
        <v>0</v>
      </c>
      <c r="AJ371" s="3">
        <f>Programas!AJ371</f>
        <v>0</v>
      </c>
      <c r="AK371" s="3">
        <f>Programas!AK371</f>
        <v>0</v>
      </c>
      <c r="AL371" s="3">
        <f>Programas!AL371</f>
        <v>0</v>
      </c>
      <c r="AM371" s="3">
        <f>Programas!AM371</f>
        <v>0</v>
      </c>
      <c r="AN371" s="3">
        <f>Programas!AN371</f>
        <v>0</v>
      </c>
      <c r="AO371" s="3">
        <f>Programas!AO371</f>
        <v>0</v>
      </c>
      <c r="AP371" s="3">
        <f>Programas!AP371</f>
        <v>0</v>
      </c>
      <c r="AQ371" s="3">
        <f>Programas!AQ371</f>
        <v>0</v>
      </c>
      <c r="AR371" s="3">
        <f>Programas!AR371</f>
        <v>0</v>
      </c>
      <c r="AS371" s="3">
        <f>Programas!AS371</f>
        <v>0</v>
      </c>
      <c r="AT371" s="3">
        <f>Programas!AT371</f>
        <v>0</v>
      </c>
      <c r="AU371" s="3">
        <f>Programas!AU371</f>
        <v>0</v>
      </c>
      <c r="AV371" s="3">
        <f>Programas!AV371</f>
        <v>0</v>
      </c>
      <c r="AW371" s="3">
        <f>Programas!AW371</f>
        <v>0</v>
      </c>
      <c r="AX371" s="4">
        <f t="shared" si="351"/>
        <v>0</v>
      </c>
      <c r="AY371" s="4"/>
      <c r="AZ371" s="2"/>
      <c r="BA371" s="2"/>
      <c r="BB371" s="2"/>
      <c r="BC371" s="2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1"/>
    </row>
    <row r="372" spans="1:76" ht="22.8" hidden="1" x14ac:dyDescent="0.3">
      <c r="A372" s="2" t="str">
        <f>Programas!A372</f>
        <v>DO4</v>
      </c>
      <c r="B372" s="2">
        <f>Programas!B372</f>
        <v>1</v>
      </c>
      <c r="C372" s="2" t="str">
        <f>Programas!C372</f>
        <v>Recursos Hídricos</v>
      </c>
      <c r="D372" s="2">
        <f>Programas!D372</f>
        <v>9</v>
      </c>
      <c r="E372" s="2" t="str">
        <f>Programas!E372</f>
        <v>Criação de Unidades Especiais de Gestão</v>
      </c>
      <c r="F372" s="2" t="str">
        <f>Programas!F372</f>
        <v>N/A</v>
      </c>
      <c r="G372" s="2" t="str">
        <f>Programas!G372</f>
        <v>N/A</v>
      </c>
      <c r="H372" s="2" t="str">
        <f>Programas!H372</f>
        <v>N/A</v>
      </c>
      <c r="I372" s="2" t="str">
        <f>Programas!I372</f>
        <v>N/A</v>
      </c>
      <c r="J372" s="3" t="str">
        <f>IF(Programas!J372="X","X","")</f>
        <v/>
      </c>
      <c r="K372" s="3" t="str">
        <f>IF(Programas!K372="X","X","")</f>
        <v/>
      </c>
      <c r="L372" s="3" t="str">
        <f>IF(Programas!L372="X","X","")</f>
        <v/>
      </c>
      <c r="M372" s="3" t="str">
        <f>IF(Programas!M372="X","X","")</f>
        <v/>
      </c>
      <c r="N372" s="3" t="str">
        <f>IF(Programas!N372="X","X","")</f>
        <v/>
      </c>
      <c r="O372" s="3" t="str">
        <f>IF(Programas!O372="X","X","")</f>
        <v/>
      </c>
      <c r="P372" s="3" t="str">
        <f>IF(Programas!P372="X","X","")</f>
        <v/>
      </c>
      <c r="Q372" s="3" t="str">
        <f>IF(Programas!Q372="X","X","")</f>
        <v/>
      </c>
      <c r="R372" s="3" t="str">
        <f>IF(Programas!R372="X","X","")</f>
        <v/>
      </c>
      <c r="S372" s="3" t="str">
        <f>IF(Programas!S372="X","X","")</f>
        <v/>
      </c>
      <c r="T372" s="3" t="str">
        <f>IF(Programas!T372="X","X","")</f>
        <v/>
      </c>
      <c r="U372" s="3" t="str">
        <f>IF(Programas!U372="X","X","")</f>
        <v/>
      </c>
      <c r="V372" s="3" t="str">
        <f>IF(Programas!V372="X","X","")</f>
        <v/>
      </c>
      <c r="W372" s="3" t="str">
        <f>IF(Programas!W372="X","X","")</f>
        <v/>
      </c>
      <c r="X372" s="3" t="str">
        <f>IF(Programas!X372="X","X","")</f>
        <v/>
      </c>
      <c r="Y372" s="3" t="str">
        <f>IF(Programas!Y372="X","X","")</f>
        <v/>
      </c>
      <c r="Z372" s="3" t="str">
        <f>IF(Programas!Z372="X","X","")</f>
        <v/>
      </c>
      <c r="AA372" s="3" t="str">
        <f>IF(Programas!AA372="X","X","")</f>
        <v/>
      </c>
      <c r="AB372" s="3" t="str">
        <f>IF(Programas!AB372="X","X","")</f>
        <v/>
      </c>
      <c r="AC372" s="3" t="str">
        <f>IF(Programas!AC372="X","X","")</f>
        <v/>
      </c>
      <c r="AD372" s="3">
        <f>Programas!AD372</f>
        <v>0</v>
      </c>
      <c r="AE372" s="3">
        <f>Programas!AE372</f>
        <v>0</v>
      </c>
      <c r="AF372" s="3">
        <f>Programas!AF372</f>
        <v>0</v>
      </c>
      <c r="AG372" s="3">
        <f>Programas!AG372</f>
        <v>0</v>
      </c>
      <c r="AH372" s="3">
        <f>Programas!AH372</f>
        <v>0</v>
      </c>
      <c r="AI372" s="3">
        <f>Programas!AI372</f>
        <v>0</v>
      </c>
      <c r="AJ372" s="3">
        <f>Programas!AJ372</f>
        <v>0</v>
      </c>
      <c r="AK372" s="3">
        <f>Programas!AK372</f>
        <v>0</v>
      </c>
      <c r="AL372" s="3">
        <f>Programas!AL372</f>
        <v>0</v>
      </c>
      <c r="AM372" s="3">
        <f>Programas!AM372</f>
        <v>0</v>
      </c>
      <c r="AN372" s="3">
        <f>Programas!AN372</f>
        <v>0</v>
      </c>
      <c r="AO372" s="3">
        <f>Programas!AO372</f>
        <v>0</v>
      </c>
      <c r="AP372" s="3">
        <f>Programas!AP372</f>
        <v>0</v>
      </c>
      <c r="AQ372" s="3">
        <f>Programas!AQ372</f>
        <v>0</v>
      </c>
      <c r="AR372" s="3">
        <f>Programas!AR372</f>
        <v>0</v>
      </c>
      <c r="AS372" s="3">
        <f>Programas!AS372</f>
        <v>0</v>
      </c>
      <c r="AT372" s="3">
        <f>Programas!AT372</f>
        <v>0</v>
      </c>
      <c r="AU372" s="3">
        <f>Programas!AU372</f>
        <v>0</v>
      </c>
      <c r="AV372" s="3">
        <f>Programas!AV372</f>
        <v>0</v>
      </c>
      <c r="AW372" s="3">
        <f>Programas!AW372</f>
        <v>0</v>
      </c>
      <c r="AX372" s="4">
        <f t="shared" si="351"/>
        <v>0</v>
      </c>
      <c r="AY372" s="4"/>
      <c r="AZ372" s="2"/>
      <c r="BA372" s="2"/>
      <c r="BB372" s="2"/>
      <c r="BC372" s="2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1"/>
    </row>
    <row r="373" spans="1:76" ht="22.8" hidden="1" x14ac:dyDescent="0.3">
      <c r="A373" s="2" t="str">
        <f>Programas!A373</f>
        <v>DO5</v>
      </c>
      <c r="B373" s="2">
        <f>Programas!B373</f>
        <v>1</v>
      </c>
      <c r="C373" s="2" t="str">
        <f>Programas!C373</f>
        <v>Recursos Hídricos</v>
      </c>
      <c r="D373" s="2">
        <f>Programas!D373</f>
        <v>9</v>
      </c>
      <c r="E373" s="2" t="str">
        <f>Programas!E373</f>
        <v>Criação de Unidades Especiais de Gestão</v>
      </c>
      <c r="F373" s="2" t="str">
        <f>Programas!F373</f>
        <v>N/A</v>
      </c>
      <c r="G373" s="2" t="str">
        <f>Programas!G373</f>
        <v>N/A</v>
      </c>
      <c r="H373" s="2" t="str">
        <f>Programas!H373</f>
        <v>N/A</v>
      </c>
      <c r="I373" s="2" t="str">
        <f>Programas!I373</f>
        <v>N/A</v>
      </c>
      <c r="J373" s="3" t="str">
        <f>IF(Programas!J373="X","X","")</f>
        <v/>
      </c>
      <c r="K373" s="3" t="str">
        <f>IF(Programas!K373="X","X","")</f>
        <v/>
      </c>
      <c r="L373" s="3" t="str">
        <f>IF(Programas!L373="X","X","")</f>
        <v/>
      </c>
      <c r="M373" s="3" t="str">
        <f>IF(Programas!M373="X","X","")</f>
        <v/>
      </c>
      <c r="N373" s="3" t="str">
        <f>IF(Programas!N373="X","X","")</f>
        <v/>
      </c>
      <c r="O373" s="3" t="str">
        <f>IF(Programas!O373="X","X","")</f>
        <v/>
      </c>
      <c r="P373" s="3" t="str">
        <f>IF(Programas!P373="X","X","")</f>
        <v/>
      </c>
      <c r="Q373" s="3" t="str">
        <f>IF(Programas!Q373="X","X","")</f>
        <v/>
      </c>
      <c r="R373" s="3" t="str">
        <f>IF(Programas!R373="X","X","")</f>
        <v/>
      </c>
      <c r="S373" s="3" t="str">
        <f>IF(Programas!S373="X","X","")</f>
        <v/>
      </c>
      <c r="T373" s="3" t="str">
        <f>IF(Programas!T373="X","X","")</f>
        <v/>
      </c>
      <c r="U373" s="3" t="str">
        <f>IF(Programas!U373="X","X","")</f>
        <v/>
      </c>
      <c r="V373" s="3" t="str">
        <f>IF(Programas!V373="X","X","")</f>
        <v/>
      </c>
      <c r="W373" s="3" t="str">
        <f>IF(Programas!W373="X","X","")</f>
        <v/>
      </c>
      <c r="X373" s="3" t="str">
        <f>IF(Programas!X373="X","X","")</f>
        <v/>
      </c>
      <c r="Y373" s="3" t="str">
        <f>IF(Programas!Y373="X","X","")</f>
        <v/>
      </c>
      <c r="Z373" s="3" t="str">
        <f>IF(Programas!Z373="X","X","")</f>
        <v/>
      </c>
      <c r="AA373" s="3" t="str">
        <f>IF(Programas!AA373="X","X","")</f>
        <v/>
      </c>
      <c r="AB373" s="3" t="str">
        <f>IF(Programas!AB373="X","X","")</f>
        <v/>
      </c>
      <c r="AC373" s="3" t="str">
        <f>IF(Programas!AC373="X","X","")</f>
        <v/>
      </c>
      <c r="AD373" s="3">
        <f>Programas!AD373</f>
        <v>0</v>
      </c>
      <c r="AE373" s="3">
        <f>Programas!AE373</f>
        <v>0</v>
      </c>
      <c r="AF373" s="3">
        <f>Programas!AF373</f>
        <v>0</v>
      </c>
      <c r="AG373" s="3">
        <f>Programas!AG373</f>
        <v>0</v>
      </c>
      <c r="AH373" s="3">
        <f>Programas!AH373</f>
        <v>0</v>
      </c>
      <c r="AI373" s="3">
        <f>Programas!AI373</f>
        <v>0</v>
      </c>
      <c r="AJ373" s="3">
        <f>Programas!AJ373</f>
        <v>0</v>
      </c>
      <c r="AK373" s="3">
        <f>Programas!AK373</f>
        <v>0</v>
      </c>
      <c r="AL373" s="3">
        <f>Programas!AL373</f>
        <v>0</v>
      </c>
      <c r="AM373" s="3">
        <f>Programas!AM373</f>
        <v>0</v>
      </c>
      <c r="AN373" s="3">
        <f>Programas!AN373</f>
        <v>0</v>
      </c>
      <c r="AO373" s="3">
        <f>Programas!AO373</f>
        <v>0</v>
      </c>
      <c r="AP373" s="3">
        <f>Programas!AP373</f>
        <v>0</v>
      </c>
      <c r="AQ373" s="3">
        <f>Programas!AQ373</f>
        <v>0</v>
      </c>
      <c r="AR373" s="3">
        <f>Programas!AR373</f>
        <v>0</v>
      </c>
      <c r="AS373" s="3">
        <f>Programas!AS373</f>
        <v>0</v>
      </c>
      <c r="AT373" s="3">
        <f>Programas!AT373</f>
        <v>0</v>
      </c>
      <c r="AU373" s="3">
        <f>Programas!AU373</f>
        <v>0</v>
      </c>
      <c r="AV373" s="3">
        <f>Programas!AV373</f>
        <v>0</v>
      </c>
      <c r="AW373" s="3">
        <f>Programas!AW373</f>
        <v>0</v>
      </c>
      <c r="AX373" s="4">
        <f t="shared" si="351"/>
        <v>0</v>
      </c>
      <c r="AY373" s="4"/>
      <c r="AZ373" s="2"/>
      <c r="BA373" s="2"/>
      <c r="BB373" s="2"/>
      <c r="BC373" s="2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1"/>
    </row>
    <row r="374" spans="1:76" ht="57" hidden="1" x14ac:dyDescent="0.3">
      <c r="A374" s="2" t="str">
        <f>Programas!A374</f>
        <v>DO6</v>
      </c>
      <c r="B374" s="2">
        <f>Programas!B374</f>
        <v>1</v>
      </c>
      <c r="C374" s="2" t="str">
        <f>Programas!C374</f>
        <v>Recursos Hídricos</v>
      </c>
      <c r="D374" s="2">
        <f>Programas!D374</f>
        <v>9</v>
      </c>
      <c r="E374" s="2" t="str">
        <f>Programas!E374</f>
        <v>Criação de Unidades Especiais de Gestão</v>
      </c>
      <c r="F374" s="2" t="str">
        <f>Programas!F374</f>
        <v>N/A</v>
      </c>
      <c r="G374" s="2" t="str">
        <f>Programas!G374</f>
        <v>N/A</v>
      </c>
      <c r="H374" s="2" t="str">
        <f>Programas!H374</f>
        <v>9.1.2</v>
      </c>
      <c r="I374" s="2" t="str">
        <f>Programas!I374</f>
        <v>Elaborar estudo e realizar deliberação do CBH Águas do Rio Manhuaçu quanto à proteção de cursos d’água</v>
      </c>
      <c r="J374" s="3" t="str">
        <f>IF(Programas!J374="X","X","")</f>
        <v/>
      </c>
      <c r="K374" s="3" t="str">
        <f>IF(Programas!K374="X","X","")</f>
        <v/>
      </c>
      <c r="L374" s="3" t="str">
        <f>IF(Programas!L374="X","X","")</f>
        <v/>
      </c>
      <c r="M374" s="3" t="str">
        <f>IF(Programas!M374="X","X","")</f>
        <v/>
      </c>
      <c r="N374" s="3" t="str">
        <f>IF(Programas!N374="X","X","")</f>
        <v/>
      </c>
      <c r="O374" s="3" t="str">
        <f>IF(Programas!O374="X","X","")</f>
        <v>X</v>
      </c>
      <c r="P374" s="3" t="str">
        <f>IF(Programas!P374="X","X","")</f>
        <v>X</v>
      </c>
      <c r="Q374" s="3" t="str">
        <f>IF(Programas!Q374="X","X","")</f>
        <v>X</v>
      </c>
      <c r="R374" s="3" t="str">
        <f>IF(Programas!R374="X","X","")</f>
        <v>X</v>
      </c>
      <c r="S374" s="3" t="str">
        <f>IF(Programas!S374="X","X","")</f>
        <v/>
      </c>
      <c r="T374" s="3" t="str">
        <f>IF(Programas!T374="X","X","")</f>
        <v/>
      </c>
      <c r="U374" s="3" t="str">
        <f>IF(Programas!U374="X","X","")</f>
        <v/>
      </c>
      <c r="V374" s="3" t="str">
        <f>IF(Programas!V374="X","X","")</f>
        <v/>
      </c>
      <c r="W374" s="3" t="str">
        <f>IF(Programas!W374="X","X","")</f>
        <v/>
      </c>
      <c r="X374" s="3" t="str">
        <f>IF(Programas!X374="X","X","")</f>
        <v/>
      </c>
      <c r="Y374" s="3" t="str">
        <f>IF(Programas!Y374="X","X","")</f>
        <v/>
      </c>
      <c r="Z374" s="3" t="str">
        <f>IF(Programas!Z374="X","X","")</f>
        <v/>
      </c>
      <c r="AA374" s="3" t="str">
        <f>IF(Programas!AA374="X","X","")</f>
        <v/>
      </c>
      <c r="AB374" s="3" t="str">
        <f>IF(Programas!AB374="X","X","")</f>
        <v/>
      </c>
      <c r="AC374" s="3" t="str">
        <f>IF(Programas!AC374="X","X","")</f>
        <v/>
      </c>
      <c r="AD374" s="3">
        <f>Programas!AD374</f>
        <v>0</v>
      </c>
      <c r="AE374" s="3">
        <f>Programas!AE374</f>
        <v>0</v>
      </c>
      <c r="AF374" s="3">
        <f>Programas!AF374</f>
        <v>0</v>
      </c>
      <c r="AG374" s="3">
        <f>Programas!AG374</f>
        <v>0</v>
      </c>
      <c r="AH374" s="3">
        <f>Programas!AH374</f>
        <v>0</v>
      </c>
      <c r="AI374" s="3">
        <f>Programas!AI374</f>
        <v>0</v>
      </c>
      <c r="AJ374" s="3">
        <f>Programas!AJ374</f>
        <v>0</v>
      </c>
      <c r="AK374" s="3">
        <f>Programas!AK374</f>
        <v>939.2</v>
      </c>
      <c r="AL374" s="3">
        <f>Programas!AL374</f>
        <v>939.2</v>
      </c>
      <c r="AM374" s="3">
        <f>Programas!AM374</f>
        <v>0</v>
      </c>
      <c r="AN374" s="3">
        <f>Programas!AN374</f>
        <v>0</v>
      </c>
      <c r="AO374" s="3">
        <f>Programas!AO374</f>
        <v>0</v>
      </c>
      <c r="AP374" s="3">
        <f>Programas!AP374</f>
        <v>0</v>
      </c>
      <c r="AQ374" s="3">
        <f>Programas!AQ374</f>
        <v>0</v>
      </c>
      <c r="AR374" s="3">
        <f>Programas!AR374</f>
        <v>0</v>
      </c>
      <c r="AS374" s="3">
        <f>Programas!AS374</f>
        <v>0</v>
      </c>
      <c r="AT374" s="3">
        <f>Programas!AT374</f>
        <v>0</v>
      </c>
      <c r="AU374" s="3">
        <f>Programas!AU374</f>
        <v>0</v>
      </c>
      <c r="AV374" s="3">
        <f>Programas!AV374</f>
        <v>0</v>
      </c>
      <c r="AW374" s="3">
        <f>Programas!AW374</f>
        <v>0</v>
      </c>
      <c r="AX374" s="4">
        <f t="shared" si="351"/>
        <v>1878.4</v>
      </c>
      <c r="AY374" s="4" t="s">
        <v>205</v>
      </c>
      <c r="AZ374" s="2" t="s">
        <v>562</v>
      </c>
      <c r="BA374" s="2" t="s">
        <v>564</v>
      </c>
      <c r="BB374" s="2" t="s">
        <v>565</v>
      </c>
      <c r="BC374" s="2" t="s">
        <v>584</v>
      </c>
      <c r="BD374" s="6">
        <v>0</v>
      </c>
      <c r="BE374" s="6">
        <v>0</v>
      </c>
      <c r="BF374" s="6">
        <v>0</v>
      </c>
      <c r="BG374" s="6">
        <v>0</v>
      </c>
      <c r="BH374" s="6">
        <v>0</v>
      </c>
      <c r="BI374" s="6">
        <v>0.25</v>
      </c>
      <c r="BJ374" s="6">
        <v>0.5</v>
      </c>
      <c r="BK374" s="6">
        <f t="shared" ref="BK374" si="381">BJ374</f>
        <v>0.5</v>
      </c>
      <c r="BL374" s="6">
        <v>1</v>
      </c>
      <c r="BM374" s="6">
        <f t="shared" ref="BM374" si="382">BL374</f>
        <v>1</v>
      </c>
      <c r="BN374" s="6">
        <f t="shared" ref="BN374" si="383">BM374</f>
        <v>1</v>
      </c>
      <c r="BO374" s="6">
        <f t="shared" ref="BO374" si="384">BN374</f>
        <v>1</v>
      </c>
      <c r="BP374" s="6">
        <f t="shared" ref="BP374" si="385">BO374</f>
        <v>1</v>
      </c>
      <c r="BQ374" s="6">
        <f t="shared" ref="BQ374" si="386">BP374</f>
        <v>1</v>
      </c>
      <c r="BR374" s="6">
        <f t="shared" ref="BR374" si="387">BQ374</f>
        <v>1</v>
      </c>
      <c r="BS374" s="6">
        <f t="shared" ref="BS374" si="388">BR374</f>
        <v>1</v>
      </c>
      <c r="BT374" s="6">
        <f t="shared" ref="BT374" si="389">BS374</f>
        <v>1</v>
      </c>
      <c r="BU374" s="6">
        <f t="shared" ref="BU374" si="390">BT374</f>
        <v>1</v>
      </c>
      <c r="BV374" s="6">
        <f t="shared" ref="BV374" si="391">BU374</f>
        <v>1</v>
      </c>
      <c r="BW374" s="6">
        <f t="shared" ref="BW374" si="392">BV374</f>
        <v>1</v>
      </c>
      <c r="BX374" s="1"/>
    </row>
    <row r="375" spans="1:76" ht="22.8" hidden="1" x14ac:dyDescent="0.3">
      <c r="A375" s="2" t="str">
        <f>Programas!A375</f>
        <v>UA7</v>
      </c>
      <c r="B375" s="2">
        <f>Programas!B375</f>
        <v>1</v>
      </c>
      <c r="C375" s="2" t="str">
        <f>Programas!C375</f>
        <v>Recursos Hídricos</v>
      </c>
      <c r="D375" s="2">
        <f>Programas!D375</f>
        <v>9</v>
      </c>
      <c r="E375" s="2" t="str">
        <f>Programas!E375</f>
        <v>Criação de Unidades Especiais de Gestão</v>
      </c>
      <c r="F375" s="2" t="str">
        <f>Programas!F375</f>
        <v>N/A</v>
      </c>
      <c r="G375" s="2" t="str">
        <f>Programas!G375</f>
        <v>N/A</v>
      </c>
      <c r="H375" s="2" t="str">
        <f>Programas!H375</f>
        <v>N/A</v>
      </c>
      <c r="I375" s="2" t="str">
        <f>Programas!I375</f>
        <v>N/A</v>
      </c>
      <c r="J375" s="3" t="str">
        <f>IF(Programas!J375="X","X","")</f>
        <v/>
      </c>
      <c r="K375" s="3" t="str">
        <f>IF(Programas!K375="X","X","")</f>
        <v/>
      </c>
      <c r="L375" s="3" t="str">
        <f>IF(Programas!L375="X","X","")</f>
        <v/>
      </c>
      <c r="M375" s="3" t="str">
        <f>IF(Programas!M375="X","X","")</f>
        <v/>
      </c>
      <c r="N375" s="3" t="str">
        <f>IF(Programas!N375="X","X","")</f>
        <v/>
      </c>
      <c r="O375" s="3" t="str">
        <f>IF(Programas!O375="X","X","")</f>
        <v/>
      </c>
      <c r="P375" s="3" t="str">
        <f>IF(Programas!P375="X","X","")</f>
        <v/>
      </c>
      <c r="Q375" s="3" t="str">
        <f>IF(Programas!Q375="X","X","")</f>
        <v/>
      </c>
      <c r="R375" s="3" t="str">
        <f>IF(Programas!R375="X","X","")</f>
        <v/>
      </c>
      <c r="S375" s="3" t="str">
        <f>IF(Programas!S375="X","X","")</f>
        <v/>
      </c>
      <c r="T375" s="3" t="str">
        <f>IF(Programas!T375="X","X","")</f>
        <v/>
      </c>
      <c r="U375" s="3" t="str">
        <f>IF(Programas!U375="X","X","")</f>
        <v/>
      </c>
      <c r="V375" s="3" t="str">
        <f>IF(Programas!V375="X","X","")</f>
        <v/>
      </c>
      <c r="W375" s="3" t="str">
        <f>IF(Programas!W375="X","X","")</f>
        <v/>
      </c>
      <c r="X375" s="3" t="str">
        <f>IF(Programas!X375="X","X","")</f>
        <v/>
      </c>
      <c r="Y375" s="3" t="str">
        <f>IF(Programas!Y375="X","X","")</f>
        <v/>
      </c>
      <c r="Z375" s="3" t="str">
        <f>IF(Programas!Z375="X","X","")</f>
        <v/>
      </c>
      <c r="AA375" s="3" t="str">
        <f>IF(Programas!AA375="X","X","")</f>
        <v/>
      </c>
      <c r="AB375" s="3" t="str">
        <f>IF(Programas!AB375="X","X","")</f>
        <v/>
      </c>
      <c r="AC375" s="3" t="str">
        <f>IF(Programas!AC375="X","X","")</f>
        <v/>
      </c>
      <c r="AD375" s="3">
        <f>Programas!AD375</f>
        <v>0</v>
      </c>
      <c r="AE375" s="3">
        <f>Programas!AE375</f>
        <v>0</v>
      </c>
      <c r="AF375" s="3">
        <f>Programas!AF375</f>
        <v>0</v>
      </c>
      <c r="AG375" s="3">
        <f>Programas!AG375</f>
        <v>0</v>
      </c>
      <c r="AH375" s="3">
        <f>Programas!AH375</f>
        <v>0</v>
      </c>
      <c r="AI375" s="3">
        <f>Programas!AI375</f>
        <v>0</v>
      </c>
      <c r="AJ375" s="3">
        <f>Programas!AJ375</f>
        <v>0</v>
      </c>
      <c r="AK375" s="3">
        <f>Programas!AK375</f>
        <v>0</v>
      </c>
      <c r="AL375" s="3">
        <f>Programas!AL375</f>
        <v>0</v>
      </c>
      <c r="AM375" s="3">
        <f>Programas!AM375</f>
        <v>0</v>
      </c>
      <c r="AN375" s="3">
        <f>Programas!AN375</f>
        <v>0</v>
      </c>
      <c r="AO375" s="3">
        <f>Programas!AO375</f>
        <v>0</v>
      </c>
      <c r="AP375" s="3">
        <f>Programas!AP375</f>
        <v>0</v>
      </c>
      <c r="AQ375" s="3">
        <f>Programas!AQ375</f>
        <v>0</v>
      </c>
      <c r="AR375" s="3">
        <f>Programas!AR375</f>
        <v>0</v>
      </c>
      <c r="AS375" s="3">
        <f>Programas!AS375</f>
        <v>0</v>
      </c>
      <c r="AT375" s="3">
        <f>Programas!AT375</f>
        <v>0</v>
      </c>
      <c r="AU375" s="3">
        <f>Programas!AU375</f>
        <v>0</v>
      </c>
      <c r="AV375" s="3">
        <f>Programas!AV375</f>
        <v>0</v>
      </c>
      <c r="AW375" s="3">
        <f>Programas!AW375</f>
        <v>0</v>
      </c>
      <c r="AX375" s="4">
        <f t="shared" si="351"/>
        <v>0</v>
      </c>
      <c r="AY375" s="4"/>
      <c r="AZ375" s="2"/>
      <c r="BA375" s="2"/>
      <c r="BB375" s="2"/>
      <c r="BC375" s="2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1"/>
    </row>
    <row r="376" spans="1:76" ht="22.8" hidden="1" x14ac:dyDescent="0.3">
      <c r="A376" s="2" t="str">
        <f>Programas!A376</f>
        <v>UA8</v>
      </c>
      <c r="B376" s="2">
        <f>Programas!B376</f>
        <v>1</v>
      </c>
      <c r="C376" s="2" t="str">
        <f>Programas!C376</f>
        <v>Recursos Hídricos</v>
      </c>
      <c r="D376" s="2">
        <f>Programas!D376</f>
        <v>9</v>
      </c>
      <c r="E376" s="2" t="str">
        <f>Programas!E376</f>
        <v>Criação de Unidades Especiais de Gestão</v>
      </c>
      <c r="F376" s="2" t="str">
        <f>Programas!F376</f>
        <v>N/A</v>
      </c>
      <c r="G376" s="2" t="str">
        <f>Programas!G376</f>
        <v>N/A</v>
      </c>
      <c r="H376" s="2" t="str">
        <f>Programas!H376</f>
        <v>N/A</v>
      </c>
      <c r="I376" s="2" t="str">
        <f>Programas!I376</f>
        <v>N/A</v>
      </c>
      <c r="J376" s="3" t="str">
        <f>IF(Programas!J376="X","X","")</f>
        <v/>
      </c>
      <c r="K376" s="3" t="str">
        <f>IF(Programas!K376="X","X","")</f>
        <v/>
      </c>
      <c r="L376" s="3" t="str">
        <f>IF(Programas!L376="X","X","")</f>
        <v/>
      </c>
      <c r="M376" s="3" t="str">
        <f>IF(Programas!M376="X","X","")</f>
        <v/>
      </c>
      <c r="N376" s="3" t="str">
        <f>IF(Programas!N376="X","X","")</f>
        <v/>
      </c>
      <c r="O376" s="3" t="str">
        <f>IF(Programas!O376="X","X","")</f>
        <v/>
      </c>
      <c r="P376" s="3" t="str">
        <f>IF(Programas!P376="X","X","")</f>
        <v/>
      </c>
      <c r="Q376" s="3" t="str">
        <f>IF(Programas!Q376="X","X","")</f>
        <v/>
      </c>
      <c r="R376" s="3" t="str">
        <f>IF(Programas!R376="X","X","")</f>
        <v/>
      </c>
      <c r="S376" s="3" t="str">
        <f>IF(Programas!S376="X","X","")</f>
        <v/>
      </c>
      <c r="T376" s="3" t="str">
        <f>IF(Programas!T376="X","X","")</f>
        <v/>
      </c>
      <c r="U376" s="3" t="str">
        <f>IF(Programas!U376="X","X","")</f>
        <v/>
      </c>
      <c r="V376" s="3" t="str">
        <f>IF(Programas!V376="X","X","")</f>
        <v/>
      </c>
      <c r="W376" s="3" t="str">
        <f>IF(Programas!W376="X","X","")</f>
        <v/>
      </c>
      <c r="X376" s="3" t="str">
        <f>IF(Programas!X376="X","X","")</f>
        <v/>
      </c>
      <c r="Y376" s="3" t="str">
        <f>IF(Programas!Y376="X","X","")</f>
        <v/>
      </c>
      <c r="Z376" s="3" t="str">
        <f>IF(Programas!Z376="X","X","")</f>
        <v/>
      </c>
      <c r="AA376" s="3" t="str">
        <f>IF(Programas!AA376="X","X","")</f>
        <v/>
      </c>
      <c r="AB376" s="3" t="str">
        <f>IF(Programas!AB376="X","X","")</f>
        <v/>
      </c>
      <c r="AC376" s="3" t="str">
        <f>IF(Programas!AC376="X","X","")</f>
        <v/>
      </c>
      <c r="AD376" s="3">
        <f>Programas!AD376</f>
        <v>0</v>
      </c>
      <c r="AE376" s="3">
        <f>Programas!AE376</f>
        <v>0</v>
      </c>
      <c r="AF376" s="3">
        <f>Programas!AF376</f>
        <v>0</v>
      </c>
      <c r="AG376" s="3">
        <f>Programas!AG376</f>
        <v>0</v>
      </c>
      <c r="AH376" s="3">
        <f>Programas!AH376</f>
        <v>0</v>
      </c>
      <c r="AI376" s="3">
        <f>Programas!AI376</f>
        <v>0</v>
      </c>
      <c r="AJ376" s="3">
        <f>Programas!AJ376</f>
        <v>0</v>
      </c>
      <c r="AK376" s="3">
        <f>Programas!AK376</f>
        <v>0</v>
      </c>
      <c r="AL376" s="3">
        <f>Programas!AL376</f>
        <v>0</v>
      </c>
      <c r="AM376" s="3">
        <f>Programas!AM376</f>
        <v>0</v>
      </c>
      <c r="AN376" s="3">
        <f>Programas!AN376</f>
        <v>0</v>
      </c>
      <c r="AO376" s="3">
        <f>Programas!AO376</f>
        <v>0</v>
      </c>
      <c r="AP376" s="3">
        <f>Programas!AP376</f>
        <v>0</v>
      </c>
      <c r="AQ376" s="3">
        <f>Programas!AQ376</f>
        <v>0</v>
      </c>
      <c r="AR376" s="3">
        <f>Programas!AR376</f>
        <v>0</v>
      </c>
      <c r="AS376" s="3">
        <f>Programas!AS376</f>
        <v>0</v>
      </c>
      <c r="AT376" s="3">
        <f>Programas!AT376</f>
        <v>0</v>
      </c>
      <c r="AU376" s="3">
        <f>Programas!AU376</f>
        <v>0</v>
      </c>
      <c r="AV376" s="3">
        <f>Programas!AV376</f>
        <v>0</v>
      </c>
      <c r="AW376" s="3">
        <f>Programas!AW376</f>
        <v>0</v>
      </c>
      <c r="AX376" s="4">
        <f t="shared" si="351"/>
        <v>0</v>
      </c>
      <c r="AY376" s="4"/>
      <c r="AZ376" s="2"/>
      <c r="BA376" s="2"/>
      <c r="BB376" s="2"/>
      <c r="BC376" s="2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1"/>
    </row>
    <row r="377" spans="1:76" ht="22.8" hidden="1" x14ac:dyDescent="0.3">
      <c r="A377" s="2" t="str">
        <f>Programas!A377</f>
        <v>UA9</v>
      </c>
      <c r="B377" s="2">
        <f>Programas!B377</f>
        <v>1</v>
      </c>
      <c r="C377" s="2" t="str">
        <f>Programas!C377</f>
        <v>Recursos Hídricos</v>
      </c>
      <c r="D377" s="2">
        <f>Programas!D377</f>
        <v>9</v>
      </c>
      <c r="E377" s="2" t="str">
        <f>Programas!E377</f>
        <v>Criação de Unidades Especiais de Gestão</v>
      </c>
      <c r="F377" s="2" t="str">
        <f>Programas!F377</f>
        <v>N/A</v>
      </c>
      <c r="G377" s="2" t="str">
        <f>Programas!G377</f>
        <v>N/A</v>
      </c>
      <c r="H377" s="2" t="str">
        <f>Programas!H377</f>
        <v>N/A</v>
      </c>
      <c r="I377" s="2" t="str">
        <f>Programas!I377</f>
        <v>N/A</v>
      </c>
      <c r="J377" s="3" t="str">
        <f>IF(Programas!J377="X","X","")</f>
        <v/>
      </c>
      <c r="K377" s="3" t="str">
        <f>IF(Programas!K377="X","X","")</f>
        <v/>
      </c>
      <c r="L377" s="3" t="str">
        <f>IF(Programas!L377="X","X","")</f>
        <v/>
      </c>
      <c r="M377" s="3" t="str">
        <f>IF(Programas!M377="X","X","")</f>
        <v/>
      </c>
      <c r="N377" s="3" t="str">
        <f>IF(Programas!N377="X","X","")</f>
        <v/>
      </c>
      <c r="O377" s="3" t="str">
        <f>IF(Programas!O377="X","X","")</f>
        <v/>
      </c>
      <c r="P377" s="3" t="str">
        <f>IF(Programas!P377="X","X","")</f>
        <v/>
      </c>
      <c r="Q377" s="3" t="str">
        <f>IF(Programas!Q377="X","X","")</f>
        <v/>
      </c>
      <c r="R377" s="3" t="str">
        <f>IF(Programas!R377="X","X","")</f>
        <v/>
      </c>
      <c r="S377" s="3" t="str">
        <f>IF(Programas!S377="X","X","")</f>
        <v/>
      </c>
      <c r="T377" s="3" t="str">
        <f>IF(Programas!T377="X","X","")</f>
        <v/>
      </c>
      <c r="U377" s="3" t="str">
        <f>IF(Programas!U377="X","X","")</f>
        <v/>
      </c>
      <c r="V377" s="3" t="str">
        <f>IF(Programas!V377="X","X","")</f>
        <v/>
      </c>
      <c r="W377" s="3" t="str">
        <f>IF(Programas!W377="X","X","")</f>
        <v/>
      </c>
      <c r="X377" s="3" t="str">
        <f>IF(Programas!X377="X","X","")</f>
        <v/>
      </c>
      <c r="Y377" s="3" t="str">
        <f>IF(Programas!Y377="X","X","")</f>
        <v/>
      </c>
      <c r="Z377" s="3" t="str">
        <f>IF(Programas!Z377="X","X","")</f>
        <v/>
      </c>
      <c r="AA377" s="3" t="str">
        <f>IF(Programas!AA377="X","X","")</f>
        <v/>
      </c>
      <c r="AB377" s="3" t="str">
        <f>IF(Programas!AB377="X","X","")</f>
        <v/>
      </c>
      <c r="AC377" s="3" t="str">
        <f>IF(Programas!AC377="X","X","")</f>
        <v/>
      </c>
      <c r="AD377" s="3">
        <f>Programas!AD377</f>
        <v>0</v>
      </c>
      <c r="AE377" s="3">
        <f>Programas!AE377</f>
        <v>0</v>
      </c>
      <c r="AF377" s="3">
        <f>Programas!AF377</f>
        <v>0</v>
      </c>
      <c r="AG377" s="3">
        <f>Programas!AG377</f>
        <v>0</v>
      </c>
      <c r="AH377" s="3">
        <f>Programas!AH377</f>
        <v>0</v>
      </c>
      <c r="AI377" s="3">
        <f>Programas!AI377</f>
        <v>0</v>
      </c>
      <c r="AJ377" s="3">
        <f>Programas!AJ377</f>
        <v>0</v>
      </c>
      <c r="AK377" s="3">
        <f>Programas!AK377</f>
        <v>0</v>
      </c>
      <c r="AL377" s="3">
        <f>Programas!AL377</f>
        <v>0</v>
      </c>
      <c r="AM377" s="3">
        <f>Programas!AM377</f>
        <v>0</v>
      </c>
      <c r="AN377" s="3">
        <f>Programas!AN377</f>
        <v>0</v>
      </c>
      <c r="AO377" s="3">
        <f>Programas!AO377</f>
        <v>0</v>
      </c>
      <c r="AP377" s="3">
        <f>Programas!AP377</f>
        <v>0</v>
      </c>
      <c r="AQ377" s="3">
        <f>Programas!AQ377</f>
        <v>0</v>
      </c>
      <c r="AR377" s="3">
        <f>Programas!AR377</f>
        <v>0</v>
      </c>
      <c r="AS377" s="3">
        <f>Programas!AS377</f>
        <v>0</v>
      </c>
      <c r="AT377" s="3">
        <f>Programas!AT377</f>
        <v>0</v>
      </c>
      <c r="AU377" s="3">
        <f>Programas!AU377</f>
        <v>0</v>
      </c>
      <c r="AV377" s="3">
        <f>Programas!AV377</f>
        <v>0</v>
      </c>
      <c r="AW377" s="3">
        <f>Programas!AW377</f>
        <v>0</v>
      </c>
      <c r="AX377" s="4">
        <f t="shared" si="351"/>
        <v>0</v>
      </c>
      <c r="AY377" s="4"/>
      <c r="AZ377" s="2"/>
      <c r="BA377" s="2"/>
      <c r="BB377" s="2"/>
      <c r="BC377" s="2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1"/>
    </row>
    <row r="378" spans="1:76" ht="45.6" x14ac:dyDescent="0.3">
      <c r="A378" s="40" t="str">
        <f>Programas!A378</f>
        <v>PIRH</v>
      </c>
      <c r="B378" s="40">
        <f>Programas!B378</f>
        <v>1</v>
      </c>
      <c r="C378" s="40" t="str">
        <f>Programas!C378</f>
        <v>Recursos Hídricos</v>
      </c>
      <c r="D378" s="40">
        <f>Programas!D378</f>
        <v>10</v>
      </c>
      <c r="E378" s="40" t="str">
        <f>Programas!E378</f>
        <v>Gestão dos recursos hídricos subterrâneos</v>
      </c>
      <c r="F378" s="40" t="str">
        <f>Programas!F378</f>
        <v>10.1</v>
      </c>
      <c r="G378" s="40" t="str">
        <f>Programas!G378</f>
        <v>Implementação de monitoramento quali-quantitativo de águas subterrâneas</v>
      </c>
      <c r="H378" s="40" t="str">
        <f>Programas!H378</f>
        <v>10.1.1</v>
      </c>
      <c r="I378" s="40" t="str">
        <f>Programas!I378</f>
        <v>Elaborar Plano de Monitoramento Quali-quantitativo das Águas Subterrâneas</v>
      </c>
      <c r="J378" s="30" t="str">
        <f>IF(Programas!J378="X","X","")</f>
        <v/>
      </c>
      <c r="K378" s="30" t="str">
        <f>IF(Programas!K378="X","X","")</f>
        <v/>
      </c>
      <c r="L378" s="30" t="str">
        <f>IF(Programas!L378="X","X","")</f>
        <v/>
      </c>
      <c r="M378" s="30" t="str">
        <f>IF(Programas!M378="X","X","")</f>
        <v>X</v>
      </c>
      <c r="N378" s="30" t="str">
        <f>IF(Programas!N378="X","X","")</f>
        <v>X</v>
      </c>
      <c r="O378" s="30" t="str">
        <f>IF(Programas!O378="X","X","")</f>
        <v/>
      </c>
      <c r="P378" s="30" t="str">
        <f>IF(Programas!P378="X","X","")</f>
        <v/>
      </c>
      <c r="Q378" s="30" t="str">
        <f>IF(Programas!Q378="X","X","")</f>
        <v/>
      </c>
      <c r="R378" s="30" t="str">
        <f>IF(Programas!R378="X","X","")</f>
        <v/>
      </c>
      <c r="S378" s="30" t="str">
        <f>IF(Programas!S378="X","X","")</f>
        <v/>
      </c>
      <c r="T378" s="30" t="str">
        <f>IF(Programas!T378="X","X","")</f>
        <v/>
      </c>
      <c r="U378" s="30" t="str">
        <f>IF(Programas!U378="X","X","")</f>
        <v/>
      </c>
      <c r="V378" s="30" t="str">
        <f>IF(Programas!V378="X","X","")</f>
        <v/>
      </c>
      <c r="W378" s="30" t="str">
        <f>IF(Programas!W378="X","X","")</f>
        <v/>
      </c>
      <c r="X378" s="30" t="str">
        <f>IF(Programas!X378="X","X","")</f>
        <v/>
      </c>
      <c r="Y378" s="30" t="str">
        <f>IF(Programas!Y378="X","X","")</f>
        <v/>
      </c>
      <c r="Z378" s="30" t="str">
        <f>IF(Programas!Z378="X","X","")</f>
        <v/>
      </c>
      <c r="AA378" s="30" t="str">
        <f>IF(Programas!AA378="X","X","")</f>
        <v/>
      </c>
      <c r="AB378" s="30" t="str">
        <f>IF(Programas!AB378="X","X","")</f>
        <v/>
      </c>
      <c r="AC378" s="30" t="str">
        <f>IF(Programas!AC378="X","X","")</f>
        <v/>
      </c>
      <c r="AD378" s="30">
        <f>Programas!AD378</f>
        <v>0</v>
      </c>
      <c r="AE378" s="30">
        <f>Programas!AE378</f>
        <v>0</v>
      </c>
      <c r="AF378" s="30">
        <f>Programas!AF378</f>
        <v>0</v>
      </c>
      <c r="AG378" s="30">
        <f>Programas!AG378</f>
        <v>400</v>
      </c>
      <c r="AH378" s="30">
        <f>Programas!AH378</f>
        <v>400</v>
      </c>
      <c r="AI378" s="30">
        <f>Programas!AI378</f>
        <v>0</v>
      </c>
      <c r="AJ378" s="30">
        <f>Programas!AJ378</f>
        <v>0</v>
      </c>
      <c r="AK378" s="30">
        <f>Programas!AK378</f>
        <v>0</v>
      </c>
      <c r="AL378" s="30">
        <f>Programas!AL378</f>
        <v>0</v>
      </c>
      <c r="AM378" s="30">
        <f>Programas!AM378</f>
        <v>0</v>
      </c>
      <c r="AN378" s="30">
        <f>Programas!AN378</f>
        <v>0</v>
      </c>
      <c r="AO378" s="30">
        <f>Programas!AO378</f>
        <v>0</v>
      </c>
      <c r="AP378" s="30">
        <f>Programas!AP378</f>
        <v>0</v>
      </c>
      <c r="AQ378" s="30">
        <f>Programas!AQ378</f>
        <v>0</v>
      </c>
      <c r="AR378" s="30">
        <f>Programas!AR378</f>
        <v>0</v>
      </c>
      <c r="AS378" s="30">
        <f>Programas!AS378</f>
        <v>0</v>
      </c>
      <c r="AT378" s="30">
        <f>Programas!AT378</f>
        <v>0</v>
      </c>
      <c r="AU378" s="30">
        <f>Programas!AU378</f>
        <v>0</v>
      </c>
      <c r="AV378" s="30">
        <f>Programas!AV378</f>
        <v>0</v>
      </c>
      <c r="AW378" s="30">
        <f>Programas!AW378</f>
        <v>0</v>
      </c>
      <c r="AX378" s="36">
        <f t="shared" si="351"/>
        <v>800</v>
      </c>
      <c r="AY378" s="36" t="s">
        <v>205</v>
      </c>
      <c r="AZ378" s="40" t="s">
        <v>315</v>
      </c>
      <c r="BA378" s="40" t="s">
        <v>316</v>
      </c>
      <c r="BB378" s="40" t="s">
        <v>317</v>
      </c>
      <c r="BC378" s="40" t="s">
        <v>318</v>
      </c>
      <c r="BD378" s="62">
        <v>0</v>
      </c>
      <c r="BE378" s="62">
        <f t="shared" ref="BE378:BW378" si="393">BD378</f>
        <v>0</v>
      </c>
      <c r="BF378" s="62">
        <f t="shared" si="393"/>
        <v>0</v>
      </c>
      <c r="BG378" s="62">
        <v>0.25</v>
      </c>
      <c r="BH378" s="62">
        <v>1</v>
      </c>
      <c r="BI378" s="62">
        <f t="shared" si="393"/>
        <v>1</v>
      </c>
      <c r="BJ378" s="62">
        <f t="shared" si="393"/>
        <v>1</v>
      </c>
      <c r="BK378" s="62">
        <f t="shared" si="393"/>
        <v>1</v>
      </c>
      <c r="BL378" s="62">
        <f t="shared" si="393"/>
        <v>1</v>
      </c>
      <c r="BM378" s="62">
        <f t="shared" si="393"/>
        <v>1</v>
      </c>
      <c r="BN378" s="62">
        <f t="shared" si="393"/>
        <v>1</v>
      </c>
      <c r="BO378" s="62">
        <f t="shared" si="393"/>
        <v>1</v>
      </c>
      <c r="BP378" s="62">
        <f t="shared" si="393"/>
        <v>1</v>
      </c>
      <c r="BQ378" s="62">
        <f t="shared" si="393"/>
        <v>1</v>
      </c>
      <c r="BR378" s="62">
        <f t="shared" si="393"/>
        <v>1</v>
      </c>
      <c r="BS378" s="62">
        <f t="shared" si="393"/>
        <v>1</v>
      </c>
      <c r="BT378" s="62">
        <f t="shared" si="393"/>
        <v>1</v>
      </c>
      <c r="BU378" s="62">
        <f t="shared" si="393"/>
        <v>1</v>
      </c>
      <c r="BV378" s="62">
        <f t="shared" si="393"/>
        <v>1</v>
      </c>
      <c r="BW378" s="62">
        <f t="shared" si="393"/>
        <v>1</v>
      </c>
    </row>
    <row r="379" spans="1:76" ht="45.6" hidden="1" x14ac:dyDescent="0.3">
      <c r="A379" s="2" t="str">
        <f>Programas!A379</f>
        <v>Doce</v>
      </c>
      <c r="B379" s="2">
        <f>Programas!B379</f>
        <v>1</v>
      </c>
      <c r="C379" s="2" t="str">
        <f>Programas!C379</f>
        <v>Recursos Hídricos</v>
      </c>
      <c r="D379" s="2">
        <f>Programas!D379</f>
        <v>10</v>
      </c>
      <c r="E379" s="2" t="str">
        <f>Programas!E379</f>
        <v>Gestão dos recursos hídricos subterrâneos</v>
      </c>
      <c r="F379" s="2" t="str">
        <f>Programas!F379</f>
        <v>10.1</v>
      </c>
      <c r="G379" s="2" t="str">
        <f>Programas!G379</f>
        <v>Implementação de monitoramento quali-quantitativo de águas subterrâneas</v>
      </c>
      <c r="H379" s="2" t="str">
        <f>Programas!H379</f>
        <v>10.1.1</v>
      </c>
      <c r="I379" s="2" t="str">
        <f>Programas!I379</f>
        <v>Elaborar Plano de Monitoramento Quali-quantitativo das Águas Subterrâneas</v>
      </c>
      <c r="J379" s="3" t="str">
        <f>IF(Programas!J379="X","X","")</f>
        <v/>
      </c>
      <c r="K379" s="3" t="str">
        <f>IF(Programas!K379="X","X","")</f>
        <v/>
      </c>
      <c r="L379" s="3" t="str">
        <f>IF(Programas!L379="X","X","")</f>
        <v/>
      </c>
      <c r="M379" s="3" t="str">
        <f>IF(Programas!M379="X","X","")</f>
        <v>X</v>
      </c>
      <c r="N379" s="3" t="str">
        <f>IF(Programas!N379="X","X","")</f>
        <v>X</v>
      </c>
      <c r="O379" s="3" t="str">
        <f>IF(Programas!O379="X","X","")</f>
        <v/>
      </c>
      <c r="P379" s="3" t="str">
        <f>IF(Programas!P379="X","X","")</f>
        <v/>
      </c>
      <c r="Q379" s="3" t="str">
        <f>IF(Programas!Q379="X","X","")</f>
        <v/>
      </c>
      <c r="R379" s="3" t="str">
        <f>IF(Programas!R379="X","X","")</f>
        <v/>
      </c>
      <c r="S379" s="3" t="str">
        <f>IF(Programas!S379="X","X","")</f>
        <v/>
      </c>
      <c r="T379" s="3" t="str">
        <f>IF(Programas!T379="X","X","")</f>
        <v/>
      </c>
      <c r="U379" s="3" t="str">
        <f>IF(Programas!U379="X","X","")</f>
        <v/>
      </c>
      <c r="V379" s="3" t="str">
        <f>IF(Programas!V379="X","X","")</f>
        <v/>
      </c>
      <c r="W379" s="3" t="str">
        <f>IF(Programas!W379="X","X","")</f>
        <v/>
      </c>
      <c r="X379" s="3" t="str">
        <f>IF(Programas!X379="X","X","")</f>
        <v/>
      </c>
      <c r="Y379" s="3" t="str">
        <f>IF(Programas!Y379="X","X","")</f>
        <v/>
      </c>
      <c r="Z379" s="3" t="str">
        <f>IF(Programas!Z379="X","X","")</f>
        <v/>
      </c>
      <c r="AA379" s="3" t="str">
        <f>IF(Programas!AA379="X","X","")</f>
        <v/>
      </c>
      <c r="AB379" s="3" t="str">
        <f>IF(Programas!AB379="X","X","")</f>
        <v/>
      </c>
      <c r="AC379" s="3" t="str">
        <f>IF(Programas!AC379="X","X","")</f>
        <v/>
      </c>
      <c r="AD379" s="3">
        <f>Programas!AD379</f>
        <v>0</v>
      </c>
      <c r="AE379" s="3">
        <f>Programas!AE379</f>
        <v>0</v>
      </c>
      <c r="AF379" s="3">
        <f>Programas!AF379</f>
        <v>0</v>
      </c>
      <c r="AG379" s="3">
        <f>Programas!AG379</f>
        <v>400</v>
      </c>
      <c r="AH379" s="3">
        <f>Programas!AH379</f>
        <v>400</v>
      </c>
      <c r="AI379" s="3">
        <f>Programas!AI379</f>
        <v>0</v>
      </c>
      <c r="AJ379" s="3">
        <f>Programas!AJ379</f>
        <v>0</v>
      </c>
      <c r="AK379" s="3">
        <f>Programas!AK379</f>
        <v>0</v>
      </c>
      <c r="AL379" s="3">
        <f>Programas!AL379</f>
        <v>0</v>
      </c>
      <c r="AM379" s="3">
        <f>Programas!AM379</f>
        <v>0</v>
      </c>
      <c r="AN379" s="3">
        <f>Programas!AN379</f>
        <v>0</v>
      </c>
      <c r="AO379" s="3">
        <f>Programas!AO379</f>
        <v>0</v>
      </c>
      <c r="AP379" s="3">
        <f>Programas!AP379</f>
        <v>0</v>
      </c>
      <c r="AQ379" s="3">
        <f>Programas!AQ379</f>
        <v>0</v>
      </c>
      <c r="AR379" s="3">
        <f>Programas!AR379</f>
        <v>0</v>
      </c>
      <c r="AS379" s="3">
        <f>Programas!AS379</f>
        <v>0</v>
      </c>
      <c r="AT379" s="3">
        <f>Programas!AT379</f>
        <v>0</v>
      </c>
      <c r="AU379" s="3">
        <f>Programas!AU379</f>
        <v>0</v>
      </c>
      <c r="AV379" s="3">
        <f>Programas!AV379</f>
        <v>0</v>
      </c>
      <c r="AW379" s="3">
        <f>Programas!AW379</f>
        <v>0</v>
      </c>
      <c r="AX379" s="4">
        <f t="shared" si="351"/>
        <v>800</v>
      </c>
      <c r="AY379" s="4" t="s">
        <v>205</v>
      </c>
      <c r="AZ379" s="2" t="s">
        <v>315</v>
      </c>
      <c r="BA379" s="2" t="s">
        <v>316</v>
      </c>
      <c r="BB379" s="2" t="s">
        <v>317</v>
      </c>
      <c r="BC379" s="2" t="s">
        <v>318</v>
      </c>
      <c r="BD379" s="6">
        <v>0</v>
      </c>
      <c r="BE379" s="6">
        <f>BD379</f>
        <v>0</v>
      </c>
      <c r="BF379" s="6">
        <f>BE379</f>
        <v>0</v>
      </c>
      <c r="BG379" s="6">
        <v>0.25</v>
      </c>
      <c r="BH379" s="6">
        <v>1</v>
      </c>
      <c r="BI379" s="6">
        <f t="shared" ref="BI379:BW379" si="394">BH379</f>
        <v>1</v>
      </c>
      <c r="BJ379" s="6">
        <f t="shared" si="394"/>
        <v>1</v>
      </c>
      <c r="BK379" s="6">
        <f t="shared" si="394"/>
        <v>1</v>
      </c>
      <c r="BL379" s="6">
        <f t="shared" si="394"/>
        <v>1</v>
      </c>
      <c r="BM379" s="6">
        <f t="shared" si="394"/>
        <v>1</v>
      </c>
      <c r="BN379" s="6">
        <f t="shared" si="394"/>
        <v>1</v>
      </c>
      <c r="BO379" s="6">
        <f t="shared" si="394"/>
        <v>1</v>
      </c>
      <c r="BP379" s="6">
        <f t="shared" si="394"/>
        <v>1</v>
      </c>
      <c r="BQ379" s="6">
        <f t="shared" si="394"/>
        <v>1</v>
      </c>
      <c r="BR379" s="6">
        <f t="shared" si="394"/>
        <v>1</v>
      </c>
      <c r="BS379" s="6">
        <f t="shared" si="394"/>
        <v>1</v>
      </c>
      <c r="BT379" s="6">
        <f t="shared" si="394"/>
        <v>1</v>
      </c>
      <c r="BU379" s="6">
        <f t="shared" si="394"/>
        <v>1</v>
      </c>
      <c r="BV379" s="6">
        <f t="shared" si="394"/>
        <v>1</v>
      </c>
      <c r="BW379" s="6">
        <f t="shared" si="394"/>
        <v>1</v>
      </c>
      <c r="BX379" s="1"/>
    </row>
    <row r="380" spans="1:76" hidden="1" x14ac:dyDescent="0.3">
      <c r="A380" s="2" t="str">
        <f>Programas!A380</f>
        <v>DO1</v>
      </c>
      <c r="B380" s="2">
        <f>Programas!B380</f>
        <v>1</v>
      </c>
      <c r="C380" s="2" t="str">
        <f>Programas!C380</f>
        <v>Recursos Hídricos</v>
      </c>
      <c r="D380" s="2">
        <f>Programas!D380</f>
        <v>10</v>
      </c>
      <c r="E380" s="2" t="str">
        <f>Programas!E380</f>
        <v>N/A</v>
      </c>
      <c r="F380" s="2" t="str">
        <f>Programas!F380</f>
        <v>N/A</v>
      </c>
      <c r="G380" s="2" t="str">
        <f>Programas!G380</f>
        <v>N/A</v>
      </c>
      <c r="H380" s="2" t="str">
        <f>Programas!H380</f>
        <v>N/A</v>
      </c>
      <c r="I380" s="2" t="str">
        <f>Programas!I380</f>
        <v>N/A</v>
      </c>
      <c r="J380" s="3" t="str">
        <f>IF(Programas!J380="X","X","")</f>
        <v/>
      </c>
      <c r="K380" s="3" t="str">
        <f>IF(Programas!K380="X","X","")</f>
        <v/>
      </c>
      <c r="L380" s="3" t="str">
        <f>IF(Programas!L380="X","X","")</f>
        <v/>
      </c>
      <c r="M380" s="3" t="str">
        <f>IF(Programas!M380="X","X","")</f>
        <v/>
      </c>
      <c r="N380" s="3" t="str">
        <f>IF(Programas!N380="X","X","")</f>
        <v/>
      </c>
      <c r="O380" s="3" t="str">
        <f>IF(Programas!O380="X","X","")</f>
        <v/>
      </c>
      <c r="P380" s="3" t="str">
        <f>IF(Programas!P380="X","X","")</f>
        <v/>
      </c>
      <c r="Q380" s="3" t="str">
        <f>IF(Programas!Q380="X","X","")</f>
        <v/>
      </c>
      <c r="R380" s="3" t="str">
        <f>IF(Programas!R380="X","X","")</f>
        <v/>
      </c>
      <c r="S380" s="3" t="str">
        <f>IF(Programas!S380="X","X","")</f>
        <v/>
      </c>
      <c r="T380" s="3" t="str">
        <f>IF(Programas!T380="X","X","")</f>
        <v/>
      </c>
      <c r="U380" s="3" t="str">
        <f>IF(Programas!U380="X","X","")</f>
        <v/>
      </c>
      <c r="V380" s="3" t="str">
        <f>IF(Programas!V380="X","X","")</f>
        <v/>
      </c>
      <c r="W380" s="3" t="str">
        <f>IF(Programas!W380="X","X","")</f>
        <v/>
      </c>
      <c r="X380" s="3" t="str">
        <f>IF(Programas!X380="X","X","")</f>
        <v/>
      </c>
      <c r="Y380" s="3" t="str">
        <f>IF(Programas!Y380="X","X","")</f>
        <v/>
      </c>
      <c r="Z380" s="3" t="str">
        <f>IF(Programas!Z380="X","X","")</f>
        <v/>
      </c>
      <c r="AA380" s="3" t="str">
        <f>IF(Programas!AA380="X","X","")</f>
        <v/>
      </c>
      <c r="AB380" s="3" t="str">
        <f>IF(Programas!AB380="X","X","")</f>
        <v/>
      </c>
      <c r="AC380" s="3" t="str">
        <f>IF(Programas!AC380="X","X","")</f>
        <v/>
      </c>
      <c r="AD380" s="3">
        <f>Programas!AD380</f>
        <v>0</v>
      </c>
      <c r="AE380" s="3">
        <f>Programas!AE380</f>
        <v>0</v>
      </c>
      <c r="AF380" s="3">
        <f>Programas!AF380</f>
        <v>0</v>
      </c>
      <c r="AG380" s="3">
        <f>Programas!AG380</f>
        <v>0</v>
      </c>
      <c r="AH380" s="3">
        <f>Programas!AH380</f>
        <v>0</v>
      </c>
      <c r="AI380" s="3">
        <f>Programas!AI380</f>
        <v>0</v>
      </c>
      <c r="AJ380" s="3">
        <f>Programas!AJ380</f>
        <v>0</v>
      </c>
      <c r="AK380" s="3">
        <f>Programas!AK380</f>
        <v>0</v>
      </c>
      <c r="AL380" s="3">
        <f>Programas!AL380</f>
        <v>0</v>
      </c>
      <c r="AM380" s="3">
        <f>Programas!AM380</f>
        <v>0</v>
      </c>
      <c r="AN380" s="3">
        <f>Programas!AN380</f>
        <v>0</v>
      </c>
      <c r="AO380" s="3">
        <f>Programas!AO380</f>
        <v>0</v>
      </c>
      <c r="AP380" s="3">
        <f>Programas!AP380</f>
        <v>0</v>
      </c>
      <c r="AQ380" s="3">
        <f>Programas!AQ380</f>
        <v>0</v>
      </c>
      <c r="AR380" s="3">
        <f>Programas!AR380</f>
        <v>0</v>
      </c>
      <c r="AS380" s="3">
        <f>Programas!AS380</f>
        <v>0</v>
      </c>
      <c r="AT380" s="3">
        <f>Programas!AT380</f>
        <v>0</v>
      </c>
      <c r="AU380" s="3">
        <f>Programas!AU380</f>
        <v>0</v>
      </c>
      <c r="AV380" s="3">
        <f>Programas!AV380</f>
        <v>0</v>
      </c>
      <c r="AW380" s="3">
        <f>Programas!AW380</f>
        <v>0</v>
      </c>
      <c r="AX380" s="4">
        <f t="shared" si="351"/>
        <v>0</v>
      </c>
      <c r="AY380" s="4"/>
      <c r="AZ380" s="2"/>
      <c r="BA380" s="2"/>
      <c r="BB380" s="2"/>
      <c r="BC380" s="2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1"/>
    </row>
    <row r="381" spans="1:76" hidden="1" x14ac:dyDescent="0.3">
      <c r="A381" s="2" t="str">
        <f>Programas!A381</f>
        <v>DO2</v>
      </c>
      <c r="B381" s="2">
        <f>Programas!B381</f>
        <v>1</v>
      </c>
      <c r="C381" s="2" t="str">
        <f>Programas!C381</f>
        <v>Recursos Hídricos</v>
      </c>
      <c r="D381" s="2">
        <f>Programas!D381</f>
        <v>10</v>
      </c>
      <c r="E381" s="2" t="str">
        <f>Programas!E381</f>
        <v>N/A</v>
      </c>
      <c r="F381" s="2" t="str">
        <f>Programas!F381</f>
        <v>N/A</v>
      </c>
      <c r="G381" s="2" t="str">
        <f>Programas!G381</f>
        <v>N/A</v>
      </c>
      <c r="H381" s="2" t="str">
        <f>Programas!H381</f>
        <v>N/A</v>
      </c>
      <c r="I381" s="2" t="str">
        <f>Programas!I381</f>
        <v>N/A</v>
      </c>
      <c r="J381" s="3" t="str">
        <f>IF(Programas!J381="X","X","")</f>
        <v/>
      </c>
      <c r="K381" s="3" t="str">
        <f>IF(Programas!K381="X","X","")</f>
        <v/>
      </c>
      <c r="L381" s="3" t="str">
        <f>IF(Programas!L381="X","X","")</f>
        <v/>
      </c>
      <c r="M381" s="3" t="str">
        <f>IF(Programas!M381="X","X","")</f>
        <v/>
      </c>
      <c r="N381" s="3" t="str">
        <f>IF(Programas!N381="X","X","")</f>
        <v/>
      </c>
      <c r="O381" s="3" t="str">
        <f>IF(Programas!O381="X","X","")</f>
        <v/>
      </c>
      <c r="P381" s="3" t="str">
        <f>IF(Programas!P381="X","X","")</f>
        <v/>
      </c>
      <c r="Q381" s="3" t="str">
        <f>IF(Programas!Q381="X","X","")</f>
        <v/>
      </c>
      <c r="R381" s="3" t="str">
        <f>IF(Programas!R381="X","X","")</f>
        <v/>
      </c>
      <c r="S381" s="3" t="str">
        <f>IF(Programas!S381="X","X","")</f>
        <v/>
      </c>
      <c r="T381" s="3" t="str">
        <f>IF(Programas!T381="X","X","")</f>
        <v/>
      </c>
      <c r="U381" s="3" t="str">
        <f>IF(Programas!U381="X","X","")</f>
        <v/>
      </c>
      <c r="V381" s="3" t="str">
        <f>IF(Programas!V381="X","X","")</f>
        <v/>
      </c>
      <c r="W381" s="3" t="str">
        <f>IF(Programas!W381="X","X","")</f>
        <v/>
      </c>
      <c r="X381" s="3" t="str">
        <f>IF(Programas!X381="X","X","")</f>
        <v/>
      </c>
      <c r="Y381" s="3" t="str">
        <f>IF(Programas!Y381="X","X","")</f>
        <v/>
      </c>
      <c r="Z381" s="3" t="str">
        <f>IF(Programas!Z381="X","X","")</f>
        <v/>
      </c>
      <c r="AA381" s="3" t="str">
        <f>IF(Programas!AA381="X","X","")</f>
        <v/>
      </c>
      <c r="AB381" s="3" t="str">
        <f>IF(Programas!AB381="X","X","")</f>
        <v/>
      </c>
      <c r="AC381" s="3" t="str">
        <f>IF(Programas!AC381="X","X","")</f>
        <v/>
      </c>
      <c r="AD381" s="3">
        <f>Programas!AD381</f>
        <v>0</v>
      </c>
      <c r="AE381" s="3">
        <f>Programas!AE381</f>
        <v>0</v>
      </c>
      <c r="AF381" s="3">
        <f>Programas!AF381</f>
        <v>0</v>
      </c>
      <c r="AG381" s="3">
        <f>Programas!AG381</f>
        <v>0</v>
      </c>
      <c r="AH381" s="3">
        <f>Programas!AH381</f>
        <v>0</v>
      </c>
      <c r="AI381" s="3">
        <f>Programas!AI381</f>
        <v>0</v>
      </c>
      <c r="AJ381" s="3">
        <f>Programas!AJ381</f>
        <v>0</v>
      </c>
      <c r="AK381" s="3">
        <f>Programas!AK381</f>
        <v>0</v>
      </c>
      <c r="AL381" s="3">
        <f>Programas!AL381</f>
        <v>0</v>
      </c>
      <c r="AM381" s="3">
        <f>Programas!AM381</f>
        <v>0</v>
      </c>
      <c r="AN381" s="3">
        <f>Programas!AN381</f>
        <v>0</v>
      </c>
      <c r="AO381" s="3">
        <f>Programas!AO381</f>
        <v>0</v>
      </c>
      <c r="AP381" s="3">
        <f>Programas!AP381</f>
        <v>0</v>
      </c>
      <c r="AQ381" s="3">
        <f>Programas!AQ381</f>
        <v>0</v>
      </c>
      <c r="AR381" s="3">
        <f>Programas!AR381</f>
        <v>0</v>
      </c>
      <c r="AS381" s="3">
        <f>Programas!AS381</f>
        <v>0</v>
      </c>
      <c r="AT381" s="3">
        <f>Programas!AT381</f>
        <v>0</v>
      </c>
      <c r="AU381" s="3">
        <f>Programas!AU381</f>
        <v>0</v>
      </c>
      <c r="AV381" s="3">
        <f>Programas!AV381</f>
        <v>0</v>
      </c>
      <c r="AW381" s="3">
        <f>Programas!AW381</f>
        <v>0</v>
      </c>
      <c r="AX381" s="4">
        <f t="shared" si="351"/>
        <v>0</v>
      </c>
      <c r="AY381" s="4"/>
      <c r="AZ381" s="2"/>
      <c r="BA381" s="2"/>
      <c r="BB381" s="2"/>
      <c r="BC381" s="2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1"/>
    </row>
    <row r="382" spans="1:76" hidden="1" x14ac:dyDescent="0.3">
      <c r="A382" s="2" t="str">
        <f>Programas!A382</f>
        <v>DO3</v>
      </c>
      <c r="B382" s="2">
        <f>Programas!B382</f>
        <v>1</v>
      </c>
      <c r="C382" s="2" t="str">
        <f>Programas!C382</f>
        <v>Recursos Hídricos</v>
      </c>
      <c r="D382" s="2">
        <f>Programas!D382</f>
        <v>10</v>
      </c>
      <c r="E382" s="2" t="str">
        <f>Programas!E382</f>
        <v>N/A</v>
      </c>
      <c r="F382" s="2" t="str">
        <f>Programas!F382</f>
        <v>N/A</v>
      </c>
      <c r="G382" s="2" t="str">
        <f>Programas!G382</f>
        <v>N/A</v>
      </c>
      <c r="H382" s="2" t="str">
        <f>Programas!H382</f>
        <v>N/A</v>
      </c>
      <c r="I382" s="2" t="str">
        <f>Programas!I382</f>
        <v>N/A</v>
      </c>
      <c r="J382" s="3" t="str">
        <f>IF(Programas!J382="X","X","")</f>
        <v/>
      </c>
      <c r="K382" s="3" t="str">
        <f>IF(Programas!K382="X","X","")</f>
        <v/>
      </c>
      <c r="L382" s="3" t="str">
        <f>IF(Programas!L382="X","X","")</f>
        <v/>
      </c>
      <c r="M382" s="3" t="str">
        <f>IF(Programas!M382="X","X","")</f>
        <v/>
      </c>
      <c r="N382" s="3" t="str">
        <f>IF(Programas!N382="X","X","")</f>
        <v/>
      </c>
      <c r="O382" s="3" t="str">
        <f>IF(Programas!O382="X","X","")</f>
        <v/>
      </c>
      <c r="P382" s="3" t="str">
        <f>IF(Programas!P382="X","X","")</f>
        <v/>
      </c>
      <c r="Q382" s="3" t="str">
        <f>IF(Programas!Q382="X","X","")</f>
        <v/>
      </c>
      <c r="R382" s="3" t="str">
        <f>IF(Programas!R382="X","X","")</f>
        <v/>
      </c>
      <c r="S382" s="3" t="str">
        <f>IF(Programas!S382="X","X","")</f>
        <v/>
      </c>
      <c r="T382" s="3" t="str">
        <f>IF(Programas!T382="X","X","")</f>
        <v/>
      </c>
      <c r="U382" s="3" t="str">
        <f>IF(Programas!U382="X","X","")</f>
        <v/>
      </c>
      <c r="V382" s="3" t="str">
        <f>IF(Programas!V382="X","X","")</f>
        <v/>
      </c>
      <c r="W382" s="3" t="str">
        <f>IF(Programas!W382="X","X","")</f>
        <v/>
      </c>
      <c r="X382" s="3" t="str">
        <f>IF(Programas!X382="X","X","")</f>
        <v/>
      </c>
      <c r="Y382" s="3" t="str">
        <f>IF(Programas!Y382="X","X","")</f>
        <v/>
      </c>
      <c r="Z382" s="3" t="str">
        <f>IF(Programas!Z382="X","X","")</f>
        <v/>
      </c>
      <c r="AA382" s="3" t="str">
        <f>IF(Programas!AA382="X","X","")</f>
        <v/>
      </c>
      <c r="AB382" s="3" t="str">
        <f>IF(Programas!AB382="X","X","")</f>
        <v/>
      </c>
      <c r="AC382" s="3" t="str">
        <f>IF(Programas!AC382="X","X","")</f>
        <v/>
      </c>
      <c r="AD382" s="3">
        <f>Programas!AD382</f>
        <v>0</v>
      </c>
      <c r="AE382" s="3">
        <f>Programas!AE382</f>
        <v>0</v>
      </c>
      <c r="AF382" s="3">
        <f>Programas!AF382</f>
        <v>0</v>
      </c>
      <c r="AG382" s="3">
        <f>Programas!AG382</f>
        <v>0</v>
      </c>
      <c r="AH382" s="3">
        <f>Programas!AH382</f>
        <v>0</v>
      </c>
      <c r="AI382" s="3">
        <f>Programas!AI382</f>
        <v>0</v>
      </c>
      <c r="AJ382" s="3">
        <f>Programas!AJ382</f>
        <v>0</v>
      </c>
      <c r="AK382" s="3">
        <f>Programas!AK382</f>
        <v>0</v>
      </c>
      <c r="AL382" s="3">
        <f>Programas!AL382</f>
        <v>0</v>
      </c>
      <c r="AM382" s="3">
        <f>Programas!AM382</f>
        <v>0</v>
      </c>
      <c r="AN382" s="3">
        <f>Programas!AN382</f>
        <v>0</v>
      </c>
      <c r="AO382" s="3">
        <f>Programas!AO382</f>
        <v>0</v>
      </c>
      <c r="AP382" s="3">
        <f>Programas!AP382</f>
        <v>0</v>
      </c>
      <c r="AQ382" s="3">
        <f>Programas!AQ382</f>
        <v>0</v>
      </c>
      <c r="AR382" s="3">
        <f>Programas!AR382</f>
        <v>0</v>
      </c>
      <c r="AS382" s="3">
        <f>Programas!AS382</f>
        <v>0</v>
      </c>
      <c r="AT382" s="3">
        <f>Programas!AT382</f>
        <v>0</v>
      </c>
      <c r="AU382" s="3">
        <f>Programas!AU382</f>
        <v>0</v>
      </c>
      <c r="AV382" s="3">
        <f>Programas!AV382</f>
        <v>0</v>
      </c>
      <c r="AW382" s="3">
        <f>Programas!AW382</f>
        <v>0</v>
      </c>
      <c r="AX382" s="4">
        <f t="shared" si="351"/>
        <v>0</v>
      </c>
      <c r="AY382" s="4"/>
      <c r="AZ382" s="2"/>
      <c r="BA382" s="2"/>
      <c r="BB382" s="2"/>
      <c r="BC382" s="2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1"/>
    </row>
    <row r="383" spans="1:76" hidden="1" x14ac:dyDescent="0.3">
      <c r="A383" s="2" t="str">
        <f>Programas!A383</f>
        <v>DO4</v>
      </c>
      <c r="B383" s="2">
        <f>Programas!B383</f>
        <v>1</v>
      </c>
      <c r="C383" s="2" t="str">
        <f>Programas!C383</f>
        <v>Recursos Hídricos</v>
      </c>
      <c r="D383" s="2">
        <f>Programas!D383</f>
        <v>10</v>
      </c>
      <c r="E383" s="2" t="str">
        <f>Programas!E383</f>
        <v>N/A</v>
      </c>
      <c r="F383" s="2" t="str">
        <f>Programas!F383</f>
        <v>N/A</v>
      </c>
      <c r="G383" s="2" t="str">
        <f>Programas!G383</f>
        <v>N/A</v>
      </c>
      <c r="H383" s="2" t="str">
        <f>Programas!H383</f>
        <v>N/A</v>
      </c>
      <c r="I383" s="2" t="str">
        <f>Programas!I383</f>
        <v>N/A</v>
      </c>
      <c r="J383" s="3" t="str">
        <f>IF(Programas!J383="X","X","")</f>
        <v/>
      </c>
      <c r="K383" s="3" t="str">
        <f>IF(Programas!K383="X","X","")</f>
        <v/>
      </c>
      <c r="L383" s="3" t="str">
        <f>IF(Programas!L383="X","X","")</f>
        <v/>
      </c>
      <c r="M383" s="3" t="str">
        <f>IF(Programas!M383="X","X","")</f>
        <v/>
      </c>
      <c r="N383" s="3" t="str">
        <f>IF(Programas!N383="X","X","")</f>
        <v/>
      </c>
      <c r="O383" s="3" t="str">
        <f>IF(Programas!O383="X","X","")</f>
        <v/>
      </c>
      <c r="P383" s="3" t="str">
        <f>IF(Programas!P383="X","X","")</f>
        <v/>
      </c>
      <c r="Q383" s="3" t="str">
        <f>IF(Programas!Q383="X","X","")</f>
        <v/>
      </c>
      <c r="R383" s="3" t="str">
        <f>IF(Programas!R383="X","X","")</f>
        <v/>
      </c>
      <c r="S383" s="3" t="str">
        <f>IF(Programas!S383="X","X","")</f>
        <v/>
      </c>
      <c r="T383" s="3" t="str">
        <f>IF(Programas!T383="X","X","")</f>
        <v/>
      </c>
      <c r="U383" s="3" t="str">
        <f>IF(Programas!U383="X","X","")</f>
        <v/>
      </c>
      <c r="V383" s="3" t="str">
        <f>IF(Programas!V383="X","X","")</f>
        <v/>
      </c>
      <c r="W383" s="3" t="str">
        <f>IF(Programas!W383="X","X","")</f>
        <v/>
      </c>
      <c r="X383" s="3" t="str">
        <f>IF(Programas!X383="X","X","")</f>
        <v/>
      </c>
      <c r="Y383" s="3" t="str">
        <f>IF(Programas!Y383="X","X","")</f>
        <v/>
      </c>
      <c r="Z383" s="3" t="str">
        <f>IF(Programas!Z383="X","X","")</f>
        <v/>
      </c>
      <c r="AA383" s="3" t="str">
        <f>IF(Programas!AA383="X","X","")</f>
        <v/>
      </c>
      <c r="AB383" s="3" t="str">
        <f>IF(Programas!AB383="X","X","")</f>
        <v/>
      </c>
      <c r="AC383" s="3" t="str">
        <f>IF(Programas!AC383="X","X","")</f>
        <v/>
      </c>
      <c r="AD383" s="3">
        <f>Programas!AD383</f>
        <v>0</v>
      </c>
      <c r="AE383" s="3">
        <f>Programas!AE383</f>
        <v>0</v>
      </c>
      <c r="AF383" s="3">
        <f>Programas!AF383</f>
        <v>0</v>
      </c>
      <c r="AG383" s="3">
        <f>Programas!AG383</f>
        <v>0</v>
      </c>
      <c r="AH383" s="3">
        <f>Programas!AH383</f>
        <v>0</v>
      </c>
      <c r="AI383" s="3">
        <f>Programas!AI383</f>
        <v>0</v>
      </c>
      <c r="AJ383" s="3">
        <f>Programas!AJ383</f>
        <v>0</v>
      </c>
      <c r="AK383" s="3">
        <f>Programas!AK383</f>
        <v>0</v>
      </c>
      <c r="AL383" s="3">
        <f>Programas!AL383</f>
        <v>0</v>
      </c>
      <c r="AM383" s="3">
        <f>Programas!AM383</f>
        <v>0</v>
      </c>
      <c r="AN383" s="3">
        <f>Programas!AN383</f>
        <v>0</v>
      </c>
      <c r="AO383" s="3">
        <f>Programas!AO383</f>
        <v>0</v>
      </c>
      <c r="AP383" s="3">
        <f>Programas!AP383</f>
        <v>0</v>
      </c>
      <c r="AQ383" s="3">
        <f>Programas!AQ383</f>
        <v>0</v>
      </c>
      <c r="AR383" s="3">
        <f>Programas!AR383</f>
        <v>0</v>
      </c>
      <c r="AS383" s="3">
        <f>Programas!AS383</f>
        <v>0</v>
      </c>
      <c r="AT383" s="3">
        <f>Programas!AT383</f>
        <v>0</v>
      </c>
      <c r="AU383" s="3">
        <f>Programas!AU383</f>
        <v>0</v>
      </c>
      <c r="AV383" s="3">
        <f>Programas!AV383</f>
        <v>0</v>
      </c>
      <c r="AW383" s="3">
        <f>Programas!AW383</f>
        <v>0</v>
      </c>
      <c r="AX383" s="4">
        <f t="shared" si="351"/>
        <v>0</v>
      </c>
      <c r="AY383" s="4"/>
      <c r="AZ383" s="2"/>
      <c r="BA383" s="2"/>
      <c r="BB383" s="2"/>
      <c r="BC383" s="2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1"/>
    </row>
    <row r="384" spans="1:76" hidden="1" x14ac:dyDescent="0.3">
      <c r="A384" s="2" t="str">
        <f>Programas!A384</f>
        <v>DO5</v>
      </c>
      <c r="B384" s="2">
        <f>Programas!B384</f>
        <v>1</v>
      </c>
      <c r="C384" s="2" t="str">
        <f>Programas!C384</f>
        <v>Recursos Hídricos</v>
      </c>
      <c r="D384" s="2">
        <f>Programas!D384</f>
        <v>10</v>
      </c>
      <c r="E384" s="2" t="str">
        <f>Programas!E384</f>
        <v>N/A</v>
      </c>
      <c r="F384" s="2" t="str">
        <f>Programas!F384</f>
        <v>N/A</v>
      </c>
      <c r="G384" s="2" t="str">
        <f>Programas!G384</f>
        <v>N/A</v>
      </c>
      <c r="H384" s="2" t="str">
        <f>Programas!H384</f>
        <v>N/A</v>
      </c>
      <c r="I384" s="2" t="str">
        <f>Programas!I384</f>
        <v>N/A</v>
      </c>
      <c r="J384" s="3" t="str">
        <f>IF(Programas!J384="X","X","")</f>
        <v/>
      </c>
      <c r="K384" s="3" t="str">
        <f>IF(Programas!K384="X","X","")</f>
        <v/>
      </c>
      <c r="L384" s="3" t="str">
        <f>IF(Programas!L384="X","X","")</f>
        <v/>
      </c>
      <c r="M384" s="3" t="str">
        <f>IF(Programas!M384="X","X","")</f>
        <v/>
      </c>
      <c r="N384" s="3" t="str">
        <f>IF(Programas!N384="X","X","")</f>
        <v/>
      </c>
      <c r="O384" s="3" t="str">
        <f>IF(Programas!O384="X","X","")</f>
        <v/>
      </c>
      <c r="P384" s="3" t="str">
        <f>IF(Programas!P384="X","X","")</f>
        <v/>
      </c>
      <c r="Q384" s="3" t="str">
        <f>IF(Programas!Q384="X","X","")</f>
        <v/>
      </c>
      <c r="R384" s="3" t="str">
        <f>IF(Programas!R384="X","X","")</f>
        <v/>
      </c>
      <c r="S384" s="3" t="str">
        <f>IF(Programas!S384="X","X","")</f>
        <v/>
      </c>
      <c r="T384" s="3" t="str">
        <f>IF(Programas!T384="X","X","")</f>
        <v/>
      </c>
      <c r="U384" s="3" t="str">
        <f>IF(Programas!U384="X","X","")</f>
        <v/>
      </c>
      <c r="V384" s="3" t="str">
        <f>IF(Programas!V384="X","X","")</f>
        <v/>
      </c>
      <c r="W384" s="3" t="str">
        <f>IF(Programas!W384="X","X","")</f>
        <v/>
      </c>
      <c r="X384" s="3" t="str">
        <f>IF(Programas!X384="X","X","")</f>
        <v/>
      </c>
      <c r="Y384" s="3" t="str">
        <f>IF(Programas!Y384="X","X","")</f>
        <v/>
      </c>
      <c r="Z384" s="3" t="str">
        <f>IF(Programas!Z384="X","X","")</f>
        <v/>
      </c>
      <c r="AA384" s="3" t="str">
        <f>IF(Programas!AA384="X","X","")</f>
        <v/>
      </c>
      <c r="AB384" s="3" t="str">
        <f>IF(Programas!AB384="X","X","")</f>
        <v/>
      </c>
      <c r="AC384" s="3" t="str">
        <f>IF(Programas!AC384="X","X","")</f>
        <v/>
      </c>
      <c r="AD384" s="3">
        <f>Programas!AD384</f>
        <v>0</v>
      </c>
      <c r="AE384" s="3">
        <f>Programas!AE384</f>
        <v>0</v>
      </c>
      <c r="AF384" s="3">
        <f>Programas!AF384</f>
        <v>0</v>
      </c>
      <c r="AG384" s="3">
        <f>Programas!AG384</f>
        <v>0</v>
      </c>
      <c r="AH384" s="3">
        <f>Programas!AH384</f>
        <v>0</v>
      </c>
      <c r="AI384" s="3">
        <f>Programas!AI384</f>
        <v>0</v>
      </c>
      <c r="AJ384" s="3">
        <f>Programas!AJ384</f>
        <v>0</v>
      </c>
      <c r="AK384" s="3">
        <f>Programas!AK384</f>
        <v>0</v>
      </c>
      <c r="AL384" s="3">
        <f>Programas!AL384</f>
        <v>0</v>
      </c>
      <c r="AM384" s="3">
        <f>Programas!AM384</f>
        <v>0</v>
      </c>
      <c r="AN384" s="3">
        <f>Programas!AN384</f>
        <v>0</v>
      </c>
      <c r="AO384" s="3">
        <f>Programas!AO384</f>
        <v>0</v>
      </c>
      <c r="AP384" s="3">
        <f>Programas!AP384</f>
        <v>0</v>
      </c>
      <c r="AQ384" s="3">
        <f>Programas!AQ384</f>
        <v>0</v>
      </c>
      <c r="AR384" s="3">
        <f>Programas!AR384</f>
        <v>0</v>
      </c>
      <c r="AS384" s="3">
        <f>Programas!AS384</f>
        <v>0</v>
      </c>
      <c r="AT384" s="3">
        <f>Programas!AT384</f>
        <v>0</v>
      </c>
      <c r="AU384" s="3">
        <f>Programas!AU384</f>
        <v>0</v>
      </c>
      <c r="AV384" s="3">
        <f>Programas!AV384</f>
        <v>0</v>
      </c>
      <c r="AW384" s="3">
        <f>Programas!AW384</f>
        <v>0</v>
      </c>
      <c r="AX384" s="4">
        <f t="shared" si="351"/>
        <v>0</v>
      </c>
      <c r="AY384" s="4"/>
      <c r="AZ384" s="2"/>
      <c r="BA384" s="2"/>
      <c r="BB384" s="2"/>
      <c r="BC384" s="2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1"/>
    </row>
    <row r="385" spans="1:76" hidden="1" x14ac:dyDescent="0.3">
      <c r="A385" s="2" t="str">
        <f>Programas!A385</f>
        <v>DO6</v>
      </c>
      <c r="B385" s="2">
        <f>Programas!B385</f>
        <v>1</v>
      </c>
      <c r="C385" s="2" t="str">
        <f>Programas!C385</f>
        <v>Recursos Hídricos</v>
      </c>
      <c r="D385" s="2">
        <f>Programas!D385</f>
        <v>10</v>
      </c>
      <c r="E385" s="2" t="str">
        <f>Programas!E385</f>
        <v>N/A</v>
      </c>
      <c r="F385" s="2" t="str">
        <f>Programas!F385</f>
        <v>N/A</v>
      </c>
      <c r="G385" s="2" t="str">
        <f>Programas!G385</f>
        <v>N/A</v>
      </c>
      <c r="H385" s="2" t="str">
        <f>Programas!H385</f>
        <v>N/A</v>
      </c>
      <c r="I385" s="2" t="str">
        <f>Programas!I385</f>
        <v>N/A</v>
      </c>
      <c r="J385" s="3" t="str">
        <f>IF(Programas!J385="X","X","")</f>
        <v/>
      </c>
      <c r="K385" s="3" t="str">
        <f>IF(Programas!K385="X","X","")</f>
        <v/>
      </c>
      <c r="L385" s="3" t="str">
        <f>IF(Programas!L385="X","X","")</f>
        <v/>
      </c>
      <c r="M385" s="3" t="str">
        <f>IF(Programas!M385="X","X","")</f>
        <v/>
      </c>
      <c r="N385" s="3" t="str">
        <f>IF(Programas!N385="X","X","")</f>
        <v/>
      </c>
      <c r="O385" s="3" t="str">
        <f>IF(Programas!O385="X","X","")</f>
        <v/>
      </c>
      <c r="P385" s="3" t="str">
        <f>IF(Programas!P385="X","X","")</f>
        <v/>
      </c>
      <c r="Q385" s="3" t="str">
        <f>IF(Programas!Q385="X","X","")</f>
        <v/>
      </c>
      <c r="R385" s="3" t="str">
        <f>IF(Programas!R385="X","X","")</f>
        <v/>
      </c>
      <c r="S385" s="3" t="str">
        <f>IF(Programas!S385="X","X","")</f>
        <v/>
      </c>
      <c r="T385" s="3" t="str">
        <f>IF(Programas!T385="X","X","")</f>
        <v/>
      </c>
      <c r="U385" s="3" t="str">
        <f>IF(Programas!U385="X","X","")</f>
        <v/>
      </c>
      <c r="V385" s="3" t="str">
        <f>IF(Programas!V385="X","X","")</f>
        <v/>
      </c>
      <c r="W385" s="3" t="str">
        <f>IF(Programas!W385="X","X","")</f>
        <v/>
      </c>
      <c r="X385" s="3" t="str">
        <f>IF(Programas!X385="X","X","")</f>
        <v/>
      </c>
      <c r="Y385" s="3" t="str">
        <f>IF(Programas!Y385="X","X","")</f>
        <v/>
      </c>
      <c r="Z385" s="3" t="str">
        <f>IF(Programas!Z385="X","X","")</f>
        <v/>
      </c>
      <c r="AA385" s="3" t="str">
        <f>IF(Programas!AA385="X","X","")</f>
        <v/>
      </c>
      <c r="AB385" s="3" t="str">
        <f>IF(Programas!AB385="X","X","")</f>
        <v/>
      </c>
      <c r="AC385" s="3" t="str">
        <f>IF(Programas!AC385="X","X","")</f>
        <v/>
      </c>
      <c r="AD385" s="3">
        <f>Programas!AD385</f>
        <v>0</v>
      </c>
      <c r="AE385" s="3">
        <f>Programas!AE385</f>
        <v>0</v>
      </c>
      <c r="AF385" s="3">
        <f>Programas!AF385</f>
        <v>0</v>
      </c>
      <c r="AG385" s="3">
        <f>Programas!AG385</f>
        <v>0</v>
      </c>
      <c r="AH385" s="3">
        <f>Programas!AH385</f>
        <v>0</v>
      </c>
      <c r="AI385" s="3">
        <f>Programas!AI385</f>
        <v>0</v>
      </c>
      <c r="AJ385" s="3">
        <f>Programas!AJ385</f>
        <v>0</v>
      </c>
      <c r="AK385" s="3">
        <f>Programas!AK385</f>
        <v>0</v>
      </c>
      <c r="AL385" s="3">
        <f>Programas!AL385</f>
        <v>0</v>
      </c>
      <c r="AM385" s="3">
        <f>Programas!AM385</f>
        <v>0</v>
      </c>
      <c r="AN385" s="3">
        <f>Programas!AN385</f>
        <v>0</v>
      </c>
      <c r="AO385" s="3">
        <f>Programas!AO385</f>
        <v>0</v>
      </c>
      <c r="AP385" s="3">
        <f>Programas!AP385</f>
        <v>0</v>
      </c>
      <c r="AQ385" s="3">
        <f>Programas!AQ385</f>
        <v>0</v>
      </c>
      <c r="AR385" s="3">
        <f>Programas!AR385</f>
        <v>0</v>
      </c>
      <c r="AS385" s="3">
        <f>Programas!AS385</f>
        <v>0</v>
      </c>
      <c r="AT385" s="3">
        <f>Programas!AT385</f>
        <v>0</v>
      </c>
      <c r="AU385" s="3">
        <f>Programas!AU385</f>
        <v>0</v>
      </c>
      <c r="AV385" s="3">
        <f>Programas!AV385</f>
        <v>0</v>
      </c>
      <c r="AW385" s="3">
        <f>Programas!AW385</f>
        <v>0</v>
      </c>
      <c r="AX385" s="4">
        <f t="shared" si="351"/>
        <v>0</v>
      </c>
      <c r="AY385" s="4"/>
      <c r="AZ385" s="2"/>
      <c r="BA385" s="2"/>
      <c r="BB385" s="2"/>
      <c r="BC385" s="2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1"/>
    </row>
    <row r="386" spans="1:76" hidden="1" x14ac:dyDescent="0.3">
      <c r="A386" s="2" t="str">
        <f>Programas!A386</f>
        <v>UA7</v>
      </c>
      <c r="B386" s="2">
        <f>Programas!B386</f>
        <v>1</v>
      </c>
      <c r="C386" s="2" t="str">
        <f>Programas!C386</f>
        <v>Recursos Hídricos</v>
      </c>
      <c r="D386" s="2">
        <f>Programas!D386</f>
        <v>10</v>
      </c>
      <c r="E386" s="2" t="str">
        <f>Programas!E386</f>
        <v>N/A</v>
      </c>
      <c r="F386" s="2" t="str">
        <f>Programas!F386</f>
        <v>N/A</v>
      </c>
      <c r="G386" s="2" t="str">
        <f>Programas!G386</f>
        <v>N/A</v>
      </c>
      <c r="H386" s="2" t="str">
        <f>Programas!H386</f>
        <v>N/A</v>
      </c>
      <c r="I386" s="2" t="str">
        <f>Programas!I386</f>
        <v>N/A</v>
      </c>
      <c r="J386" s="3" t="str">
        <f>IF(Programas!J386="X","X","")</f>
        <v/>
      </c>
      <c r="K386" s="3" t="str">
        <f>IF(Programas!K386="X","X","")</f>
        <v/>
      </c>
      <c r="L386" s="3" t="str">
        <f>IF(Programas!L386="X","X","")</f>
        <v/>
      </c>
      <c r="M386" s="3" t="str">
        <f>IF(Programas!M386="X","X","")</f>
        <v/>
      </c>
      <c r="N386" s="3" t="str">
        <f>IF(Programas!N386="X","X","")</f>
        <v/>
      </c>
      <c r="O386" s="3" t="str">
        <f>IF(Programas!O386="X","X","")</f>
        <v/>
      </c>
      <c r="P386" s="3" t="str">
        <f>IF(Programas!P386="X","X","")</f>
        <v/>
      </c>
      <c r="Q386" s="3" t="str">
        <f>IF(Programas!Q386="X","X","")</f>
        <v/>
      </c>
      <c r="R386" s="3" t="str">
        <f>IF(Programas!R386="X","X","")</f>
        <v/>
      </c>
      <c r="S386" s="3" t="str">
        <f>IF(Programas!S386="X","X","")</f>
        <v/>
      </c>
      <c r="T386" s="3" t="str">
        <f>IF(Programas!T386="X","X","")</f>
        <v/>
      </c>
      <c r="U386" s="3" t="str">
        <f>IF(Programas!U386="X","X","")</f>
        <v/>
      </c>
      <c r="V386" s="3" t="str">
        <f>IF(Programas!V386="X","X","")</f>
        <v/>
      </c>
      <c r="W386" s="3" t="str">
        <f>IF(Programas!W386="X","X","")</f>
        <v/>
      </c>
      <c r="X386" s="3" t="str">
        <f>IF(Programas!X386="X","X","")</f>
        <v/>
      </c>
      <c r="Y386" s="3" t="str">
        <f>IF(Programas!Y386="X","X","")</f>
        <v/>
      </c>
      <c r="Z386" s="3" t="str">
        <f>IF(Programas!Z386="X","X","")</f>
        <v/>
      </c>
      <c r="AA386" s="3" t="str">
        <f>IF(Programas!AA386="X","X","")</f>
        <v/>
      </c>
      <c r="AB386" s="3" t="str">
        <f>IF(Programas!AB386="X","X","")</f>
        <v/>
      </c>
      <c r="AC386" s="3" t="str">
        <f>IF(Programas!AC386="X","X","")</f>
        <v/>
      </c>
      <c r="AD386" s="3">
        <f>Programas!AD386</f>
        <v>0</v>
      </c>
      <c r="AE386" s="3">
        <f>Programas!AE386</f>
        <v>0</v>
      </c>
      <c r="AF386" s="3">
        <f>Programas!AF386</f>
        <v>0</v>
      </c>
      <c r="AG386" s="3">
        <f>Programas!AG386</f>
        <v>0</v>
      </c>
      <c r="AH386" s="3">
        <f>Programas!AH386</f>
        <v>0</v>
      </c>
      <c r="AI386" s="3">
        <f>Programas!AI386</f>
        <v>0</v>
      </c>
      <c r="AJ386" s="3">
        <f>Programas!AJ386</f>
        <v>0</v>
      </c>
      <c r="AK386" s="3">
        <f>Programas!AK386</f>
        <v>0</v>
      </c>
      <c r="AL386" s="3">
        <f>Programas!AL386</f>
        <v>0</v>
      </c>
      <c r="AM386" s="3">
        <f>Programas!AM386</f>
        <v>0</v>
      </c>
      <c r="AN386" s="3">
        <f>Programas!AN386</f>
        <v>0</v>
      </c>
      <c r="AO386" s="3">
        <f>Programas!AO386</f>
        <v>0</v>
      </c>
      <c r="AP386" s="3">
        <f>Programas!AP386</f>
        <v>0</v>
      </c>
      <c r="AQ386" s="3">
        <f>Programas!AQ386</f>
        <v>0</v>
      </c>
      <c r="AR386" s="3">
        <f>Programas!AR386</f>
        <v>0</v>
      </c>
      <c r="AS386" s="3">
        <f>Programas!AS386</f>
        <v>0</v>
      </c>
      <c r="AT386" s="3">
        <f>Programas!AT386</f>
        <v>0</v>
      </c>
      <c r="AU386" s="3">
        <f>Programas!AU386</f>
        <v>0</v>
      </c>
      <c r="AV386" s="3">
        <f>Programas!AV386</f>
        <v>0</v>
      </c>
      <c r="AW386" s="3">
        <f>Programas!AW386</f>
        <v>0</v>
      </c>
      <c r="AX386" s="4">
        <f t="shared" si="351"/>
        <v>0</v>
      </c>
      <c r="AY386" s="4"/>
      <c r="AZ386" s="2"/>
      <c r="BA386" s="2"/>
      <c r="BB386" s="2"/>
      <c r="BC386" s="2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1"/>
    </row>
    <row r="387" spans="1:76" hidden="1" x14ac:dyDescent="0.3">
      <c r="A387" s="2" t="str">
        <f>Programas!A387</f>
        <v>UA8</v>
      </c>
      <c r="B387" s="2">
        <f>Programas!B387</f>
        <v>1</v>
      </c>
      <c r="C387" s="2" t="str">
        <f>Programas!C387</f>
        <v>Recursos Hídricos</v>
      </c>
      <c r="D387" s="2">
        <f>Programas!D387</f>
        <v>10</v>
      </c>
      <c r="E387" s="2" t="str">
        <f>Programas!E387</f>
        <v>N/A</v>
      </c>
      <c r="F387" s="2" t="str">
        <f>Programas!F387</f>
        <v>N/A</v>
      </c>
      <c r="G387" s="2" t="str">
        <f>Programas!G387</f>
        <v>N/A</v>
      </c>
      <c r="H387" s="2" t="str">
        <f>Programas!H387</f>
        <v>N/A</v>
      </c>
      <c r="I387" s="2" t="str">
        <f>Programas!I387</f>
        <v>N/A</v>
      </c>
      <c r="J387" s="3" t="str">
        <f>IF(Programas!J387="X","X","")</f>
        <v/>
      </c>
      <c r="K387" s="3" t="str">
        <f>IF(Programas!K387="X","X","")</f>
        <v/>
      </c>
      <c r="L387" s="3" t="str">
        <f>IF(Programas!L387="X","X","")</f>
        <v/>
      </c>
      <c r="M387" s="3" t="str">
        <f>IF(Programas!M387="X","X","")</f>
        <v/>
      </c>
      <c r="N387" s="3" t="str">
        <f>IF(Programas!N387="X","X","")</f>
        <v/>
      </c>
      <c r="O387" s="3" t="str">
        <f>IF(Programas!O387="X","X","")</f>
        <v/>
      </c>
      <c r="P387" s="3" t="str">
        <f>IF(Programas!P387="X","X","")</f>
        <v/>
      </c>
      <c r="Q387" s="3" t="str">
        <f>IF(Programas!Q387="X","X","")</f>
        <v/>
      </c>
      <c r="R387" s="3" t="str">
        <f>IF(Programas!R387="X","X","")</f>
        <v/>
      </c>
      <c r="S387" s="3" t="str">
        <f>IF(Programas!S387="X","X","")</f>
        <v/>
      </c>
      <c r="T387" s="3" t="str">
        <f>IF(Programas!T387="X","X","")</f>
        <v/>
      </c>
      <c r="U387" s="3" t="str">
        <f>IF(Programas!U387="X","X","")</f>
        <v/>
      </c>
      <c r="V387" s="3" t="str">
        <f>IF(Programas!V387="X","X","")</f>
        <v/>
      </c>
      <c r="W387" s="3" t="str">
        <f>IF(Programas!W387="X","X","")</f>
        <v/>
      </c>
      <c r="X387" s="3" t="str">
        <f>IF(Programas!X387="X","X","")</f>
        <v/>
      </c>
      <c r="Y387" s="3" t="str">
        <f>IF(Programas!Y387="X","X","")</f>
        <v/>
      </c>
      <c r="Z387" s="3" t="str">
        <f>IF(Programas!Z387="X","X","")</f>
        <v/>
      </c>
      <c r="AA387" s="3" t="str">
        <f>IF(Programas!AA387="X","X","")</f>
        <v/>
      </c>
      <c r="AB387" s="3" t="str">
        <f>IF(Programas!AB387="X","X","")</f>
        <v/>
      </c>
      <c r="AC387" s="3" t="str">
        <f>IF(Programas!AC387="X","X","")</f>
        <v/>
      </c>
      <c r="AD387" s="3">
        <f>Programas!AD387</f>
        <v>0</v>
      </c>
      <c r="AE387" s="3">
        <f>Programas!AE387</f>
        <v>0</v>
      </c>
      <c r="AF387" s="3">
        <f>Programas!AF387</f>
        <v>0</v>
      </c>
      <c r="AG387" s="3">
        <f>Programas!AG387</f>
        <v>0</v>
      </c>
      <c r="AH387" s="3">
        <f>Programas!AH387</f>
        <v>0</v>
      </c>
      <c r="AI387" s="3">
        <f>Programas!AI387</f>
        <v>0</v>
      </c>
      <c r="AJ387" s="3">
        <f>Programas!AJ387</f>
        <v>0</v>
      </c>
      <c r="AK387" s="3">
        <f>Programas!AK387</f>
        <v>0</v>
      </c>
      <c r="AL387" s="3">
        <f>Programas!AL387</f>
        <v>0</v>
      </c>
      <c r="AM387" s="3">
        <f>Programas!AM387</f>
        <v>0</v>
      </c>
      <c r="AN387" s="3">
        <f>Programas!AN387</f>
        <v>0</v>
      </c>
      <c r="AO387" s="3">
        <f>Programas!AO387</f>
        <v>0</v>
      </c>
      <c r="AP387" s="3">
        <f>Programas!AP387</f>
        <v>0</v>
      </c>
      <c r="AQ387" s="3">
        <f>Programas!AQ387</f>
        <v>0</v>
      </c>
      <c r="AR387" s="3">
        <f>Programas!AR387</f>
        <v>0</v>
      </c>
      <c r="AS387" s="3">
        <f>Programas!AS387</f>
        <v>0</v>
      </c>
      <c r="AT387" s="3">
        <f>Programas!AT387</f>
        <v>0</v>
      </c>
      <c r="AU387" s="3">
        <f>Programas!AU387</f>
        <v>0</v>
      </c>
      <c r="AV387" s="3">
        <f>Programas!AV387</f>
        <v>0</v>
      </c>
      <c r="AW387" s="3">
        <f>Programas!AW387</f>
        <v>0</v>
      </c>
      <c r="AX387" s="4">
        <f t="shared" si="351"/>
        <v>0</v>
      </c>
      <c r="AY387" s="4"/>
      <c r="AZ387" s="2"/>
      <c r="BA387" s="2"/>
      <c r="BB387" s="2"/>
      <c r="BC387" s="2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1"/>
    </row>
    <row r="388" spans="1:76" hidden="1" x14ac:dyDescent="0.3">
      <c r="A388" s="2" t="str">
        <f>Programas!A388</f>
        <v>UA9</v>
      </c>
      <c r="B388" s="2">
        <f>Programas!B388</f>
        <v>1</v>
      </c>
      <c r="C388" s="2" t="str">
        <f>Programas!C388</f>
        <v>Recursos Hídricos</v>
      </c>
      <c r="D388" s="2">
        <f>Programas!D388</f>
        <v>10</v>
      </c>
      <c r="E388" s="2" t="str">
        <f>Programas!E388</f>
        <v>N/A</v>
      </c>
      <c r="F388" s="2" t="str">
        <f>Programas!F388</f>
        <v>N/A</v>
      </c>
      <c r="G388" s="2" t="str">
        <f>Programas!G388</f>
        <v>N/A</v>
      </c>
      <c r="H388" s="2" t="str">
        <f>Programas!H388</f>
        <v>N/A</v>
      </c>
      <c r="I388" s="2" t="str">
        <f>Programas!I388</f>
        <v>N/A</v>
      </c>
      <c r="J388" s="3" t="str">
        <f>IF(Programas!J388="X","X","")</f>
        <v/>
      </c>
      <c r="K388" s="3" t="str">
        <f>IF(Programas!K388="X","X","")</f>
        <v/>
      </c>
      <c r="L388" s="3" t="str">
        <f>IF(Programas!L388="X","X","")</f>
        <v/>
      </c>
      <c r="M388" s="3" t="str">
        <f>IF(Programas!M388="X","X","")</f>
        <v/>
      </c>
      <c r="N388" s="3" t="str">
        <f>IF(Programas!N388="X","X","")</f>
        <v/>
      </c>
      <c r="O388" s="3" t="str">
        <f>IF(Programas!O388="X","X","")</f>
        <v/>
      </c>
      <c r="P388" s="3" t="str">
        <f>IF(Programas!P388="X","X","")</f>
        <v/>
      </c>
      <c r="Q388" s="3" t="str">
        <f>IF(Programas!Q388="X","X","")</f>
        <v/>
      </c>
      <c r="R388" s="3" t="str">
        <f>IF(Programas!R388="X","X","")</f>
        <v/>
      </c>
      <c r="S388" s="3" t="str">
        <f>IF(Programas!S388="X","X","")</f>
        <v/>
      </c>
      <c r="T388" s="3" t="str">
        <f>IF(Programas!T388="X","X","")</f>
        <v/>
      </c>
      <c r="U388" s="3" t="str">
        <f>IF(Programas!U388="X","X","")</f>
        <v/>
      </c>
      <c r="V388" s="3" t="str">
        <f>IF(Programas!V388="X","X","")</f>
        <v/>
      </c>
      <c r="W388" s="3" t="str">
        <f>IF(Programas!W388="X","X","")</f>
        <v/>
      </c>
      <c r="X388" s="3" t="str">
        <f>IF(Programas!X388="X","X","")</f>
        <v/>
      </c>
      <c r="Y388" s="3" t="str">
        <f>IF(Programas!Y388="X","X","")</f>
        <v/>
      </c>
      <c r="Z388" s="3" t="str">
        <f>IF(Programas!Z388="X","X","")</f>
        <v/>
      </c>
      <c r="AA388" s="3" t="str">
        <f>IF(Programas!AA388="X","X","")</f>
        <v/>
      </c>
      <c r="AB388" s="3" t="str">
        <f>IF(Programas!AB388="X","X","")</f>
        <v/>
      </c>
      <c r="AC388" s="3" t="str">
        <f>IF(Programas!AC388="X","X","")</f>
        <v/>
      </c>
      <c r="AD388" s="3">
        <f>Programas!AD388</f>
        <v>0</v>
      </c>
      <c r="AE388" s="3">
        <f>Programas!AE388</f>
        <v>0</v>
      </c>
      <c r="AF388" s="3">
        <f>Programas!AF388</f>
        <v>0</v>
      </c>
      <c r="AG388" s="3">
        <f>Programas!AG388</f>
        <v>0</v>
      </c>
      <c r="AH388" s="3">
        <f>Programas!AH388</f>
        <v>0</v>
      </c>
      <c r="AI388" s="3">
        <f>Programas!AI388</f>
        <v>0</v>
      </c>
      <c r="AJ388" s="3">
        <f>Programas!AJ388</f>
        <v>0</v>
      </c>
      <c r="AK388" s="3">
        <f>Programas!AK388</f>
        <v>0</v>
      </c>
      <c r="AL388" s="3">
        <f>Programas!AL388</f>
        <v>0</v>
      </c>
      <c r="AM388" s="3">
        <f>Programas!AM388</f>
        <v>0</v>
      </c>
      <c r="AN388" s="3">
        <f>Programas!AN388</f>
        <v>0</v>
      </c>
      <c r="AO388" s="3">
        <f>Programas!AO388</f>
        <v>0</v>
      </c>
      <c r="AP388" s="3">
        <f>Programas!AP388</f>
        <v>0</v>
      </c>
      <c r="AQ388" s="3">
        <f>Programas!AQ388</f>
        <v>0</v>
      </c>
      <c r="AR388" s="3">
        <f>Programas!AR388</f>
        <v>0</v>
      </c>
      <c r="AS388" s="3">
        <f>Programas!AS388</f>
        <v>0</v>
      </c>
      <c r="AT388" s="3">
        <f>Programas!AT388</f>
        <v>0</v>
      </c>
      <c r="AU388" s="3">
        <f>Programas!AU388</f>
        <v>0</v>
      </c>
      <c r="AV388" s="3">
        <f>Programas!AV388</f>
        <v>0</v>
      </c>
      <c r="AW388" s="3">
        <f>Programas!AW388</f>
        <v>0</v>
      </c>
      <c r="AX388" s="4">
        <f t="shared" si="351"/>
        <v>0</v>
      </c>
      <c r="AY388" s="4"/>
      <c r="AZ388" s="2"/>
      <c r="BA388" s="2"/>
      <c r="BB388" s="2"/>
      <c r="BC388" s="2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1"/>
    </row>
    <row r="389" spans="1:76" ht="57" x14ac:dyDescent="0.3">
      <c r="A389" s="40" t="str">
        <f>Programas!A389</f>
        <v>PIRH</v>
      </c>
      <c r="B389" s="40">
        <f>Programas!B389</f>
        <v>1</v>
      </c>
      <c r="C389" s="40" t="str">
        <f>Programas!C389</f>
        <v>Recursos Hídricos</v>
      </c>
      <c r="D389" s="40">
        <f>Programas!D389</f>
        <v>10</v>
      </c>
      <c r="E389" s="40" t="str">
        <f>Programas!E389</f>
        <v>Gestão dos recursos hídricos subterrâneos</v>
      </c>
      <c r="F389" s="40" t="str">
        <f>Programas!F389</f>
        <v>10.1</v>
      </c>
      <c r="G389" s="40" t="str">
        <f>Programas!G389</f>
        <v>Implementação de monitoramento quali-quantitativo de águas subterrâneas</v>
      </c>
      <c r="H389" s="40" t="str">
        <f>Programas!H389</f>
        <v>10.1.2</v>
      </c>
      <c r="I389" s="40" t="str">
        <f>Programas!I389</f>
        <v>Implementar o Plano de monitoramento quali-quantitativo de águas subterrâneas</v>
      </c>
      <c r="J389" s="30" t="str">
        <f>IF(Programas!J389="X","X","")</f>
        <v/>
      </c>
      <c r="K389" s="30" t="str">
        <f>IF(Programas!K389="X","X","")</f>
        <v/>
      </c>
      <c r="L389" s="30" t="str">
        <f>IF(Programas!L389="X","X","")</f>
        <v/>
      </c>
      <c r="M389" s="30" t="str">
        <f>IF(Programas!M389="X","X","")</f>
        <v/>
      </c>
      <c r="N389" s="30" t="str">
        <f>IF(Programas!N389="X","X","")</f>
        <v>X</v>
      </c>
      <c r="O389" s="30" t="str">
        <f>IF(Programas!O389="X","X","")</f>
        <v>X</v>
      </c>
      <c r="P389" s="30" t="str">
        <f>IF(Programas!P389="X","X","")</f>
        <v>X</v>
      </c>
      <c r="Q389" s="30" t="str">
        <f>IF(Programas!Q389="X","X","")</f>
        <v>X</v>
      </c>
      <c r="R389" s="30" t="str">
        <f>IF(Programas!R389="X","X","")</f>
        <v>X</v>
      </c>
      <c r="S389" s="30" t="str">
        <f>IF(Programas!S389="X","X","")</f>
        <v>X</v>
      </c>
      <c r="T389" s="30" t="str">
        <f>IF(Programas!T389="X","X","")</f>
        <v>X</v>
      </c>
      <c r="U389" s="30" t="str">
        <f>IF(Programas!U389="X","X","")</f>
        <v/>
      </c>
      <c r="V389" s="30" t="str">
        <f>IF(Programas!V389="X","X","")</f>
        <v/>
      </c>
      <c r="W389" s="30" t="str">
        <f>IF(Programas!W389="X","X","")</f>
        <v/>
      </c>
      <c r="X389" s="30" t="str">
        <f>IF(Programas!X389="X","X","")</f>
        <v/>
      </c>
      <c r="Y389" s="30" t="str">
        <f>IF(Programas!Y389="X","X","")</f>
        <v/>
      </c>
      <c r="Z389" s="30" t="str">
        <f>IF(Programas!Z389="X","X","")</f>
        <v/>
      </c>
      <c r="AA389" s="30" t="str">
        <f>IF(Programas!AA389="X","X","")</f>
        <v/>
      </c>
      <c r="AB389" s="30" t="str">
        <f>IF(Programas!AB389="X","X","")</f>
        <v/>
      </c>
      <c r="AC389" s="30" t="str">
        <f>IF(Programas!AC389="X","X","")</f>
        <v/>
      </c>
      <c r="AD389" s="30">
        <f>Programas!AD389</f>
        <v>0</v>
      </c>
      <c r="AE389" s="30">
        <f>Programas!AE389</f>
        <v>0</v>
      </c>
      <c r="AF389" s="30">
        <f>Programas!AF389</f>
        <v>0</v>
      </c>
      <c r="AG389" s="30">
        <f>Programas!AG389</f>
        <v>0</v>
      </c>
      <c r="AH389" s="30">
        <f>Programas!AH389</f>
        <v>0</v>
      </c>
      <c r="AI389" s="30">
        <f>Programas!AI389</f>
        <v>0</v>
      </c>
      <c r="AJ389" s="30">
        <f>Programas!AJ389</f>
        <v>0</v>
      </c>
      <c r="AK389" s="30">
        <f>Programas!AK389</f>
        <v>5000</v>
      </c>
      <c r="AL389" s="30">
        <f>Programas!AL389</f>
        <v>5000</v>
      </c>
      <c r="AM389" s="30">
        <f>Programas!AM389</f>
        <v>5000</v>
      </c>
      <c r="AN389" s="30">
        <f>Programas!AN389</f>
        <v>5000</v>
      </c>
      <c r="AO389" s="30">
        <f>Programas!AO389</f>
        <v>2000</v>
      </c>
      <c r="AP389" s="30">
        <f>Programas!AP389</f>
        <v>2000</v>
      </c>
      <c r="AQ389" s="30">
        <f>Programas!AQ389</f>
        <v>2000</v>
      </c>
      <c r="AR389" s="30">
        <f>Programas!AR389</f>
        <v>2000</v>
      </c>
      <c r="AS389" s="30">
        <f>Programas!AS389</f>
        <v>2000</v>
      </c>
      <c r="AT389" s="30">
        <f>Programas!AT389</f>
        <v>2000</v>
      </c>
      <c r="AU389" s="30">
        <f>Programas!AU389</f>
        <v>2000</v>
      </c>
      <c r="AV389" s="30">
        <f>Programas!AV389</f>
        <v>2000</v>
      </c>
      <c r="AW389" s="30">
        <f>Programas!AW389</f>
        <v>2000</v>
      </c>
      <c r="AX389" s="36">
        <f t="shared" si="351"/>
        <v>38000</v>
      </c>
      <c r="AY389" s="36" t="s">
        <v>205</v>
      </c>
      <c r="AZ389" s="40" t="s">
        <v>319</v>
      </c>
      <c r="BA389" s="40" t="s">
        <v>320</v>
      </c>
      <c r="BB389" s="40" t="s">
        <v>321</v>
      </c>
      <c r="BC389" s="40" t="s">
        <v>322</v>
      </c>
      <c r="BD389" s="62">
        <v>0</v>
      </c>
      <c r="BE389" s="62">
        <f t="shared" ref="BE389:BW389" si="395">BD389</f>
        <v>0</v>
      </c>
      <c r="BF389" s="62">
        <f t="shared" si="395"/>
        <v>0</v>
      </c>
      <c r="BG389" s="62">
        <f t="shared" si="395"/>
        <v>0</v>
      </c>
      <c r="BH389" s="62">
        <v>0.25</v>
      </c>
      <c r="BI389" s="62">
        <v>0.5</v>
      </c>
      <c r="BJ389" s="62">
        <v>0.75</v>
      </c>
      <c r="BK389" s="62">
        <f t="shared" si="395"/>
        <v>0.75</v>
      </c>
      <c r="BL389" s="62">
        <f t="shared" si="395"/>
        <v>0.75</v>
      </c>
      <c r="BM389" s="62">
        <f t="shared" si="395"/>
        <v>0.75</v>
      </c>
      <c r="BN389" s="62">
        <v>1</v>
      </c>
      <c r="BO389" s="62">
        <f t="shared" si="395"/>
        <v>1</v>
      </c>
      <c r="BP389" s="62">
        <f t="shared" si="395"/>
        <v>1</v>
      </c>
      <c r="BQ389" s="62">
        <f t="shared" si="395"/>
        <v>1</v>
      </c>
      <c r="BR389" s="62">
        <f t="shared" si="395"/>
        <v>1</v>
      </c>
      <c r="BS389" s="62">
        <f t="shared" si="395"/>
        <v>1</v>
      </c>
      <c r="BT389" s="62">
        <f t="shared" si="395"/>
        <v>1</v>
      </c>
      <c r="BU389" s="62">
        <f t="shared" si="395"/>
        <v>1</v>
      </c>
      <c r="BV389" s="62">
        <f t="shared" si="395"/>
        <v>1</v>
      </c>
      <c r="BW389" s="62">
        <f t="shared" si="395"/>
        <v>1</v>
      </c>
    </row>
    <row r="390" spans="1:76" ht="57" hidden="1" x14ac:dyDescent="0.3">
      <c r="A390" s="2" t="str">
        <f>Programas!A390</f>
        <v>Doce</v>
      </c>
      <c r="B390" s="2">
        <f>Programas!B390</f>
        <v>1</v>
      </c>
      <c r="C390" s="2" t="str">
        <f>Programas!C390</f>
        <v>Recursos Hídricos</v>
      </c>
      <c r="D390" s="2">
        <f>Programas!D390</f>
        <v>10</v>
      </c>
      <c r="E390" s="2" t="str">
        <f>Programas!E390</f>
        <v>Gestão dos recursos hídricos subterrâneos</v>
      </c>
      <c r="F390" s="2" t="str">
        <f>Programas!F390</f>
        <v>10.1</v>
      </c>
      <c r="G390" s="2" t="str">
        <f>Programas!G390</f>
        <v>Implementação de monitoramento quali-quantitativo de águas subterrâneas</v>
      </c>
      <c r="H390" s="2" t="str">
        <f>Programas!H390</f>
        <v>10.1.2</v>
      </c>
      <c r="I390" s="2" t="str">
        <f>Programas!I390</f>
        <v>Implementar o Plano de monitoramento quali-quantitativo de águas subterrâneas</v>
      </c>
      <c r="J390" s="3" t="str">
        <f>IF(Programas!J390="X","X","")</f>
        <v/>
      </c>
      <c r="K390" s="3" t="str">
        <f>IF(Programas!K390="X","X","")</f>
        <v/>
      </c>
      <c r="L390" s="3" t="str">
        <f>IF(Programas!L390="X","X","")</f>
        <v/>
      </c>
      <c r="M390" s="3" t="str">
        <f>IF(Programas!M390="X","X","")</f>
        <v/>
      </c>
      <c r="N390" s="3" t="str">
        <f>IF(Programas!N390="X","X","")</f>
        <v>X</v>
      </c>
      <c r="O390" s="3" t="str">
        <f>IF(Programas!O390="X","X","")</f>
        <v>X</v>
      </c>
      <c r="P390" s="3" t="str">
        <f>IF(Programas!P390="X","X","")</f>
        <v>X</v>
      </c>
      <c r="Q390" s="3" t="str">
        <f>IF(Programas!Q390="X","X","")</f>
        <v>X</v>
      </c>
      <c r="R390" s="3" t="str">
        <f>IF(Programas!R390="X","X","")</f>
        <v>X</v>
      </c>
      <c r="S390" s="3" t="str">
        <f>IF(Programas!S390="X","X","")</f>
        <v>X</v>
      </c>
      <c r="T390" s="3" t="str">
        <f>IF(Programas!T390="X","X","")</f>
        <v>X</v>
      </c>
      <c r="U390" s="3" t="str">
        <f>IF(Programas!U390="X","X","")</f>
        <v/>
      </c>
      <c r="V390" s="3" t="str">
        <f>IF(Programas!V390="X","X","")</f>
        <v/>
      </c>
      <c r="W390" s="3" t="str">
        <f>IF(Programas!W390="X","X","")</f>
        <v/>
      </c>
      <c r="X390" s="3" t="str">
        <f>IF(Programas!X390="X","X","")</f>
        <v/>
      </c>
      <c r="Y390" s="3" t="str">
        <f>IF(Programas!Y390="X","X","")</f>
        <v/>
      </c>
      <c r="Z390" s="3" t="str">
        <f>IF(Programas!Z390="X","X","")</f>
        <v/>
      </c>
      <c r="AA390" s="3" t="str">
        <f>IF(Programas!AA390="X","X","")</f>
        <v/>
      </c>
      <c r="AB390" s="3" t="str">
        <f>IF(Programas!AB390="X","X","")</f>
        <v/>
      </c>
      <c r="AC390" s="3" t="str">
        <f>IF(Programas!AC390="X","X","")</f>
        <v/>
      </c>
      <c r="AD390" s="3">
        <f>Programas!AD390</f>
        <v>0</v>
      </c>
      <c r="AE390" s="3">
        <f>Programas!AE390</f>
        <v>0</v>
      </c>
      <c r="AF390" s="3">
        <f>Programas!AF390</f>
        <v>0</v>
      </c>
      <c r="AG390" s="3">
        <f>Programas!AG390</f>
        <v>0</v>
      </c>
      <c r="AH390" s="3">
        <f>Programas!AH390</f>
        <v>0</v>
      </c>
      <c r="AI390" s="3">
        <f>Programas!AI390</f>
        <v>0</v>
      </c>
      <c r="AJ390" s="3">
        <f>Programas!AJ390</f>
        <v>0</v>
      </c>
      <c r="AK390" s="3">
        <f>Programas!AK390</f>
        <v>4000</v>
      </c>
      <c r="AL390" s="3">
        <f>Programas!AL390</f>
        <v>4000</v>
      </c>
      <c r="AM390" s="3">
        <f>Programas!AM390</f>
        <v>4000</v>
      </c>
      <c r="AN390" s="3">
        <f>Programas!AN390</f>
        <v>4000</v>
      </c>
      <c r="AO390" s="3">
        <f>Programas!AO390</f>
        <v>1500</v>
      </c>
      <c r="AP390" s="3">
        <f>Programas!AP390</f>
        <v>1500</v>
      </c>
      <c r="AQ390" s="3">
        <f>Programas!AQ390</f>
        <v>1500</v>
      </c>
      <c r="AR390" s="3">
        <f>Programas!AR390</f>
        <v>1500</v>
      </c>
      <c r="AS390" s="3">
        <f>Programas!AS390</f>
        <v>1500</v>
      </c>
      <c r="AT390" s="3">
        <f>Programas!AT390</f>
        <v>1500</v>
      </c>
      <c r="AU390" s="3">
        <f>Programas!AU390</f>
        <v>1500</v>
      </c>
      <c r="AV390" s="3">
        <f>Programas!AV390</f>
        <v>1500</v>
      </c>
      <c r="AW390" s="3">
        <f>Programas!AW390</f>
        <v>1500</v>
      </c>
      <c r="AX390" s="4">
        <f t="shared" si="351"/>
        <v>29500</v>
      </c>
      <c r="AY390" s="4" t="s">
        <v>205</v>
      </c>
      <c r="AZ390" s="2" t="s">
        <v>319</v>
      </c>
      <c r="BA390" s="2" t="s">
        <v>320</v>
      </c>
      <c r="BB390" s="2" t="s">
        <v>321</v>
      </c>
      <c r="BC390" s="2" t="s">
        <v>322</v>
      </c>
      <c r="BD390" s="6">
        <v>0</v>
      </c>
      <c r="BE390" s="6">
        <f>BD390</f>
        <v>0</v>
      </c>
      <c r="BF390" s="6">
        <f>BE390</f>
        <v>0</v>
      </c>
      <c r="BG390" s="6">
        <f>BF390</f>
        <v>0</v>
      </c>
      <c r="BH390" s="6">
        <v>0.25</v>
      </c>
      <c r="BI390" s="6">
        <v>0.5</v>
      </c>
      <c r="BJ390" s="6">
        <v>0.75</v>
      </c>
      <c r="BK390" s="6">
        <f>BJ390</f>
        <v>0.75</v>
      </c>
      <c r="BL390" s="6">
        <f>BK390</f>
        <v>0.75</v>
      </c>
      <c r="BM390" s="6">
        <f>BL390</f>
        <v>0.75</v>
      </c>
      <c r="BN390" s="6">
        <v>1</v>
      </c>
      <c r="BO390" s="6">
        <f t="shared" ref="BO390:BW390" si="396">BN390</f>
        <v>1</v>
      </c>
      <c r="BP390" s="6">
        <f t="shared" si="396"/>
        <v>1</v>
      </c>
      <c r="BQ390" s="6">
        <f t="shared" si="396"/>
        <v>1</v>
      </c>
      <c r="BR390" s="6">
        <f t="shared" si="396"/>
        <v>1</v>
      </c>
      <c r="BS390" s="6">
        <f t="shared" si="396"/>
        <v>1</v>
      </c>
      <c r="BT390" s="6">
        <f t="shared" si="396"/>
        <v>1</v>
      </c>
      <c r="BU390" s="6">
        <f t="shared" si="396"/>
        <v>1</v>
      </c>
      <c r="BV390" s="6">
        <f t="shared" si="396"/>
        <v>1</v>
      </c>
      <c r="BW390" s="6">
        <f t="shared" si="396"/>
        <v>1</v>
      </c>
      <c r="BX390" s="1"/>
    </row>
    <row r="391" spans="1:76" hidden="1" x14ac:dyDescent="0.3">
      <c r="A391" s="2" t="str">
        <f>Programas!A391</f>
        <v>DO1</v>
      </c>
      <c r="B391" s="2">
        <f>Programas!B391</f>
        <v>1</v>
      </c>
      <c r="C391" s="2" t="str">
        <f>Programas!C391</f>
        <v>Recursos Hídricos</v>
      </c>
      <c r="D391" s="2">
        <f>Programas!D391</f>
        <v>10</v>
      </c>
      <c r="E391" s="2" t="str">
        <f>Programas!E391</f>
        <v>N/A</v>
      </c>
      <c r="F391" s="2" t="str">
        <f>Programas!F391</f>
        <v>N/A</v>
      </c>
      <c r="G391" s="2" t="str">
        <f>Programas!G391</f>
        <v>N/A</v>
      </c>
      <c r="H391" s="2" t="str">
        <f>Programas!H391</f>
        <v>N/A</v>
      </c>
      <c r="I391" s="2" t="str">
        <f>Programas!I391</f>
        <v>N/A</v>
      </c>
      <c r="J391" s="3" t="str">
        <f>IF(Programas!J391="X","X","")</f>
        <v/>
      </c>
      <c r="K391" s="3" t="str">
        <f>IF(Programas!K391="X","X","")</f>
        <v/>
      </c>
      <c r="L391" s="3" t="str">
        <f>IF(Programas!L391="X","X","")</f>
        <v/>
      </c>
      <c r="M391" s="3" t="str">
        <f>IF(Programas!M391="X","X","")</f>
        <v/>
      </c>
      <c r="N391" s="3" t="str">
        <f>IF(Programas!N391="X","X","")</f>
        <v/>
      </c>
      <c r="O391" s="3" t="str">
        <f>IF(Programas!O391="X","X","")</f>
        <v/>
      </c>
      <c r="P391" s="3" t="str">
        <f>IF(Programas!P391="X","X","")</f>
        <v/>
      </c>
      <c r="Q391" s="3" t="str">
        <f>IF(Programas!Q391="X","X","")</f>
        <v/>
      </c>
      <c r="R391" s="3" t="str">
        <f>IF(Programas!R391="X","X","")</f>
        <v/>
      </c>
      <c r="S391" s="3" t="str">
        <f>IF(Programas!S391="X","X","")</f>
        <v/>
      </c>
      <c r="T391" s="3" t="str">
        <f>IF(Programas!T391="X","X","")</f>
        <v/>
      </c>
      <c r="U391" s="3" t="str">
        <f>IF(Programas!U391="X","X","")</f>
        <v/>
      </c>
      <c r="V391" s="3" t="str">
        <f>IF(Programas!V391="X","X","")</f>
        <v/>
      </c>
      <c r="W391" s="3" t="str">
        <f>IF(Programas!W391="X","X","")</f>
        <v/>
      </c>
      <c r="X391" s="3" t="str">
        <f>IF(Programas!X391="X","X","")</f>
        <v/>
      </c>
      <c r="Y391" s="3" t="str">
        <f>IF(Programas!Y391="X","X","")</f>
        <v/>
      </c>
      <c r="Z391" s="3" t="str">
        <f>IF(Programas!Z391="X","X","")</f>
        <v/>
      </c>
      <c r="AA391" s="3" t="str">
        <f>IF(Programas!AA391="X","X","")</f>
        <v/>
      </c>
      <c r="AB391" s="3" t="str">
        <f>IF(Programas!AB391="X","X","")</f>
        <v/>
      </c>
      <c r="AC391" s="3" t="str">
        <f>IF(Programas!AC391="X","X","")</f>
        <v/>
      </c>
      <c r="AD391" s="3">
        <f>Programas!AD391</f>
        <v>0</v>
      </c>
      <c r="AE391" s="3">
        <f>Programas!AE391</f>
        <v>0</v>
      </c>
      <c r="AF391" s="3">
        <f>Programas!AF391</f>
        <v>0</v>
      </c>
      <c r="AG391" s="3">
        <f>Programas!AG391</f>
        <v>0</v>
      </c>
      <c r="AH391" s="3">
        <f>Programas!AH391</f>
        <v>0</v>
      </c>
      <c r="AI391" s="3">
        <f>Programas!AI391</f>
        <v>0</v>
      </c>
      <c r="AJ391" s="3">
        <f>Programas!AJ391</f>
        <v>0</v>
      </c>
      <c r="AK391" s="3">
        <f>Programas!AK391</f>
        <v>0</v>
      </c>
      <c r="AL391" s="3">
        <f>Programas!AL391</f>
        <v>0</v>
      </c>
      <c r="AM391" s="3">
        <f>Programas!AM391</f>
        <v>0</v>
      </c>
      <c r="AN391" s="3">
        <f>Programas!AN391</f>
        <v>0</v>
      </c>
      <c r="AO391" s="3">
        <f>Programas!AO391</f>
        <v>0</v>
      </c>
      <c r="AP391" s="3">
        <f>Programas!AP391</f>
        <v>0</v>
      </c>
      <c r="AQ391" s="3">
        <f>Programas!AQ391</f>
        <v>0</v>
      </c>
      <c r="AR391" s="3">
        <f>Programas!AR391</f>
        <v>0</v>
      </c>
      <c r="AS391" s="3">
        <f>Programas!AS391</f>
        <v>0</v>
      </c>
      <c r="AT391" s="3">
        <f>Programas!AT391</f>
        <v>0</v>
      </c>
      <c r="AU391" s="3">
        <f>Programas!AU391</f>
        <v>0</v>
      </c>
      <c r="AV391" s="3">
        <f>Programas!AV391</f>
        <v>0</v>
      </c>
      <c r="AW391" s="3">
        <f>Programas!AW391</f>
        <v>0</v>
      </c>
      <c r="AX391" s="4">
        <f t="shared" si="351"/>
        <v>0</v>
      </c>
      <c r="AY391" s="4"/>
      <c r="AZ391" s="2"/>
      <c r="BA391" s="2"/>
      <c r="BB391" s="2"/>
      <c r="BC391" s="2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1"/>
    </row>
    <row r="392" spans="1:76" ht="57" hidden="1" x14ac:dyDescent="0.3">
      <c r="A392" s="2" t="str">
        <f>Programas!A392</f>
        <v>DO2</v>
      </c>
      <c r="B392" s="2">
        <f>Programas!B392</f>
        <v>1</v>
      </c>
      <c r="C392" s="2" t="str">
        <f>Programas!C392</f>
        <v>Recursos Hídricos</v>
      </c>
      <c r="D392" s="2">
        <f>Programas!D392</f>
        <v>10</v>
      </c>
      <c r="E392" s="2" t="str">
        <f>Programas!E392</f>
        <v>Gestão dos recursos hídricos subterrâneos</v>
      </c>
      <c r="F392" s="2" t="str">
        <f>Programas!F392</f>
        <v>10.1</v>
      </c>
      <c r="G392" s="2" t="str">
        <f>Programas!G392</f>
        <v>Implementação de monitoramento quali-quantitativo de águas subterrâneas</v>
      </c>
      <c r="H392" s="2" t="str">
        <f>Programas!H392</f>
        <v>10.1.2</v>
      </c>
      <c r="I392" s="2" t="str">
        <f>Programas!I392</f>
        <v>Implementar o Plano de monitoramento quali-quantitativo de águas subterrâneas</v>
      </c>
      <c r="J392" s="3" t="str">
        <f>IF(Programas!J392="X","X","")</f>
        <v/>
      </c>
      <c r="K392" s="3" t="str">
        <f>IF(Programas!K392="X","X","")</f>
        <v/>
      </c>
      <c r="L392" s="3" t="str">
        <f>IF(Programas!L392="X","X","")</f>
        <v/>
      </c>
      <c r="M392" s="3" t="str">
        <f>IF(Programas!M392="X","X","")</f>
        <v/>
      </c>
      <c r="N392" s="3" t="str">
        <f>IF(Programas!N392="X","X","")</f>
        <v>X</v>
      </c>
      <c r="O392" s="3" t="str">
        <f>IF(Programas!O392="X","X","")</f>
        <v>X</v>
      </c>
      <c r="P392" s="3" t="str">
        <f>IF(Programas!P392="X","X","")</f>
        <v>X</v>
      </c>
      <c r="Q392" s="3" t="str">
        <f>IF(Programas!Q392="X","X","")</f>
        <v>X</v>
      </c>
      <c r="R392" s="3" t="str">
        <f>IF(Programas!R392="X","X","")</f>
        <v>X</v>
      </c>
      <c r="S392" s="3" t="str">
        <f>IF(Programas!S392="X","X","")</f>
        <v>X</v>
      </c>
      <c r="T392" s="3" t="str">
        <f>IF(Programas!T392="X","X","")</f>
        <v>X</v>
      </c>
      <c r="U392" s="3" t="str">
        <f>IF(Programas!U392="X","X","")</f>
        <v/>
      </c>
      <c r="V392" s="3" t="str">
        <f>IF(Programas!V392="X","X","")</f>
        <v/>
      </c>
      <c r="W392" s="3" t="str">
        <f>IF(Programas!W392="X","X","")</f>
        <v/>
      </c>
      <c r="X392" s="3" t="str">
        <f>IF(Programas!X392="X","X","")</f>
        <v/>
      </c>
      <c r="Y392" s="3" t="str">
        <f>IF(Programas!Y392="X","X","")</f>
        <v/>
      </c>
      <c r="Z392" s="3" t="str">
        <f>IF(Programas!Z392="X","X","")</f>
        <v/>
      </c>
      <c r="AA392" s="3" t="str">
        <f>IF(Programas!AA392="X","X","")</f>
        <v/>
      </c>
      <c r="AB392" s="3" t="str">
        <f>IF(Programas!AB392="X","X","")</f>
        <v/>
      </c>
      <c r="AC392" s="3" t="str">
        <f>IF(Programas!AC392="X","X","")</f>
        <v/>
      </c>
      <c r="AD392" s="3">
        <f>Programas!AD392</f>
        <v>0</v>
      </c>
      <c r="AE392" s="3">
        <f>Programas!AE392</f>
        <v>0</v>
      </c>
      <c r="AF392" s="3">
        <f>Programas!AF392</f>
        <v>0</v>
      </c>
      <c r="AG392" s="3">
        <f>Programas!AG392</f>
        <v>0</v>
      </c>
      <c r="AH392" s="3">
        <f>Programas!AH392</f>
        <v>0</v>
      </c>
      <c r="AI392" s="3">
        <f>Programas!AI392</f>
        <v>0</v>
      </c>
      <c r="AJ392" s="3">
        <f>Programas!AJ392</f>
        <v>0</v>
      </c>
      <c r="AK392" s="3">
        <f>Programas!AK392</f>
        <v>1000</v>
      </c>
      <c r="AL392" s="3">
        <f>Programas!AL392</f>
        <v>1000</v>
      </c>
      <c r="AM392" s="3">
        <f>Programas!AM392</f>
        <v>1000</v>
      </c>
      <c r="AN392" s="3">
        <f>Programas!AN392</f>
        <v>1000</v>
      </c>
      <c r="AO392" s="3">
        <f>Programas!AO392</f>
        <v>500</v>
      </c>
      <c r="AP392" s="3">
        <f>Programas!AP392</f>
        <v>500</v>
      </c>
      <c r="AQ392" s="3">
        <f>Programas!AQ392</f>
        <v>500</v>
      </c>
      <c r="AR392" s="3">
        <f>Programas!AR392</f>
        <v>500</v>
      </c>
      <c r="AS392" s="3">
        <f>Programas!AS392</f>
        <v>500</v>
      </c>
      <c r="AT392" s="3">
        <f>Programas!AT392</f>
        <v>500</v>
      </c>
      <c r="AU392" s="3">
        <f>Programas!AU392</f>
        <v>500</v>
      </c>
      <c r="AV392" s="3">
        <f>Programas!AV392</f>
        <v>500</v>
      </c>
      <c r="AW392" s="3">
        <f>Programas!AW392</f>
        <v>500</v>
      </c>
      <c r="AX392" s="4">
        <f t="shared" si="351"/>
        <v>8500</v>
      </c>
      <c r="AY392" s="4" t="s">
        <v>205</v>
      </c>
      <c r="AZ392" s="2" t="s">
        <v>319</v>
      </c>
      <c r="BA392" s="2" t="s">
        <v>320</v>
      </c>
      <c r="BB392" s="2" t="s">
        <v>321</v>
      </c>
      <c r="BC392" s="2" t="s">
        <v>322</v>
      </c>
      <c r="BD392" s="6">
        <v>0</v>
      </c>
      <c r="BE392" s="6">
        <f>BD392</f>
        <v>0</v>
      </c>
      <c r="BF392" s="6">
        <f>BE392</f>
        <v>0</v>
      </c>
      <c r="BG392" s="6">
        <f>BF392</f>
        <v>0</v>
      </c>
      <c r="BH392" s="6">
        <v>0.25</v>
      </c>
      <c r="BI392" s="6">
        <v>0.5</v>
      </c>
      <c r="BJ392" s="6">
        <v>0.75</v>
      </c>
      <c r="BK392" s="6">
        <f>BJ392</f>
        <v>0.75</v>
      </c>
      <c r="BL392" s="6">
        <f>BK392</f>
        <v>0.75</v>
      </c>
      <c r="BM392" s="6">
        <f>BL392</f>
        <v>0.75</v>
      </c>
      <c r="BN392" s="6">
        <v>1</v>
      </c>
      <c r="BO392" s="6">
        <f t="shared" ref="BO392:BW392" si="397">BN392</f>
        <v>1</v>
      </c>
      <c r="BP392" s="6">
        <f t="shared" si="397"/>
        <v>1</v>
      </c>
      <c r="BQ392" s="6">
        <f t="shared" si="397"/>
        <v>1</v>
      </c>
      <c r="BR392" s="6">
        <f t="shared" si="397"/>
        <v>1</v>
      </c>
      <c r="BS392" s="6">
        <f t="shared" si="397"/>
        <v>1</v>
      </c>
      <c r="BT392" s="6">
        <f t="shared" si="397"/>
        <v>1</v>
      </c>
      <c r="BU392" s="6">
        <f t="shared" si="397"/>
        <v>1</v>
      </c>
      <c r="BV392" s="6">
        <f t="shared" si="397"/>
        <v>1</v>
      </c>
      <c r="BW392" s="6">
        <f t="shared" si="397"/>
        <v>1</v>
      </c>
      <c r="BX392" s="1"/>
    </row>
    <row r="393" spans="1:76" hidden="1" x14ac:dyDescent="0.3">
      <c r="A393" s="2" t="str">
        <f>Programas!A393</f>
        <v>DO3</v>
      </c>
      <c r="B393" s="2">
        <f>Programas!B393</f>
        <v>1</v>
      </c>
      <c r="C393" s="2" t="str">
        <f>Programas!C393</f>
        <v>Recursos Hídricos</v>
      </c>
      <c r="D393" s="2">
        <f>Programas!D393</f>
        <v>10</v>
      </c>
      <c r="E393" s="2" t="str">
        <f>Programas!E393</f>
        <v>N/A</v>
      </c>
      <c r="F393" s="2" t="str">
        <f>Programas!F393</f>
        <v>N/A</v>
      </c>
      <c r="G393" s="2" t="str">
        <f>Programas!G393</f>
        <v>N/A</v>
      </c>
      <c r="H393" s="2" t="str">
        <f>Programas!H393</f>
        <v>N/A</v>
      </c>
      <c r="I393" s="2" t="str">
        <f>Programas!I393</f>
        <v>N/A</v>
      </c>
      <c r="J393" s="3" t="str">
        <f>IF(Programas!J393="X","X","")</f>
        <v/>
      </c>
      <c r="K393" s="3" t="str">
        <f>IF(Programas!K393="X","X","")</f>
        <v/>
      </c>
      <c r="L393" s="3" t="str">
        <f>IF(Programas!L393="X","X","")</f>
        <v/>
      </c>
      <c r="M393" s="3" t="str">
        <f>IF(Programas!M393="X","X","")</f>
        <v/>
      </c>
      <c r="N393" s="3" t="str">
        <f>IF(Programas!N393="X","X","")</f>
        <v/>
      </c>
      <c r="O393" s="3" t="str">
        <f>IF(Programas!O393="X","X","")</f>
        <v/>
      </c>
      <c r="P393" s="3" t="str">
        <f>IF(Programas!P393="X","X","")</f>
        <v/>
      </c>
      <c r="Q393" s="3" t="str">
        <f>IF(Programas!Q393="X","X","")</f>
        <v/>
      </c>
      <c r="R393" s="3" t="str">
        <f>IF(Programas!R393="X","X","")</f>
        <v/>
      </c>
      <c r="S393" s="3" t="str">
        <f>IF(Programas!S393="X","X","")</f>
        <v/>
      </c>
      <c r="T393" s="3" t="str">
        <f>IF(Programas!T393="X","X","")</f>
        <v/>
      </c>
      <c r="U393" s="3" t="str">
        <f>IF(Programas!U393="X","X","")</f>
        <v/>
      </c>
      <c r="V393" s="3" t="str">
        <f>IF(Programas!V393="X","X","")</f>
        <v/>
      </c>
      <c r="W393" s="3" t="str">
        <f>IF(Programas!W393="X","X","")</f>
        <v/>
      </c>
      <c r="X393" s="3" t="str">
        <f>IF(Programas!X393="X","X","")</f>
        <v/>
      </c>
      <c r="Y393" s="3" t="str">
        <f>IF(Programas!Y393="X","X","")</f>
        <v/>
      </c>
      <c r="Z393" s="3" t="str">
        <f>IF(Programas!Z393="X","X","")</f>
        <v/>
      </c>
      <c r="AA393" s="3" t="str">
        <f>IF(Programas!AA393="X","X","")</f>
        <v/>
      </c>
      <c r="AB393" s="3" t="str">
        <f>IF(Programas!AB393="X","X","")</f>
        <v/>
      </c>
      <c r="AC393" s="3" t="str">
        <f>IF(Programas!AC393="X","X","")</f>
        <v/>
      </c>
      <c r="AD393" s="3">
        <f>Programas!AD393</f>
        <v>0</v>
      </c>
      <c r="AE393" s="3">
        <f>Programas!AE393</f>
        <v>0</v>
      </c>
      <c r="AF393" s="3">
        <f>Programas!AF393</f>
        <v>0</v>
      </c>
      <c r="AG393" s="3">
        <f>Programas!AG393</f>
        <v>0</v>
      </c>
      <c r="AH393" s="3">
        <f>Programas!AH393</f>
        <v>0</v>
      </c>
      <c r="AI393" s="3">
        <f>Programas!AI393</f>
        <v>0</v>
      </c>
      <c r="AJ393" s="3">
        <f>Programas!AJ393</f>
        <v>0</v>
      </c>
      <c r="AK393" s="3">
        <f>Programas!AK393</f>
        <v>0</v>
      </c>
      <c r="AL393" s="3">
        <f>Programas!AL393</f>
        <v>0</v>
      </c>
      <c r="AM393" s="3">
        <f>Programas!AM393</f>
        <v>0</v>
      </c>
      <c r="AN393" s="3">
        <f>Programas!AN393</f>
        <v>0</v>
      </c>
      <c r="AO393" s="3">
        <f>Programas!AO393</f>
        <v>0</v>
      </c>
      <c r="AP393" s="3">
        <f>Programas!AP393</f>
        <v>0</v>
      </c>
      <c r="AQ393" s="3">
        <f>Programas!AQ393</f>
        <v>0</v>
      </c>
      <c r="AR393" s="3">
        <f>Programas!AR393</f>
        <v>0</v>
      </c>
      <c r="AS393" s="3">
        <f>Programas!AS393</f>
        <v>0</v>
      </c>
      <c r="AT393" s="3">
        <f>Programas!AT393</f>
        <v>0</v>
      </c>
      <c r="AU393" s="3">
        <f>Programas!AU393</f>
        <v>0</v>
      </c>
      <c r="AV393" s="3">
        <f>Programas!AV393</f>
        <v>0</v>
      </c>
      <c r="AW393" s="3">
        <f>Programas!AW393</f>
        <v>0</v>
      </c>
      <c r="AX393" s="4">
        <f t="shared" si="351"/>
        <v>0</v>
      </c>
      <c r="AY393" s="4"/>
      <c r="AZ393" s="2"/>
      <c r="BA393" s="2"/>
      <c r="BB393" s="2"/>
      <c r="BC393" s="2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1"/>
    </row>
    <row r="394" spans="1:76" hidden="1" x14ac:dyDescent="0.3">
      <c r="A394" s="2" t="str">
        <f>Programas!A394</f>
        <v>DO4</v>
      </c>
      <c r="B394" s="2">
        <f>Programas!B394</f>
        <v>1</v>
      </c>
      <c r="C394" s="2" t="str">
        <f>Programas!C394</f>
        <v>Recursos Hídricos</v>
      </c>
      <c r="D394" s="2">
        <f>Programas!D394</f>
        <v>10</v>
      </c>
      <c r="E394" s="2" t="str">
        <f>Programas!E394</f>
        <v>N/A</v>
      </c>
      <c r="F394" s="2" t="str">
        <f>Programas!F394</f>
        <v>N/A</v>
      </c>
      <c r="G394" s="2" t="str">
        <f>Programas!G394</f>
        <v>N/A</v>
      </c>
      <c r="H394" s="2" t="str">
        <f>Programas!H394</f>
        <v>N/A</v>
      </c>
      <c r="I394" s="2" t="str">
        <f>Programas!I394</f>
        <v>N/A</v>
      </c>
      <c r="J394" s="3" t="str">
        <f>IF(Programas!J394="X","X","")</f>
        <v/>
      </c>
      <c r="K394" s="3" t="str">
        <f>IF(Programas!K394="X","X","")</f>
        <v/>
      </c>
      <c r="L394" s="3" t="str">
        <f>IF(Programas!L394="X","X","")</f>
        <v/>
      </c>
      <c r="M394" s="3" t="str">
        <f>IF(Programas!M394="X","X","")</f>
        <v/>
      </c>
      <c r="N394" s="3" t="str">
        <f>IF(Programas!N394="X","X","")</f>
        <v/>
      </c>
      <c r="O394" s="3" t="str">
        <f>IF(Programas!O394="X","X","")</f>
        <v/>
      </c>
      <c r="P394" s="3" t="str">
        <f>IF(Programas!P394="X","X","")</f>
        <v/>
      </c>
      <c r="Q394" s="3" t="str">
        <f>IF(Programas!Q394="X","X","")</f>
        <v/>
      </c>
      <c r="R394" s="3" t="str">
        <f>IF(Programas!R394="X","X","")</f>
        <v/>
      </c>
      <c r="S394" s="3" t="str">
        <f>IF(Programas!S394="X","X","")</f>
        <v/>
      </c>
      <c r="T394" s="3" t="str">
        <f>IF(Programas!T394="X","X","")</f>
        <v/>
      </c>
      <c r="U394" s="3" t="str">
        <f>IF(Programas!U394="X","X","")</f>
        <v/>
      </c>
      <c r="V394" s="3" t="str">
        <f>IF(Programas!V394="X","X","")</f>
        <v/>
      </c>
      <c r="W394" s="3" t="str">
        <f>IF(Programas!W394="X","X","")</f>
        <v/>
      </c>
      <c r="X394" s="3" t="str">
        <f>IF(Programas!X394="X","X","")</f>
        <v/>
      </c>
      <c r="Y394" s="3" t="str">
        <f>IF(Programas!Y394="X","X","")</f>
        <v/>
      </c>
      <c r="Z394" s="3" t="str">
        <f>IF(Programas!Z394="X","X","")</f>
        <v/>
      </c>
      <c r="AA394" s="3" t="str">
        <f>IF(Programas!AA394="X","X","")</f>
        <v/>
      </c>
      <c r="AB394" s="3" t="str">
        <f>IF(Programas!AB394="X","X","")</f>
        <v/>
      </c>
      <c r="AC394" s="3" t="str">
        <f>IF(Programas!AC394="X","X","")</f>
        <v/>
      </c>
      <c r="AD394" s="3">
        <f>Programas!AD394</f>
        <v>0</v>
      </c>
      <c r="AE394" s="3">
        <f>Programas!AE394</f>
        <v>0</v>
      </c>
      <c r="AF394" s="3">
        <f>Programas!AF394</f>
        <v>0</v>
      </c>
      <c r="AG394" s="3">
        <f>Programas!AG394</f>
        <v>0</v>
      </c>
      <c r="AH394" s="3">
        <f>Programas!AH394</f>
        <v>0</v>
      </c>
      <c r="AI394" s="3">
        <f>Programas!AI394</f>
        <v>0</v>
      </c>
      <c r="AJ394" s="3">
        <f>Programas!AJ394</f>
        <v>0</v>
      </c>
      <c r="AK394" s="3">
        <f>Programas!AK394</f>
        <v>0</v>
      </c>
      <c r="AL394" s="3">
        <f>Programas!AL394</f>
        <v>0</v>
      </c>
      <c r="AM394" s="3">
        <f>Programas!AM394</f>
        <v>0</v>
      </c>
      <c r="AN394" s="3">
        <f>Programas!AN394</f>
        <v>0</v>
      </c>
      <c r="AO394" s="3">
        <f>Programas!AO394</f>
        <v>0</v>
      </c>
      <c r="AP394" s="3">
        <f>Programas!AP394</f>
        <v>0</v>
      </c>
      <c r="AQ394" s="3">
        <f>Programas!AQ394</f>
        <v>0</v>
      </c>
      <c r="AR394" s="3">
        <f>Programas!AR394</f>
        <v>0</v>
      </c>
      <c r="AS394" s="3">
        <f>Programas!AS394</f>
        <v>0</v>
      </c>
      <c r="AT394" s="3">
        <f>Programas!AT394</f>
        <v>0</v>
      </c>
      <c r="AU394" s="3">
        <f>Programas!AU394</f>
        <v>0</v>
      </c>
      <c r="AV394" s="3">
        <f>Programas!AV394</f>
        <v>0</v>
      </c>
      <c r="AW394" s="3">
        <f>Programas!AW394</f>
        <v>0</v>
      </c>
      <c r="AX394" s="4">
        <f t="shared" si="351"/>
        <v>0</v>
      </c>
      <c r="AY394" s="4"/>
      <c r="AZ394" s="2"/>
      <c r="BA394" s="2"/>
      <c r="BB394" s="2"/>
      <c r="BC394" s="2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1"/>
    </row>
    <row r="395" spans="1:76" hidden="1" x14ac:dyDescent="0.3">
      <c r="A395" s="2" t="str">
        <f>Programas!A395</f>
        <v>DO5</v>
      </c>
      <c r="B395" s="2">
        <f>Programas!B395</f>
        <v>1</v>
      </c>
      <c r="C395" s="2" t="str">
        <f>Programas!C395</f>
        <v>Recursos Hídricos</v>
      </c>
      <c r="D395" s="2">
        <f>Programas!D395</f>
        <v>10</v>
      </c>
      <c r="E395" s="2" t="str">
        <f>Programas!E395</f>
        <v>N/A</v>
      </c>
      <c r="F395" s="2" t="str">
        <f>Programas!F395</f>
        <v>N/A</v>
      </c>
      <c r="G395" s="2" t="str">
        <f>Programas!G395</f>
        <v>N/A</v>
      </c>
      <c r="H395" s="2" t="str">
        <f>Programas!H395</f>
        <v>N/A</v>
      </c>
      <c r="I395" s="2" t="str">
        <f>Programas!I395</f>
        <v>N/A</v>
      </c>
      <c r="J395" s="3" t="str">
        <f>IF(Programas!J395="X","X","")</f>
        <v/>
      </c>
      <c r="K395" s="3" t="str">
        <f>IF(Programas!K395="X","X","")</f>
        <v/>
      </c>
      <c r="L395" s="3" t="str">
        <f>IF(Programas!L395="X","X","")</f>
        <v/>
      </c>
      <c r="M395" s="3" t="str">
        <f>IF(Programas!M395="X","X","")</f>
        <v/>
      </c>
      <c r="N395" s="3" t="str">
        <f>IF(Programas!N395="X","X","")</f>
        <v/>
      </c>
      <c r="O395" s="3" t="str">
        <f>IF(Programas!O395="X","X","")</f>
        <v/>
      </c>
      <c r="P395" s="3" t="str">
        <f>IF(Programas!P395="X","X","")</f>
        <v/>
      </c>
      <c r="Q395" s="3" t="str">
        <f>IF(Programas!Q395="X","X","")</f>
        <v/>
      </c>
      <c r="R395" s="3" t="str">
        <f>IF(Programas!R395="X","X","")</f>
        <v/>
      </c>
      <c r="S395" s="3" t="str">
        <f>IF(Programas!S395="X","X","")</f>
        <v/>
      </c>
      <c r="T395" s="3" t="str">
        <f>IF(Programas!T395="X","X","")</f>
        <v/>
      </c>
      <c r="U395" s="3" t="str">
        <f>IF(Programas!U395="X","X","")</f>
        <v/>
      </c>
      <c r="V395" s="3" t="str">
        <f>IF(Programas!V395="X","X","")</f>
        <v/>
      </c>
      <c r="W395" s="3" t="str">
        <f>IF(Programas!W395="X","X","")</f>
        <v/>
      </c>
      <c r="X395" s="3" t="str">
        <f>IF(Programas!X395="X","X","")</f>
        <v/>
      </c>
      <c r="Y395" s="3" t="str">
        <f>IF(Programas!Y395="X","X","")</f>
        <v/>
      </c>
      <c r="Z395" s="3" t="str">
        <f>IF(Programas!Z395="X","X","")</f>
        <v/>
      </c>
      <c r="AA395" s="3" t="str">
        <f>IF(Programas!AA395="X","X","")</f>
        <v/>
      </c>
      <c r="AB395" s="3" t="str">
        <f>IF(Programas!AB395="X","X","")</f>
        <v/>
      </c>
      <c r="AC395" s="3" t="str">
        <f>IF(Programas!AC395="X","X","")</f>
        <v/>
      </c>
      <c r="AD395" s="3">
        <f>Programas!AD395</f>
        <v>0</v>
      </c>
      <c r="AE395" s="3">
        <f>Programas!AE395</f>
        <v>0</v>
      </c>
      <c r="AF395" s="3">
        <f>Programas!AF395</f>
        <v>0</v>
      </c>
      <c r="AG395" s="3">
        <f>Programas!AG395</f>
        <v>0</v>
      </c>
      <c r="AH395" s="3">
        <f>Programas!AH395</f>
        <v>0</v>
      </c>
      <c r="AI395" s="3">
        <f>Programas!AI395</f>
        <v>0</v>
      </c>
      <c r="AJ395" s="3">
        <f>Programas!AJ395</f>
        <v>0</v>
      </c>
      <c r="AK395" s="3">
        <f>Programas!AK395</f>
        <v>0</v>
      </c>
      <c r="AL395" s="3">
        <f>Programas!AL395</f>
        <v>0</v>
      </c>
      <c r="AM395" s="3">
        <f>Programas!AM395</f>
        <v>0</v>
      </c>
      <c r="AN395" s="3">
        <f>Programas!AN395</f>
        <v>0</v>
      </c>
      <c r="AO395" s="3">
        <f>Programas!AO395</f>
        <v>0</v>
      </c>
      <c r="AP395" s="3">
        <f>Programas!AP395</f>
        <v>0</v>
      </c>
      <c r="AQ395" s="3">
        <f>Programas!AQ395</f>
        <v>0</v>
      </c>
      <c r="AR395" s="3">
        <f>Programas!AR395</f>
        <v>0</v>
      </c>
      <c r="AS395" s="3">
        <f>Programas!AS395</f>
        <v>0</v>
      </c>
      <c r="AT395" s="3">
        <f>Programas!AT395</f>
        <v>0</v>
      </c>
      <c r="AU395" s="3">
        <f>Programas!AU395</f>
        <v>0</v>
      </c>
      <c r="AV395" s="3">
        <f>Programas!AV395</f>
        <v>0</v>
      </c>
      <c r="AW395" s="3">
        <f>Programas!AW395</f>
        <v>0</v>
      </c>
      <c r="AX395" s="4">
        <f t="shared" si="351"/>
        <v>0</v>
      </c>
      <c r="AY395" s="4"/>
      <c r="AZ395" s="2"/>
      <c r="BA395" s="2"/>
      <c r="BB395" s="2"/>
      <c r="BC395" s="2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1"/>
    </row>
    <row r="396" spans="1:76" hidden="1" x14ac:dyDescent="0.3">
      <c r="A396" s="2" t="str">
        <f>Programas!A396</f>
        <v>DO6</v>
      </c>
      <c r="B396" s="2">
        <f>Programas!B396</f>
        <v>1</v>
      </c>
      <c r="C396" s="2" t="str">
        <f>Programas!C396</f>
        <v>Recursos Hídricos</v>
      </c>
      <c r="D396" s="2">
        <f>Programas!D396</f>
        <v>10</v>
      </c>
      <c r="E396" s="2" t="str">
        <f>Programas!E396</f>
        <v>N/A</v>
      </c>
      <c r="F396" s="2" t="str">
        <f>Programas!F396</f>
        <v>N/A</v>
      </c>
      <c r="G396" s="2" t="str">
        <f>Programas!G396</f>
        <v>N/A</v>
      </c>
      <c r="H396" s="2" t="str">
        <f>Programas!H396</f>
        <v>N/A</v>
      </c>
      <c r="I396" s="2" t="str">
        <f>Programas!I396</f>
        <v>N/A</v>
      </c>
      <c r="J396" s="3" t="str">
        <f>IF(Programas!J396="X","X","")</f>
        <v/>
      </c>
      <c r="K396" s="3" t="str">
        <f>IF(Programas!K396="X","X","")</f>
        <v/>
      </c>
      <c r="L396" s="3" t="str">
        <f>IF(Programas!L396="X","X","")</f>
        <v/>
      </c>
      <c r="M396" s="3" t="str">
        <f>IF(Programas!M396="X","X","")</f>
        <v/>
      </c>
      <c r="N396" s="3" t="str">
        <f>IF(Programas!N396="X","X","")</f>
        <v/>
      </c>
      <c r="O396" s="3" t="str">
        <f>IF(Programas!O396="X","X","")</f>
        <v/>
      </c>
      <c r="P396" s="3" t="str">
        <f>IF(Programas!P396="X","X","")</f>
        <v/>
      </c>
      <c r="Q396" s="3" t="str">
        <f>IF(Programas!Q396="X","X","")</f>
        <v/>
      </c>
      <c r="R396" s="3" t="str">
        <f>IF(Programas!R396="X","X","")</f>
        <v/>
      </c>
      <c r="S396" s="3" t="str">
        <f>IF(Programas!S396="X","X","")</f>
        <v/>
      </c>
      <c r="T396" s="3" t="str">
        <f>IF(Programas!T396="X","X","")</f>
        <v/>
      </c>
      <c r="U396" s="3" t="str">
        <f>IF(Programas!U396="X","X","")</f>
        <v/>
      </c>
      <c r="V396" s="3" t="str">
        <f>IF(Programas!V396="X","X","")</f>
        <v/>
      </c>
      <c r="W396" s="3" t="str">
        <f>IF(Programas!W396="X","X","")</f>
        <v/>
      </c>
      <c r="X396" s="3" t="str">
        <f>IF(Programas!X396="X","X","")</f>
        <v/>
      </c>
      <c r="Y396" s="3" t="str">
        <f>IF(Programas!Y396="X","X","")</f>
        <v/>
      </c>
      <c r="Z396" s="3" t="str">
        <f>IF(Programas!Z396="X","X","")</f>
        <v/>
      </c>
      <c r="AA396" s="3" t="str">
        <f>IF(Programas!AA396="X","X","")</f>
        <v/>
      </c>
      <c r="AB396" s="3" t="str">
        <f>IF(Programas!AB396="X","X","")</f>
        <v/>
      </c>
      <c r="AC396" s="3" t="str">
        <f>IF(Programas!AC396="X","X","")</f>
        <v/>
      </c>
      <c r="AD396" s="3">
        <f>Programas!AD396</f>
        <v>0</v>
      </c>
      <c r="AE396" s="3">
        <f>Programas!AE396</f>
        <v>0</v>
      </c>
      <c r="AF396" s="3">
        <f>Programas!AF396</f>
        <v>0</v>
      </c>
      <c r="AG396" s="3">
        <f>Programas!AG396</f>
        <v>0</v>
      </c>
      <c r="AH396" s="3">
        <f>Programas!AH396</f>
        <v>0</v>
      </c>
      <c r="AI396" s="3">
        <f>Programas!AI396</f>
        <v>0</v>
      </c>
      <c r="AJ396" s="3">
        <f>Programas!AJ396</f>
        <v>0</v>
      </c>
      <c r="AK396" s="3">
        <f>Programas!AK396</f>
        <v>0</v>
      </c>
      <c r="AL396" s="3">
        <f>Programas!AL396</f>
        <v>0</v>
      </c>
      <c r="AM396" s="3">
        <f>Programas!AM396</f>
        <v>0</v>
      </c>
      <c r="AN396" s="3">
        <f>Programas!AN396</f>
        <v>0</v>
      </c>
      <c r="AO396" s="3">
        <f>Programas!AO396</f>
        <v>0</v>
      </c>
      <c r="AP396" s="3">
        <f>Programas!AP396</f>
        <v>0</v>
      </c>
      <c r="AQ396" s="3">
        <f>Programas!AQ396</f>
        <v>0</v>
      </c>
      <c r="AR396" s="3">
        <f>Programas!AR396</f>
        <v>0</v>
      </c>
      <c r="AS396" s="3">
        <f>Programas!AS396</f>
        <v>0</v>
      </c>
      <c r="AT396" s="3">
        <f>Programas!AT396</f>
        <v>0</v>
      </c>
      <c r="AU396" s="3">
        <f>Programas!AU396</f>
        <v>0</v>
      </c>
      <c r="AV396" s="3">
        <f>Programas!AV396</f>
        <v>0</v>
      </c>
      <c r="AW396" s="3">
        <f>Programas!AW396</f>
        <v>0</v>
      </c>
      <c r="AX396" s="4">
        <f t="shared" si="351"/>
        <v>0</v>
      </c>
      <c r="AY396" s="4"/>
      <c r="AZ396" s="2"/>
      <c r="BA396" s="2"/>
      <c r="BB396" s="2"/>
      <c r="BC396" s="2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1"/>
    </row>
    <row r="397" spans="1:76" hidden="1" x14ac:dyDescent="0.3">
      <c r="A397" s="2" t="str">
        <f>Programas!A397</f>
        <v>UA7</v>
      </c>
      <c r="B397" s="2">
        <f>Programas!B397</f>
        <v>1</v>
      </c>
      <c r="C397" s="2" t="str">
        <f>Programas!C397</f>
        <v>Recursos Hídricos</v>
      </c>
      <c r="D397" s="2">
        <f>Programas!D397</f>
        <v>10</v>
      </c>
      <c r="E397" s="2" t="str">
        <f>Programas!E397</f>
        <v>N/A</v>
      </c>
      <c r="F397" s="2" t="str">
        <f>Programas!F397</f>
        <v>N/A</v>
      </c>
      <c r="G397" s="2" t="str">
        <f>Programas!G397</f>
        <v>N/A</v>
      </c>
      <c r="H397" s="2" t="str">
        <f>Programas!H397</f>
        <v>N/A</v>
      </c>
      <c r="I397" s="2" t="str">
        <f>Programas!I397</f>
        <v>N/A</v>
      </c>
      <c r="J397" s="3" t="str">
        <f>IF(Programas!J397="X","X","")</f>
        <v/>
      </c>
      <c r="K397" s="3" t="str">
        <f>IF(Programas!K397="X","X","")</f>
        <v/>
      </c>
      <c r="L397" s="3" t="str">
        <f>IF(Programas!L397="X","X","")</f>
        <v/>
      </c>
      <c r="M397" s="3" t="str">
        <f>IF(Programas!M397="X","X","")</f>
        <v/>
      </c>
      <c r="N397" s="3" t="str">
        <f>IF(Programas!N397="X","X","")</f>
        <v/>
      </c>
      <c r="O397" s="3" t="str">
        <f>IF(Programas!O397="X","X","")</f>
        <v/>
      </c>
      <c r="P397" s="3" t="str">
        <f>IF(Programas!P397="X","X","")</f>
        <v/>
      </c>
      <c r="Q397" s="3" t="str">
        <f>IF(Programas!Q397="X","X","")</f>
        <v/>
      </c>
      <c r="R397" s="3" t="str">
        <f>IF(Programas!R397="X","X","")</f>
        <v/>
      </c>
      <c r="S397" s="3" t="str">
        <f>IF(Programas!S397="X","X","")</f>
        <v/>
      </c>
      <c r="T397" s="3" t="str">
        <f>IF(Programas!T397="X","X","")</f>
        <v/>
      </c>
      <c r="U397" s="3" t="str">
        <f>IF(Programas!U397="X","X","")</f>
        <v/>
      </c>
      <c r="V397" s="3" t="str">
        <f>IF(Programas!V397="X","X","")</f>
        <v/>
      </c>
      <c r="W397" s="3" t="str">
        <f>IF(Programas!W397="X","X","")</f>
        <v/>
      </c>
      <c r="X397" s="3" t="str">
        <f>IF(Programas!X397="X","X","")</f>
        <v/>
      </c>
      <c r="Y397" s="3" t="str">
        <f>IF(Programas!Y397="X","X","")</f>
        <v/>
      </c>
      <c r="Z397" s="3" t="str">
        <f>IF(Programas!Z397="X","X","")</f>
        <v/>
      </c>
      <c r="AA397" s="3" t="str">
        <f>IF(Programas!AA397="X","X","")</f>
        <v/>
      </c>
      <c r="AB397" s="3" t="str">
        <f>IF(Programas!AB397="X","X","")</f>
        <v/>
      </c>
      <c r="AC397" s="3" t="str">
        <f>IF(Programas!AC397="X","X","")</f>
        <v/>
      </c>
      <c r="AD397" s="3">
        <f>Programas!AD397</f>
        <v>0</v>
      </c>
      <c r="AE397" s="3">
        <f>Programas!AE397</f>
        <v>0</v>
      </c>
      <c r="AF397" s="3">
        <f>Programas!AF397</f>
        <v>0</v>
      </c>
      <c r="AG397" s="3">
        <f>Programas!AG397</f>
        <v>0</v>
      </c>
      <c r="AH397" s="3">
        <f>Programas!AH397</f>
        <v>0</v>
      </c>
      <c r="AI397" s="3">
        <f>Programas!AI397</f>
        <v>0</v>
      </c>
      <c r="AJ397" s="3">
        <f>Programas!AJ397</f>
        <v>0</v>
      </c>
      <c r="AK397" s="3">
        <f>Programas!AK397</f>
        <v>0</v>
      </c>
      <c r="AL397" s="3">
        <f>Programas!AL397</f>
        <v>0</v>
      </c>
      <c r="AM397" s="3">
        <f>Programas!AM397</f>
        <v>0</v>
      </c>
      <c r="AN397" s="3">
        <f>Programas!AN397</f>
        <v>0</v>
      </c>
      <c r="AO397" s="3">
        <f>Programas!AO397</f>
        <v>0</v>
      </c>
      <c r="AP397" s="3">
        <f>Programas!AP397</f>
        <v>0</v>
      </c>
      <c r="AQ397" s="3">
        <f>Programas!AQ397</f>
        <v>0</v>
      </c>
      <c r="AR397" s="3">
        <f>Programas!AR397</f>
        <v>0</v>
      </c>
      <c r="AS397" s="3">
        <f>Programas!AS397</f>
        <v>0</v>
      </c>
      <c r="AT397" s="3">
        <f>Programas!AT397</f>
        <v>0</v>
      </c>
      <c r="AU397" s="3">
        <f>Programas!AU397</f>
        <v>0</v>
      </c>
      <c r="AV397" s="3">
        <f>Programas!AV397</f>
        <v>0</v>
      </c>
      <c r="AW397" s="3">
        <f>Programas!AW397</f>
        <v>0</v>
      </c>
      <c r="AX397" s="4">
        <f t="shared" si="351"/>
        <v>0</v>
      </c>
      <c r="AY397" s="4"/>
      <c r="AZ397" s="2"/>
      <c r="BA397" s="2"/>
      <c r="BB397" s="2"/>
      <c r="BC397" s="2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1"/>
    </row>
    <row r="398" spans="1:76" hidden="1" x14ac:dyDescent="0.3">
      <c r="A398" s="2" t="str">
        <f>Programas!A398</f>
        <v>UA8</v>
      </c>
      <c r="B398" s="2">
        <f>Programas!B398</f>
        <v>1</v>
      </c>
      <c r="C398" s="2" t="str">
        <f>Programas!C398</f>
        <v>Recursos Hídricos</v>
      </c>
      <c r="D398" s="2">
        <f>Programas!D398</f>
        <v>10</v>
      </c>
      <c r="E398" s="2" t="str">
        <f>Programas!E398</f>
        <v>N/A</v>
      </c>
      <c r="F398" s="2" t="str">
        <f>Programas!F398</f>
        <v>N/A</v>
      </c>
      <c r="G398" s="2" t="str">
        <f>Programas!G398</f>
        <v>N/A</v>
      </c>
      <c r="H398" s="2" t="str">
        <f>Programas!H398</f>
        <v>N/A</v>
      </c>
      <c r="I398" s="2" t="str">
        <f>Programas!I398</f>
        <v>N/A</v>
      </c>
      <c r="J398" s="3" t="str">
        <f>IF(Programas!J398="X","X","")</f>
        <v/>
      </c>
      <c r="K398" s="3" t="str">
        <f>IF(Programas!K398="X","X","")</f>
        <v/>
      </c>
      <c r="L398" s="3" t="str">
        <f>IF(Programas!L398="X","X","")</f>
        <v/>
      </c>
      <c r="M398" s="3" t="str">
        <f>IF(Programas!M398="X","X","")</f>
        <v/>
      </c>
      <c r="N398" s="3" t="str">
        <f>IF(Programas!N398="X","X","")</f>
        <v/>
      </c>
      <c r="O398" s="3" t="str">
        <f>IF(Programas!O398="X","X","")</f>
        <v/>
      </c>
      <c r="P398" s="3" t="str">
        <f>IF(Programas!P398="X","X","")</f>
        <v/>
      </c>
      <c r="Q398" s="3" t="str">
        <f>IF(Programas!Q398="X","X","")</f>
        <v/>
      </c>
      <c r="R398" s="3" t="str">
        <f>IF(Programas!R398="X","X","")</f>
        <v/>
      </c>
      <c r="S398" s="3" t="str">
        <f>IF(Programas!S398="X","X","")</f>
        <v/>
      </c>
      <c r="T398" s="3" t="str">
        <f>IF(Programas!T398="X","X","")</f>
        <v/>
      </c>
      <c r="U398" s="3" t="str">
        <f>IF(Programas!U398="X","X","")</f>
        <v/>
      </c>
      <c r="V398" s="3" t="str">
        <f>IF(Programas!V398="X","X","")</f>
        <v/>
      </c>
      <c r="W398" s="3" t="str">
        <f>IF(Programas!W398="X","X","")</f>
        <v/>
      </c>
      <c r="X398" s="3" t="str">
        <f>IF(Programas!X398="X","X","")</f>
        <v/>
      </c>
      <c r="Y398" s="3" t="str">
        <f>IF(Programas!Y398="X","X","")</f>
        <v/>
      </c>
      <c r="Z398" s="3" t="str">
        <f>IF(Programas!Z398="X","X","")</f>
        <v/>
      </c>
      <c r="AA398" s="3" t="str">
        <f>IF(Programas!AA398="X","X","")</f>
        <v/>
      </c>
      <c r="AB398" s="3" t="str">
        <f>IF(Programas!AB398="X","X","")</f>
        <v/>
      </c>
      <c r="AC398" s="3" t="str">
        <f>IF(Programas!AC398="X","X","")</f>
        <v/>
      </c>
      <c r="AD398" s="3">
        <f>Programas!AD398</f>
        <v>0</v>
      </c>
      <c r="AE398" s="3">
        <f>Programas!AE398</f>
        <v>0</v>
      </c>
      <c r="AF398" s="3">
        <f>Programas!AF398</f>
        <v>0</v>
      </c>
      <c r="AG398" s="3">
        <f>Programas!AG398</f>
        <v>0</v>
      </c>
      <c r="AH398" s="3">
        <f>Programas!AH398</f>
        <v>0</v>
      </c>
      <c r="AI398" s="3">
        <f>Programas!AI398</f>
        <v>0</v>
      </c>
      <c r="AJ398" s="3">
        <f>Programas!AJ398</f>
        <v>0</v>
      </c>
      <c r="AK398" s="3">
        <f>Programas!AK398</f>
        <v>0</v>
      </c>
      <c r="AL398" s="3">
        <f>Programas!AL398</f>
        <v>0</v>
      </c>
      <c r="AM398" s="3">
        <f>Programas!AM398</f>
        <v>0</v>
      </c>
      <c r="AN398" s="3">
        <f>Programas!AN398</f>
        <v>0</v>
      </c>
      <c r="AO398" s="3">
        <f>Programas!AO398</f>
        <v>0</v>
      </c>
      <c r="AP398" s="3">
        <f>Programas!AP398</f>
        <v>0</v>
      </c>
      <c r="AQ398" s="3">
        <f>Programas!AQ398</f>
        <v>0</v>
      </c>
      <c r="AR398" s="3">
        <f>Programas!AR398</f>
        <v>0</v>
      </c>
      <c r="AS398" s="3">
        <f>Programas!AS398</f>
        <v>0</v>
      </c>
      <c r="AT398" s="3">
        <f>Programas!AT398</f>
        <v>0</v>
      </c>
      <c r="AU398" s="3">
        <f>Programas!AU398</f>
        <v>0</v>
      </c>
      <c r="AV398" s="3">
        <f>Programas!AV398</f>
        <v>0</v>
      </c>
      <c r="AW398" s="3">
        <f>Programas!AW398</f>
        <v>0</v>
      </c>
      <c r="AX398" s="4">
        <f t="shared" si="351"/>
        <v>0</v>
      </c>
      <c r="AY398" s="4"/>
      <c r="AZ398" s="2"/>
      <c r="BA398" s="2"/>
      <c r="BB398" s="2"/>
      <c r="BC398" s="2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1"/>
    </row>
    <row r="399" spans="1:76" hidden="1" x14ac:dyDescent="0.3">
      <c r="A399" s="2" t="str">
        <f>Programas!A399</f>
        <v>UA9</v>
      </c>
      <c r="B399" s="2">
        <f>Programas!B399</f>
        <v>1</v>
      </c>
      <c r="C399" s="2" t="str">
        <f>Programas!C399</f>
        <v>Recursos Hídricos</v>
      </c>
      <c r="D399" s="2">
        <f>Programas!D399</f>
        <v>10</v>
      </c>
      <c r="E399" s="2" t="str">
        <f>Programas!E399</f>
        <v>N/A</v>
      </c>
      <c r="F399" s="2" t="str">
        <f>Programas!F399</f>
        <v>N/A</v>
      </c>
      <c r="G399" s="2" t="str">
        <f>Programas!G399</f>
        <v>N/A</v>
      </c>
      <c r="H399" s="2" t="str">
        <f>Programas!H399</f>
        <v>N/A</v>
      </c>
      <c r="I399" s="2" t="str">
        <f>Programas!I399</f>
        <v>N/A</v>
      </c>
      <c r="J399" s="3" t="str">
        <f>IF(Programas!J399="X","X","")</f>
        <v/>
      </c>
      <c r="K399" s="3" t="str">
        <f>IF(Programas!K399="X","X","")</f>
        <v/>
      </c>
      <c r="L399" s="3" t="str">
        <f>IF(Programas!L399="X","X","")</f>
        <v/>
      </c>
      <c r="M399" s="3" t="str">
        <f>IF(Programas!M399="X","X","")</f>
        <v/>
      </c>
      <c r="N399" s="3" t="str">
        <f>IF(Programas!N399="X","X","")</f>
        <v/>
      </c>
      <c r="O399" s="3" t="str">
        <f>IF(Programas!O399="X","X","")</f>
        <v/>
      </c>
      <c r="P399" s="3" t="str">
        <f>IF(Programas!P399="X","X","")</f>
        <v/>
      </c>
      <c r="Q399" s="3" t="str">
        <f>IF(Programas!Q399="X","X","")</f>
        <v/>
      </c>
      <c r="R399" s="3" t="str">
        <f>IF(Programas!R399="X","X","")</f>
        <v/>
      </c>
      <c r="S399" s="3" t="str">
        <f>IF(Programas!S399="X","X","")</f>
        <v/>
      </c>
      <c r="T399" s="3" t="str">
        <f>IF(Programas!T399="X","X","")</f>
        <v/>
      </c>
      <c r="U399" s="3" t="str">
        <f>IF(Programas!U399="X","X","")</f>
        <v/>
      </c>
      <c r="V399" s="3" t="str">
        <f>IF(Programas!V399="X","X","")</f>
        <v/>
      </c>
      <c r="W399" s="3" t="str">
        <f>IF(Programas!W399="X","X","")</f>
        <v/>
      </c>
      <c r="X399" s="3" t="str">
        <f>IF(Programas!X399="X","X","")</f>
        <v/>
      </c>
      <c r="Y399" s="3" t="str">
        <f>IF(Programas!Y399="X","X","")</f>
        <v/>
      </c>
      <c r="Z399" s="3" t="str">
        <f>IF(Programas!Z399="X","X","")</f>
        <v/>
      </c>
      <c r="AA399" s="3" t="str">
        <f>IF(Programas!AA399="X","X","")</f>
        <v/>
      </c>
      <c r="AB399" s="3" t="str">
        <f>IF(Programas!AB399="X","X","")</f>
        <v/>
      </c>
      <c r="AC399" s="3" t="str">
        <f>IF(Programas!AC399="X","X","")</f>
        <v/>
      </c>
      <c r="AD399" s="3">
        <f>Programas!AD399</f>
        <v>0</v>
      </c>
      <c r="AE399" s="3">
        <f>Programas!AE399</f>
        <v>0</v>
      </c>
      <c r="AF399" s="3">
        <f>Programas!AF399</f>
        <v>0</v>
      </c>
      <c r="AG399" s="3">
        <f>Programas!AG399</f>
        <v>0</v>
      </c>
      <c r="AH399" s="3">
        <f>Programas!AH399</f>
        <v>0</v>
      </c>
      <c r="AI399" s="3">
        <f>Programas!AI399</f>
        <v>0</v>
      </c>
      <c r="AJ399" s="3">
        <f>Programas!AJ399</f>
        <v>0</v>
      </c>
      <c r="AK399" s="3">
        <f>Programas!AK399</f>
        <v>0</v>
      </c>
      <c r="AL399" s="3">
        <f>Programas!AL399</f>
        <v>0</v>
      </c>
      <c r="AM399" s="3">
        <f>Programas!AM399</f>
        <v>0</v>
      </c>
      <c r="AN399" s="3">
        <f>Programas!AN399</f>
        <v>0</v>
      </c>
      <c r="AO399" s="3">
        <f>Programas!AO399</f>
        <v>0</v>
      </c>
      <c r="AP399" s="3">
        <f>Programas!AP399</f>
        <v>0</v>
      </c>
      <c r="AQ399" s="3">
        <f>Programas!AQ399</f>
        <v>0</v>
      </c>
      <c r="AR399" s="3">
        <f>Programas!AR399</f>
        <v>0</v>
      </c>
      <c r="AS399" s="3">
        <f>Programas!AS399</f>
        <v>0</v>
      </c>
      <c r="AT399" s="3">
        <f>Programas!AT399</f>
        <v>0</v>
      </c>
      <c r="AU399" s="3">
        <f>Programas!AU399</f>
        <v>0</v>
      </c>
      <c r="AV399" s="3">
        <f>Programas!AV399</f>
        <v>0</v>
      </c>
      <c r="AW399" s="3">
        <f>Programas!AW399</f>
        <v>0</v>
      </c>
      <c r="AX399" s="4">
        <f t="shared" si="351"/>
        <v>0</v>
      </c>
      <c r="AY399" s="4"/>
      <c r="AZ399" s="2"/>
      <c r="BA399" s="2"/>
      <c r="BB399" s="2"/>
      <c r="BC399" s="2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1"/>
    </row>
    <row r="400" spans="1:76" ht="57" x14ac:dyDescent="0.3">
      <c r="A400" s="40" t="str">
        <f>Programas!A400</f>
        <v>PIRH</v>
      </c>
      <c r="B400" s="40">
        <f>Programas!B400</f>
        <v>1</v>
      </c>
      <c r="C400" s="40" t="str">
        <f>Programas!C400</f>
        <v>Recursos Hídricos</v>
      </c>
      <c r="D400" s="40">
        <f>Programas!D400</f>
        <v>10</v>
      </c>
      <c r="E400" s="40" t="str">
        <f>Programas!E400</f>
        <v>Gestão dos recursos hídricos subterrâneos</v>
      </c>
      <c r="F400" s="40" t="str">
        <f>Programas!F400</f>
        <v>10.2</v>
      </c>
      <c r="G400" s="40" t="str">
        <f>Programas!G400</f>
        <v>Enquadramento das Águas Subterrâneas</v>
      </c>
      <c r="H400" s="40" t="str">
        <f>Programas!H400</f>
        <v>10.2.1</v>
      </c>
      <c r="I400" s="40" t="str">
        <f>Programas!I400</f>
        <v>Apresentar proposta para o Enquadramento das águas subterrâneas</v>
      </c>
      <c r="J400" s="30" t="str">
        <f>IF(Programas!J400="X","X","")</f>
        <v/>
      </c>
      <c r="K400" s="30" t="str">
        <f>IF(Programas!K400="X","X","")</f>
        <v/>
      </c>
      <c r="L400" s="30" t="str">
        <f>IF(Programas!L400="X","X","")</f>
        <v/>
      </c>
      <c r="M400" s="30" t="str">
        <f>IF(Programas!M400="X","X","")</f>
        <v/>
      </c>
      <c r="N400" s="30" t="str">
        <f>IF(Programas!N400="X","X","")</f>
        <v/>
      </c>
      <c r="O400" s="30" t="str">
        <f>IF(Programas!O400="X","X","")</f>
        <v/>
      </c>
      <c r="P400" s="30" t="str">
        <f>IF(Programas!P400="X","X","")</f>
        <v/>
      </c>
      <c r="Q400" s="30" t="str">
        <f>IF(Programas!Q400="X","X","")</f>
        <v/>
      </c>
      <c r="R400" s="30" t="str">
        <f>IF(Programas!R400="X","X","")</f>
        <v/>
      </c>
      <c r="S400" s="30" t="str">
        <f>IF(Programas!S400="X","X","")</f>
        <v/>
      </c>
      <c r="T400" s="30" t="str">
        <f>IF(Programas!T400="X","X","")</f>
        <v/>
      </c>
      <c r="U400" s="30" t="str">
        <f>IF(Programas!U400="X","X","")</f>
        <v/>
      </c>
      <c r="V400" s="30" t="str">
        <f>IF(Programas!V400="X","X","")</f>
        <v/>
      </c>
      <c r="W400" s="30" t="str">
        <f>IF(Programas!W400="X","X","")</f>
        <v/>
      </c>
      <c r="X400" s="30" t="str">
        <f>IF(Programas!X400="X","X","")</f>
        <v/>
      </c>
      <c r="Y400" s="30" t="str">
        <f>IF(Programas!Y400="X","X","")</f>
        <v>X</v>
      </c>
      <c r="Z400" s="30" t="str">
        <f>IF(Programas!Z400="X","X","")</f>
        <v>X</v>
      </c>
      <c r="AA400" s="30" t="str">
        <f>IF(Programas!AA400="X","X","")</f>
        <v>X</v>
      </c>
      <c r="AB400" s="30" t="str">
        <f>IF(Programas!AB400="X","X","")</f>
        <v>X</v>
      </c>
      <c r="AC400" s="30" t="str">
        <f>IF(Programas!AC400="X","X","")</f>
        <v/>
      </c>
      <c r="AD400" s="30">
        <f>Programas!AD400</f>
        <v>0</v>
      </c>
      <c r="AE400" s="30">
        <f>Programas!AE400</f>
        <v>0</v>
      </c>
      <c r="AF400" s="30">
        <f>Programas!AF400</f>
        <v>0</v>
      </c>
      <c r="AG400" s="30">
        <f>Programas!AG400</f>
        <v>0</v>
      </c>
      <c r="AH400" s="30">
        <f>Programas!AH400</f>
        <v>0</v>
      </c>
      <c r="AI400" s="30">
        <f>Programas!AI400</f>
        <v>0</v>
      </c>
      <c r="AJ400" s="30">
        <f>Programas!AJ400</f>
        <v>0</v>
      </c>
      <c r="AK400" s="30">
        <f>Programas!AK400</f>
        <v>0</v>
      </c>
      <c r="AL400" s="30">
        <f>Programas!AL400</f>
        <v>0</v>
      </c>
      <c r="AM400" s="30">
        <f>Programas!AM400</f>
        <v>0</v>
      </c>
      <c r="AN400" s="30">
        <f>Programas!AN400</f>
        <v>0</v>
      </c>
      <c r="AO400" s="30">
        <f>Programas!AO400</f>
        <v>0</v>
      </c>
      <c r="AP400" s="30">
        <f>Programas!AP400</f>
        <v>0</v>
      </c>
      <c r="AQ400" s="30">
        <f>Programas!AQ400</f>
        <v>0</v>
      </c>
      <c r="AR400" s="30">
        <f>Programas!AR400</f>
        <v>0</v>
      </c>
      <c r="AS400" s="30">
        <f>Programas!AS400</f>
        <v>0</v>
      </c>
      <c r="AT400" s="30">
        <f>Programas!AT400</f>
        <v>1034.3999999999999</v>
      </c>
      <c r="AU400" s="30">
        <f>Programas!AU400</f>
        <v>1034.3999999999999</v>
      </c>
      <c r="AV400" s="30">
        <f>Programas!AV400</f>
        <v>1034.3999999999999</v>
      </c>
      <c r="AW400" s="30">
        <f>Programas!AW400</f>
        <v>0</v>
      </c>
      <c r="AX400" s="36">
        <f t="shared" si="351"/>
        <v>3103.2</v>
      </c>
      <c r="AY400" s="36" t="s">
        <v>205</v>
      </c>
      <c r="AZ400" s="40" t="s">
        <v>323</v>
      </c>
      <c r="BA400" s="40" t="s">
        <v>324</v>
      </c>
      <c r="BB400" s="40" t="s">
        <v>325</v>
      </c>
      <c r="BC400" s="40" t="s">
        <v>326</v>
      </c>
      <c r="BD400" s="62">
        <v>0</v>
      </c>
      <c r="BE400" s="62">
        <f t="shared" ref="BE400:BW400" si="398">BD400</f>
        <v>0</v>
      </c>
      <c r="BF400" s="62">
        <f t="shared" si="398"/>
        <v>0</v>
      </c>
      <c r="BG400" s="62">
        <f t="shared" si="398"/>
        <v>0</v>
      </c>
      <c r="BH400" s="62">
        <f t="shared" si="398"/>
        <v>0</v>
      </c>
      <c r="BI400" s="62">
        <f t="shared" si="398"/>
        <v>0</v>
      </c>
      <c r="BJ400" s="62">
        <f t="shared" si="398"/>
        <v>0</v>
      </c>
      <c r="BK400" s="62">
        <f t="shared" si="398"/>
        <v>0</v>
      </c>
      <c r="BL400" s="62">
        <f t="shared" si="398"/>
        <v>0</v>
      </c>
      <c r="BM400" s="62">
        <f t="shared" si="398"/>
        <v>0</v>
      </c>
      <c r="BN400" s="62">
        <f t="shared" si="398"/>
        <v>0</v>
      </c>
      <c r="BO400" s="62">
        <f t="shared" si="398"/>
        <v>0</v>
      </c>
      <c r="BP400" s="62">
        <f t="shared" si="398"/>
        <v>0</v>
      </c>
      <c r="BQ400" s="62">
        <f t="shared" si="398"/>
        <v>0</v>
      </c>
      <c r="BR400" s="62">
        <f t="shared" si="398"/>
        <v>0</v>
      </c>
      <c r="BS400" s="62">
        <v>0.25</v>
      </c>
      <c r="BT400" s="62">
        <v>0.5</v>
      </c>
      <c r="BU400" s="62">
        <v>0.75</v>
      </c>
      <c r="BV400" s="62">
        <v>1</v>
      </c>
      <c r="BW400" s="62">
        <f t="shared" si="398"/>
        <v>1</v>
      </c>
    </row>
    <row r="401" spans="1:76" ht="57" hidden="1" x14ac:dyDescent="0.3">
      <c r="A401" s="2" t="str">
        <f>Programas!A401</f>
        <v>Doce</v>
      </c>
      <c r="B401" s="2">
        <f>Programas!B401</f>
        <v>1</v>
      </c>
      <c r="C401" s="2" t="str">
        <f>Programas!C401</f>
        <v>Recursos Hídricos</v>
      </c>
      <c r="D401" s="2">
        <f>Programas!D401</f>
        <v>10</v>
      </c>
      <c r="E401" s="2" t="str">
        <f>Programas!E401</f>
        <v>Gestão dos recursos hídricos subterrâneos</v>
      </c>
      <c r="F401" s="2" t="str">
        <f>Programas!F401</f>
        <v>10.2</v>
      </c>
      <c r="G401" s="2" t="str">
        <f>Programas!G401</f>
        <v>Enquadramento das Águas Subterrâneas</v>
      </c>
      <c r="H401" s="2" t="str">
        <f>Programas!H401</f>
        <v>10.2.1</v>
      </c>
      <c r="I401" s="2" t="str">
        <f>Programas!I401</f>
        <v>Apresentar proposta para o Enquadramento das águas subterrâneas</v>
      </c>
      <c r="J401" s="3" t="str">
        <f>IF(Programas!J401="X","X","")</f>
        <v/>
      </c>
      <c r="K401" s="3" t="str">
        <f>IF(Programas!K401="X","X","")</f>
        <v/>
      </c>
      <c r="L401" s="3" t="str">
        <f>IF(Programas!L401="X","X","")</f>
        <v/>
      </c>
      <c r="M401" s="3" t="str">
        <f>IF(Programas!M401="X","X","")</f>
        <v/>
      </c>
      <c r="N401" s="3" t="str">
        <f>IF(Programas!N401="X","X","")</f>
        <v/>
      </c>
      <c r="O401" s="3" t="str">
        <f>IF(Programas!O401="X","X","")</f>
        <v/>
      </c>
      <c r="P401" s="3" t="str">
        <f>IF(Programas!P401="X","X","")</f>
        <v/>
      </c>
      <c r="Q401" s="3" t="str">
        <f>IF(Programas!Q401="X","X","")</f>
        <v/>
      </c>
      <c r="R401" s="3" t="str">
        <f>IF(Programas!R401="X","X","")</f>
        <v/>
      </c>
      <c r="S401" s="3" t="str">
        <f>IF(Programas!S401="X","X","")</f>
        <v/>
      </c>
      <c r="T401" s="3" t="str">
        <f>IF(Programas!T401="X","X","")</f>
        <v/>
      </c>
      <c r="U401" s="3" t="str">
        <f>IF(Programas!U401="X","X","")</f>
        <v/>
      </c>
      <c r="V401" s="3" t="str">
        <f>IF(Programas!V401="X","X","")</f>
        <v/>
      </c>
      <c r="W401" s="3" t="str">
        <f>IF(Programas!W401="X","X","")</f>
        <v/>
      </c>
      <c r="X401" s="3" t="str">
        <f>IF(Programas!X401="X","X","")</f>
        <v/>
      </c>
      <c r="Y401" s="3" t="str">
        <f>IF(Programas!Y401="X","X","")</f>
        <v>X</v>
      </c>
      <c r="Z401" s="3" t="str">
        <f>IF(Programas!Z401="X","X","")</f>
        <v>X</v>
      </c>
      <c r="AA401" s="3" t="str">
        <f>IF(Programas!AA401="X","X","")</f>
        <v>X</v>
      </c>
      <c r="AB401" s="3" t="str">
        <f>IF(Programas!AB401="X","X","")</f>
        <v>X</v>
      </c>
      <c r="AC401" s="3" t="str">
        <f>IF(Programas!AC401="X","X","")</f>
        <v/>
      </c>
      <c r="AD401" s="3">
        <f>Programas!AD401</f>
        <v>0</v>
      </c>
      <c r="AE401" s="3">
        <f>Programas!AE401</f>
        <v>0</v>
      </c>
      <c r="AF401" s="3">
        <f>Programas!AF401</f>
        <v>0</v>
      </c>
      <c r="AG401" s="3">
        <f>Programas!AG401</f>
        <v>0</v>
      </c>
      <c r="AH401" s="3">
        <f>Programas!AH401</f>
        <v>0</v>
      </c>
      <c r="AI401" s="3">
        <f>Programas!AI401</f>
        <v>0</v>
      </c>
      <c r="AJ401" s="3">
        <f>Programas!AJ401</f>
        <v>0</v>
      </c>
      <c r="AK401" s="3">
        <f>Programas!AK401</f>
        <v>0</v>
      </c>
      <c r="AL401" s="3">
        <f>Programas!AL401</f>
        <v>0</v>
      </c>
      <c r="AM401" s="3">
        <f>Programas!AM401</f>
        <v>0</v>
      </c>
      <c r="AN401" s="3">
        <f>Programas!AN401</f>
        <v>0</v>
      </c>
      <c r="AO401" s="3">
        <f>Programas!AO401</f>
        <v>0</v>
      </c>
      <c r="AP401" s="3">
        <f>Programas!AP401</f>
        <v>0</v>
      </c>
      <c r="AQ401" s="3">
        <f>Programas!AQ401</f>
        <v>0</v>
      </c>
      <c r="AR401" s="3">
        <f>Programas!AR401</f>
        <v>0</v>
      </c>
      <c r="AS401" s="3">
        <f>Programas!AS401</f>
        <v>0</v>
      </c>
      <c r="AT401" s="3">
        <f>Programas!AT401</f>
        <v>1034.3999999999999</v>
      </c>
      <c r="AU401" s="3">
        <f>Programas!AU401</f>
        <v>1034.3999999999999</v>
      </c>
      <c r="AV401" s="3">
        <f>Programas!AV401</f>
        <v>1034.3999999999999</v>
      </c>
      <c r="AW401" s="3">
        <f>Programas!AW401</f>
        <v>0</v>
      </c>
      <c r="AX401" s="4">
        <f t="shared" si="351"/>
        <v>3103.2</v>
      </c>
      <c r="AY401" s="4" t="s">
        <v>205</v>
      </c>
      <c r="AZ401" s="2" t="s">
        <v>323</v>
      </c>
      <c r="BA401" s="2" t="s">
        <v>324</v>
      </c>
      <c r="BB401" s="2" t="s">
        <v>325</v>
      </c>
      <c r="BC401" s="2" t="s">
        <v>326</v>
      </c>
      <c r="BD401" s="6">
        <v>0</v>
      </c>
      <c r="BE401" s="6">
        <f t="shared" ref="BE401:BR401" si="399">BD401</f>
        <v>0</v>
      </c>
      <c r="BF401" s="6">
        <f t="shared" si="399"/>
        <v>0</v>
      </c>
      <c r="BG401" s="6">
        <f t="shared" si="399"/>
        <v>0</v>
      </c>
      <c r="BH401" s="6">
        <f t="shared" si="399"/>
        <v>0</v>
      </c>
      <c r="BI401" s="6">
        <f t="shared" si="399"/>
        <v>0</v>
      </c>
      <c r="BJ401" s="6">
        <f t="shared" si="399"/>
        <v>0</v>
      </c>
      <c r="BK401" s="6">
        <f t="shared" si="399"/>
        <v>0</v>
      </c>
      <c r="BL401" s="6">
        <f t="shared" si="399"/>
        <v>0</v>
      </c>
      <c r="BM401" s="6">
        <f t="shared" si="399"/>
        <v>0</v>
      </c>
      <c r="BN401" s="6">
        <f t="shared" si="399"/>
        <v>0</v>
      </c>
      <c r="BO401" s="6">
        <f t="shared" si="399"/>
        <v>0</v>
      </c>
      <c r="BP401" s="6">
        <f t="shared" si="399"/>
        <v>0</v>
      </c>
      <c r="BQ401" s="6">
        <f t="shared" si="399"/>
        <v>0</v>
      </c>
      <c r="BR401" s="6">
        <f t="shared" si="399"/>
        <v>0</v>
      </c>
      <c r="BS401" s="6">
        <v>0.25</v>
      </c>
      <c r="BT401" s="6">
        <v>0.5</v>
      </c>
      <c r="BU401" s="6">
        <v>0.75</v>
      </c>
      <c r="BV401" s="6">
        <v>1</v>
      </c>
      <c r="BW401" s="6">
        <f>BV401</f>
        <v>1</v>
      </c>
      <c r="BX401" s="1"/>
    </row>
    <row r="402" spans="1:76" hidden="1" x14ac:dyDescent="0.3">
      <c r="A402" s="2" t="str">
        <f>Programas!A402</f>
        <v>DO1</v>
      </c>
      <c r="B402" s="2">
        <f>Programas!B402</f>
        <v>1</v>
      </c>
      <c r="C402" s="2" t="str">
        <f>Programas!C402</f>
        <v>Recursos Hídricos</v>
      </c>
      <c r="D402" s="2">
        <f>Programas!D402</f>
        <v>10</v>
      </c>
      <c r="E402" s="2" t="str">
        <f>Programas!E402</f>
        <v>N/A</v>
      </c>
      <c r="F402" s="2" t="str">
        <f>Programas!F402</f>
        <v>N/A</v>
      </c>
      <c r="G402" s="2" t="str">
        <f>Programas!G402</f>
        <v>N/A</v>
      </c>
      <c r="H402" s="2" t="str">
        <f>Programas!H402</f>
        <v>N/A</v>
      </c>
      <c r="I402" s="2" t="str">
        <f>Programas!I402</f>
        <v>N/A</v>
      </c>
      <c r="J402" s="3" t="str">
        <f>IF(Programas!J402="X","X","")</f>
        <v/>
      </c>
      <c r="K402" s="3" t="str">
        <f>IF(Programas!K402="X","X","")</f>
        <v/>
      </c>
      <c r="L402" s="3" t="str">
        <f>IF(Programas!L402="X","X","")</f>
        <v/>
      </c>
      <c r="M402" s="3" t="str">
        <f>IF(Programas!M402="X","X","")</f>
        <v/>
      </c>
      <c r="N402" s="3" t="str">
        <f>IF(Programas!N402="X","X","")</f>
        <v/>
      </c>
      <c r="O402" s="3" t="str">
        <f>IF(Programas!O402="X","X","")</f>
        <v/>
      </c>
      <c r="P402" s="3" t="str">
        <f>IF(Programas!P402="X","X","")</f>
        <v/>
      </c>
      <c r="Q402" s="3" t="str">
        <f>IF(Programas!Q402="X","X","")</f>
        <v/>
      </c>
      <c r="R402" s="3" t="str">
        <f>IF(Programas!R402="X","X","")</f>
        <v/>
      </c>
      <c r="S402" s="3" t="str">
        <f>IF(Programas!S402="X","X","")</f>
        <v/>
      </c>
      <c r="T402" s="3" t="str">
        <f>IF(Programas!T402="X","X","")</f>
        <v/>
      </c>
      <c r="U402" s="3" t="str">
        <f>IF(Programas!U402="X","X","")</f>
        <v/>
      </c>
      <c r="V402" s="3" t="str">
        <f>IF(Programas!V402="X","X","")</f>
        <v/>
      </c>
      <c r="W402" s="3" t="str">
        <f>IF(Programas!W402="X","X","")</f>
        <v/>
      </c>
      <c r="X402" s="3" t="str">
        <f>IF(Programas!X402="X","X","")</f>
        <v/>
      </c>
      <c r="Y402" s="3" t="str">
        <f>IF(Programas!Y402="X","X","")</f>
        <v/>
      </c>
      <c r="Z402" s="3" t="str">
        <f>IF(Programas!Z402="X","X","")</f>
        <v/>
      </c>
      <c r="AA402" s="3" t="str">
        <f>IF(Programas!AA402="X","X","")</f>
        <v/>
      </c>
      <c r="AB402" s="3" t="str">
        <f>IF(Programas!AB402="X","X","")</f>
        <v/>
      </c>
      <c r="AC402" s="3" t="str">
        <f>IF(Programas!AC402="X","X","")</f>
        <v/>
      </c>
      <c r="AD402" s="3">
        <f>Programas!AD402</f>
        <v>0</v>
      </c>
      <c r="AE402" s="3">
        <f>Programas!AE402</f>
        <v>0</v>
      </c>
      <c r="AF402" s="3">
        <f>Programas!AF402</f>
        <v>0</v>
      </c>
      <c r="AG402" s="3">
        <f>Programas!AG402</f>
        <v>0</v>
      </c>
      <c r="AH402" s="3">
        <f>Programas!AH402</f>
        <v>0</v>
      </c>
      <c r="AI402" s="3">
        <f>Programas!AI402</f>
        <v>0</v>
      </c>
      <c r="AJ402" s="3">
        <f>Programas!AJ402</f>
        <v>0</v>
      </c>
      <c r="AK402" s="3">
        <f>Programas!AK402</f>
        <v>0</v>
      </c>
      <c r="AL402" s="3">
        <f>Programas!AL402</f>
        <v>0</v>
      </c>
      <c r="AM402" s="3">
        <f>Programas!AM402</f>
        <v>0</v>
      </c>
      <c r="AN402" s="3">
        <f>Programas!AN402</f>
        <v>0</v>
      </c>
      <c r="AO402" s="3">
        <f>Programas!AO402</f>
        <v>0</v>
      </c>
      <c r="AP402" s="3">
        <f>Programas!AP402</f>
        <v>0</v>
      </c>
      <c r="AQ402" s="3">
        <f>Programas!AQ402</f>
        <v>0</v>
      </c>
      <c r="AR402" s="3">
        <f>Programas!AR402</f>
        <v>0</v>
      </c>
      <c r="AS402" s="3">
        <f>Programas!AS402</f>
        <v>0</v>
      </c>
      <c r="AT402" s="3">
        <f>Programas!AT402</f>
        <v>0</v>
      </c>
      <c r="AU402" s="3">
        <f>Programas!AU402</f>
        <v>0</v>
      </c>
      <c r="AV402" s="3">
        <f>Programas!AV402</f>
        <v>0</v>
      </c>
      <c r="AW402" s="3">
        <f>Programas!AW402</f>
        <v>0</v>
      </c>
      <c r="AX402" s="4">
        <f t="shared" si="351"/>
        <v>0</v>
      </c>
      <c r="AY402" s="4"/>
      <c r="AZ402" s="2"/>
      <c r="BA402" s="2"/>
      <c r="BB402" s="2"/>
      <c r="BC402" s="2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1"/>
    </row>
    <row r="403" spans="1:76" hidden="1" x14ac:dyDescent="0.3">
      <c r="A403" s="2" t="str">
        <f>Programas!A403</f>
        <v>DO2</v>
      </c>
      <c r="B403" s="2">
        <f>Programas!B403</f>
        <v>1</v>
      </c>
      <c r="C403" s="2" t="str">
        <f>Programas!C403</f>
        <v>Recursos Hídricos</v>
      </c>
      <c r="D403" s="2">
        <f>Programas!D403</f>
        <v>10</v>
      </c>
      <c r="E403" s="2" t="str">
        <f>Programas!E403</f>
        <v>N/A</v>
      </c>
      <c r="F403" s="2" t="str">
        <f>Programas!F403</f>
        <v>N/A</v>
      </c>
      <c r="G403" s="2" t="str">
        <f>Programas!G403</f>
        <v>N/A</v>
      </c>
      <c r="H403" s="2" t="str">
        <f>Programas!H403</f>
        <v>N/A</v>
      </c>
      <c r="I403" s="2" t="str">
        <f>Programas!I403</f>
        <v>N/A</v>
      </c>
      <c r="J403" s="3" t="str">
        <f>IF(Programas!J403="X","X","")</f>
        <v/>
      </c>
      <c r="K403" s="3" t="str">
        <f>IF(Programas!K403="X","X","")</f>
        <v/>
      </c>
      <c r="L403" s="3" t="str">
        <f>IF(Programas!L403="X","X","")</f>
        <v/>
      </c>
      <c r="M403" s="3" t="str">
        <f>IF(Programas!M403="X","X","")</f>
        <v/>
      </c>
      <c r="N403" s="3" t="str">
        <f>IF(Programas!N403="X","X","")</f>
        <v/>
      </c>
      <c r="O403" s="3" t="str">
        <f>IF(Programas!O403="X","X","")</f>
        <v/>
      </c>
      <c r="P403" s="3" t="str">
        <f>IF(Programas!P403="X","X","")</f>
        <v/>
      </c>
      <c r="Q403" s="3" t="str">
        <f>IF(Programas!Q403="X","X","")</f>
        <v/>
      </c>
      <c r="R403" s="3" t="str">
        <f>IF(Programas!R403="X","X","")</f>
        <v/>
      </c>
      <c r="S403" s="3" t="str">
        <f>IF(Programas!S403="X","X","")</f>
        <v/>
      </c>
      <c r="T403" s="3" t="str">
        <f>IF(Programas!T403="X","X","")</f>
        <v/>
      </c>
      <c r="U403" s="3" t="str">
        <f>IF(Programas!U403="X","X","")</f>
        <v/>
      </c>
      <c r="V403" s="3" t="str">
        <f>IF(Programas!V403="X","X","")</f>
        <v/>
      </c>
      <c r="W403" s="3" t="str">
        <f>IF(Programas!W403="X","X","")</f>
        <v/>
      </c>
      <c r="X403" s="3" t="str">
        <f>IF(Programas!X403="X","X","")</f>
        <v/>
      </c>
      <c r="Y403" s="3" t="str">
        <f>IF(Programas!Y403="X","X","")</f>
        <v/>
      </c>
      <c r="Z403" s="3" t="str">
        <f>IF(Programas!Z403="X","X","")</f>
        <v/>
      </c>
      <c r="AA403" s="3" t="str">
        <f>IF(Programas!AA403="X","X","")</f>
        <v/>
      </c>
      <c r="AB403" s="3" t="str">
        <f>IF(Programas!AB403="X","X","")</f>
        <v/>
      </c>
      <c r="AC403" s="3" t="str">
        <f>IF(Programas!AC403="X","X","")</f>
        <v/>
      </c>
      <c r="AD403" s="3">
        <f>Programas!AD403</f>
        <v>0</v>
      </c>
      <c r="AE403" s="3">
        <f>Programas!AE403</f>
        <v>0</v>
      </c>
      <c r="AF403" s="3">
        <f>Programas!AF403</f>
        <v>0</v>
      </c>
      <c r="AG403" s="3">
        <f>Programas!AG403</f>
        <v>0</v>
      </c>
      <c r="AH403" s="3">
        <f>Programas!AH403</f>
        <v>0</v>
      </c>
      <c r="AI403" s="3">
        <f>Programas!AI403</f>
        <v>0</v>
      </c>
      <c r="AJ403" s="3">
        <f>Programas!AJ403</f>
        <v>0</v>
      </c>
      <c r="AK403" s="3">
        <f>Programas!AK403</f>
        <v>0</v>
      </c>
      <c r="AL403" s="3">
        <f>Programas!AL403</f>
        <v>0</v>
      </c>
      <c r="AM403" s="3">
        <f>Programas!AM403</f>
        <v>0</v>
      </c>
      <c r="AN403" s="3">
        <f>Programas!AN403</f>
        <v>0</v>
      </c>
      <c r="AO403" s="3">
        <f>Programas!AO403</f>
        <v>0</v>
      </c>
      <c r="AP403" s="3">
        <f>Programas!AP403</f>
        <v>0</v>
      </c>
      <c r="AQ403" s="3">
        <f>Programas!AQ403</f>
        <v>0</v>
      </c>
      <c r="AR403" s="3">
        <f>Programas!AR403</f>
        <v>0</v>
      </c>
      <c r="AS403" s="3">
        <f>Programas!AS403</f>
        <v>0</v>
      </c>
      <c r="AT403" s="3">
        <f>Programas!AT403</f>
        <v>0</v>
      </c>
      <c r="AU403" s="3">
        <f>Programas!AU403</f>
        <v>0</v>
      </c>
      <c r="AV403" s="3">
        <f>Programas!AV403</f>
        <v>0</v>
      </c>
      <c r="AW403" s="3">
        <f>Programas!AW403</f>
        <v>0</v>
      </c>
      <c r="AX403" s="4">
        <f t="shared" si="351"/>
        <v>0</v>
      </c>
      <c r="AY403" s="4"/>
      <c r="AZ403" s="2"/>
      <c r="BA403" s="2"/>
      <c r="BB403" s="2"/>
      <c r="BC403" s="2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1"/>
    </row>
    <row r="404" spans="1:76" hidden="1" x14ac:dyDescent="0.3">
      <c r="A404" s="2" t="str">
        <f>Programas!A404</f>
        <v>DO3</v>
      </c>
      <c r="B404" s="2">
        <f>Programas!B404</f>
        <v>1</v>
      </c>
      <c r="C404" s="2" t="str">
        <f>Programas!C404</f>
        <v>Recursos Hídricos</v>
      </c>
      <c r="D404" s="2">
        <f>Programas!D404</f>
        <v>10</v>
      </c>
      <c r="E404" s="2" t="str">
        <f>Programas!E404</f>
        <v>N/A</v>
      </c>
      <c r="F404" s="2" t="str">
        <f>Programas!F404</f>
        <v>N/A</v>
      </c>
      <c r="G404" s="2" t="str">
        <f>Programas!G404</f>
        <v>N/A</v>
      </c>
      <c r="H404" s="2" t="str">
        <f>Programas!H404</f>
        <v>N/A</v>
      </c>
      <c r="I404" s="2" t="str">
        <f>Programas!I404</f>
        <v>N/A</v>
      </c>
      <c r="J404" s="3" t="str">
        <f>IF(Programas!J404="X","X","")</f>
        <v/>
      </c>
      <c r="K404" s="3" t="str">
        <f>IF(Programas!K404="X","X","")</f>
        <v/>
      </c>
      <c r="L404" s="3" t="str">
        <f>IF(Programas!L404="X","X","")</f>
        <v/>
      </c>
      <c r="M404" s="3" t="str">
        <f>IF(Programas!M404="X","X","")</f>
        <v/>
      </c>
      <c r="N404" s="3" t="str">
        <f>IF(Programas!N404="X","X","")</f>
        <v/>
      </c>
      <c r="O404" s="3" t="str">
        <f>IF(Programas!O404="X","X","")</f>
        <v/>
      </c>
      <c r="P404" s="3" t="str">
        <f>IF(Programas!P404="X","X","")</f>
        <v/>
      </c>
      <c r="Q404" s="3" t="str">
        <f>IF(Programas!Q404="X","X","")</f>
        <v/>
      </c>
      <c r="R404" s="3" t="str">
        <f>IF(Programas!R404="X","X","")</f>
        <v/>
      </c>
      <c r="S404" s="3" t="str">
        <f>IF(Programas!S404="X","X","")</f>
        <v/>
      </c>
      <c r="T404" s="3" t="str">
        <f>IF(Programas!T404="X","X","")</f>
        <v/>
      </c>
      <c r="U404" s="3" t="str">
        <f>IF(Programas!U404="X","X","")</f>
        <v/>
      </c>
      <c r="V404" s="3" t="str">
        <f>IF(Programas!V404="X","X","")</f>
        <v/>
      </c>
      <c r="W404" s="3" t="str">
        <f>IF(Programas!W404="X","X","")</f>
        <v/>
      </c>
      <c r="X404" s="3" t="str">
        <f>IF(Programas!X404="X","X","")</f>
        <v/>
      </c>
      <c r="Y404" s="3" t="str">
        <f>IF(Programas!Y404="X","X","")</f>
        <v/>
      </c>
      <c r="Z404" s="3" t="str">
        <f>IF(Programas!Z404="X","X","")</f>
        <v/>
      </c>
      <c r="AA404" s="3" t="str">
        <f>IF(Programas!AA404="X","X","")</f>
        <v/>
      </c>
      <c r="AB404" s="3" t="str">
        <f>IF(Programas!AB404="X","X","")</f>
        <v/>
      </c>
      <c r="AC404" s="3" t="str">
        <f>IF(Programas!AC404="X","X","")</f>
        <v/>
      </c>
      <c r="AD404" s="3">
        <f>Programas!AD404</f>
        <v>0</v>
      </c>
      <c r="AE404" s="3">
        <f>Programas!AE404</f>
        <v>0</v>
      </c>
      <c r="AF404" s="3">
        <f>Programas!AF404</f>
        <v>0</v>
      </c>
      <c r="AG404" s="3">
        <f>Programas!AG404</f>
        <v>0</v>
      </c>
      <c r="AH404" s="3">
        <f>Programas!AH404</f>
        <v>0</v>
      </c>
      <c r="AI404" s="3">
        <f>Programas!AI404</f>
        <v>0</v>
      </c>
      <c r="AJ404" s="3">
        <f>Programas!AJ404</f>
        <v>0</v>
      </c>
      <c r="AK404" s="3">
        <f>Programas!AK404</f>
        <v>0</v>
      </c>
      <c r="AL404" s="3">
        <f>Programas!AL404</f>
        <v>0</v>
      </c>
      <c r="AM404" s="3">
        <f>Programas!AM404</f>
        <v>0</v>
      </c>
      <c r="AN404" s="3">
        <f>Programas!AN404</f>
        <v>0</v>
      </c>
      <c r="AO404" s="3">
        <f>Programas!AO404</f>
        <v>0</v>
      </c>
      <c r="AP404" s="3">
        <f>Programas!AP404</f>
        <v>0</v>
      </c>
      <c r="AQ404" s="3">
        <f>Programas!AQ404</f>
        <v>0</v>
      </c>
      <c r="AR404" s="3">
        <f>Programas!AR404</f>
        <v>0</v>
      </c>
      <c r="AS404" s="3">
        <f>Programas!AS404</f>
        <v>0</v>
      </c>
      <c r="AT404" s="3">
        <f>Programas!AT404</f>
        <v>0</v>
      </c>
      <c r="AU404" s="3">
        <f>Programas!AU404</f>
        <v>0</v>
      </c>
      <c r="AV404" s="3">
        <f>Programas!AV404</f>
        <v>0</v>
      </c>
      <c r="AW404" s="3">
        <f>Programas!AW404</f>
        <v>0</v>
      </c>
      <c r="AX404" s="4">
        <f t="shared" si="351"/>
        <v>0</v>
      </c>
      <c r="AY404" s="4"/>
      <c r="AZ404" s="2"/>
      <c r="BA404" s="2"/>
      <c r="BB404" s="2"/>
      <c r="BC404" s="2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1"/>
    </row>
    <row r="405" spans="1:76" hidden="1" x14ac:dyDescent="0.3">
      <c r="A405" s="2" t="str">
        <f>Programas!A405</f>
        <v>DO4</v>
      </c>
      <c r="B405" s="2">
        <f>Programas!B405</f>
        <v>1</v>
      </c>
      <c r="C405" s="2" t="str">
        <f>Programas!C405</f>
        <v>Recursos Hídricos</v>
      </c>
      <c r="D405" s="2">
        <f>Programas!D405</f>
        <v>10</v>
      </c>
      <c r="E405" s="2" t="str">
        <f>Programas!E405</f>
        <v>N/A</v>
      </c>
      <c r="F405" s="2" t="str">
        <f>Programas!F405</f>
        <v>N/A</v>
      </c>
      <c r="G405" s="2" t="str">
        <f>Programas!G405</f>
        <v>N/A</v>
      </c>
      <c r="H405" s="2" t="str">
        <f>Programas!H405</f>
        <v>N/A</v>
      </c>
      <c r="I405" s="2" t="str">
        <f>Programas!I405</f>
        <v>N/A</v>
      </c>
      <c r="J405" s="3" t="str">
        <f>IF(Programas!J405="X","X","")</f>
        <v/>
      </c>
      <c r="K405" s="3" t="str">
        <f>IF(Programas!K405="X","X","")</f>
        <v/>
      </c>
      <c r="L405" s="3" t="str">
        <f>IF(Programas!L405="X","X","")</f>
        <v/>
      </c>
      <c r="M405" s="3" t="str">
        <f>IF(Programas!M405="X","X","")</f>
        <v/>
      </c>
      <c r="N405" s="3" t="str">
        <f>IF(Programas!N405="X","X","")</f>
        <v/>
      </c>
      <c r="O405" s="3" t="str">
        <f>IF(Programas!O405="X","X","")</f>
        <v/>
      </c>
      <c r="P405" s="3" t="str">
        <f>IF(Programas!P405="X","X","")</f>
        <v/>
      </c>
      <c r="Q405" s="3" t="str">
        <f>IF(Programas!Q405="X","X","")</f>
        <v/>
      </c>
      <c r="R405" s="3" t="str">
        <f>IF(Programas!R405="X","X","")</f>
        <v/>
      </c>
      <c r="S405" s="3" t="str">
        <f>IF(Programas!S405="X","X","")</f>
        <v/>
      </c>
      <c r="T405" s="3" t="str">
        <f>IF(Programas!T405="X","X","")</f>
        <v/>
      </c>
      <c r="U405" s="3" t="str">
        <f>IF(Programas!U405="X","X","")</f>
        <v/>
      </c>
      <c r="V405" s="3" t="str">
        <f>IF(Programas!V405="X","X","")</f>
        <v/>
      </c>
      <c r="W405" s="3" t="str">
        <f>IF(Programas!W405="X","X","")</f>
        <v/>
      </c>
      <c r="X405" s="3" t="str">
        <f>IF(Programas!X405="X","X","")</f>
        <v/>
      </c>
      <c r="Y405" s="3" t="str">
        <f>IF(Programas!Y405="X","X","")</f>
        <v/>
      </c>
      <c r="Z405" s="3" t="str">
        <f>IF(Programas!Z405="X","X","")</f>
        <v/>
      </c>
      <c r="AA405" s="3" t="str">
        <f>IF(Programas!AA405="X","X","")</f>
        <v/>
      </c>
      <c r="AB405" s="3" t="str">
        <f>IF(Programas!AB405="X","X","")</f>
        <v/>
      </c>
      <c r="AC405" s="3" t="str">
        <f>IF(Programas!AC405="X","X","")</f>
        <v/>
      </c>
      <c r="AD405" s="3">
        <f>Programas!AD405</f>
        <v>0</v>
      </c>
      <c r="AE405" s="3">
        <f>Programas!AE405</f>
        <v>0</v>
      </c>
      <c r="AF405" s="3">
        <f>Programas!AF405</f>
        <v>0</v>
      </c>
      <c r="AG405" s="3">
        <f>Programas!AG405</f>
        <v>0</v>
      </c>
      <c r="AH405" s="3">
        <f>Programas!AH405</f>
        <v>0</v>
      </c>
      <c r="AI405" s="3">
        <f>Programas!AI405</f>
        <v>0</v>
      </c>
      <c r="AJ405" s="3">
        <f>Programas!AJ405</f>
        <v>0</v>
      </c>
      <c r="AK405" s="3">
        <f>Programas!AK405</f>
        <v>0</v>
      </c>
      <c r="AL405" s="3">
        <f>Programas!AL405</f>
        <v>0</v>
      </c>
      <c r="AM405" s="3">
        <f>Programas!AM405</f>
        <v>0</v>
      </c>
      <c r="AN405" s="3">
        <f>Programas!AN405</f>
        <v>0</v>
      </c>
      <c r="AO405" s="3">
        <f>Programas!AO405</f>
        <v>0</v>
      </c>
      <c r="AP405" s="3">
        <f>Programas!AP405</f>
        <v>0</v>
      </c>
      <c r="AQ405" s="3">
        <f>Programas!AQ405</f>
        <v>0</v>
      </c>
      <c r="AR405" s="3">
        <f>Programas!AR405</f>
        <v>0</v>
      </c>
      <c r="AS405" s="3">
        <f>Programas!AS405</f>
        <v>0</v>
      </c>
      <c r="AT405" s="3">
        <f>Programas!AT405</f>
        <v>0</v>
      </c>
      <c r="AU405" s="3">
        <f>Programas!AU405</f>
        <v>0</v>
      </c>
      <c r="AV405" s="3">
        <f>Programas!AV405</f>
        <v>0</v>
      </c>
      <c r="AW405" s="3">
        <f>Programas!AW405</f>
        <v>0</v>
      </c>
      <c r="AX405" s="4">
        <f t="shared" si="351"/>
        <v>0</v>
      </c>
      <c r="AY405" s="4"/>
      <c r="AZ405" s="2"/>
      <c r="BA405" s="2"/>
      <c r="BB405" s="2"/>
      <c r="BC405" s="2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1"/>
    </row>
    <row r="406" spans="1:76" hidden="1" x14ac:dyDescent="0.3">
      <c r="A406" s="2" t="str">
        <f>Programas!A406</f>
        <v>DO5</v>
      </c>
      <c r="B406" s="2">
        <f>Programas!B406</f>
        <v>1</v>
      </c>
      <c r="C406" s="2" t="str">
        <f>Programas!C406</f>
        <v>Recursos Hídricos</v>
      </c>
      <c r="D406" s="2">
        <f>Programas!D406</f>
        <v>10</v>
      </c>
      <c r="E406" s="2" t="str">
        <f>Programas!E406</f>
        <v>N/A</v>
      </c>
      <c r="F406" s="2" t="str">
        <f>Programas!F406</f>
        <v>N/A</v>
      </c>
      <c r="G406" s="2" t="str">
        <f>Programas!G406</f>
        <v>N/A</v>
      </c>
      <c r="H406" s="2" t="str">
        <f>Programas!H406</f>
        <v>N/A</v>
      </c>
      <c r="I406" s="2" t="str">
        <f>Programas!I406</f>
        <v>N/A</v>
      </c>
      <c r="J406" s="3" t="str">
        <f>IF(Programas!J406="X","X","")</f>
        <v/>
      </c>
      <c r="K406" s="3" t="str">
        <f>IF(Programas!K406="X","X","")</f>
        <v/>
      </c>
      <c r="L406" s="3" t="str">
        <f>IF(Programas!L406="X","X","")</f>
        <v/>
      </c>
      <c r="M406" s="3" t="str">
        <f>IF(Programas!M406="X","X","")</f>
        <v/>
      </c>
      <c r="N406" s="3" t="str">
        <f>IF(Programas!N406="X","X","")</f>
        <v/>
      </c>
      <c r="O406" s="3" t="str">
        <f>IF(Programas!O406="X","X","")</f>
        <v/>
      </c>
      <c r="P406" s="3" t="str">
        <f>IF(Programas!P406="X","X","")</f>
        <v/>
      </c>
      <c r="Q406" s="3" t="str">
        <f>IF(Programas!Q406="X","X","")</f>
        <v/>
      </c>
      <c r="R406" s="3" t="str">
        <f>IF(Programas!R406="X","X","")</f>
        <v/>
      </c>
      <c r="S406" s="3" t="str">
        <f>IF(Programas!S406="X","X","")</f>
        <v/>
      </c>
      <c r="T406" s="3" t="str">
        <f>IF(Programas!T406="X","X","")</f>
        <v/>
      </c>
      <c r="U406" s="3" t="str">
        <f>IF(Programas!U406="X","X","")</f>
        <v/>
      </c>
      <c r="V406" s="3" t="str">
        <f>IF(Programas!V406="X","X","")</f>
        <v/>
      </c>
      <c r="W406" s="3" t="str">
        <f>IF(Programas!W406="X","X","")</f>
        <v/>
      </c>
      <c r="X406" s="3" t="str">
        <f>IF(Programas!X406="X","X","")</f>
        <v/>
      </c>
      <c r="Y406" s="3" t="str">
        <f>IF(Programas!Y406="X","X","")</f>
        <v/>
      </c>
      <c r="Z406" s="3" t="str">
        <f>IF(Programas!Z406="X","X","")</f>
        <v/>
      </c>
      <c r="AA406" s="3" t="str">
        <f>IF(Programas!AA406="X","X","")</f>
        <v/>
      </c>
      <c r="AB406" s="3" t="str">
        <f>IF(Programas!AB406="X","X","")</f>
        <v/>
      </c>
      <c r="AC406" s="3" t="str">
        <f>IF(Programas!AC406="X","X","")</f>
        <v/>
      </c>
      <c r="AD406" s="3">
        <f>Programas!AD406</f>
        <v>0</v>
      </c>
      <c r="AE406" s="3">
        <f>Programas!AE406</f>
        <v>0</v>
      </c>
      <c r="AF406" s="3">
        <f>Programas!AF406</f>
        <v>0</v>
      </c>
      <c r="AG406" s="3">
        <f>Programas!AG406</f>
        <v>0</v>
      </c>
      <c r="AH406" s="3">
        <f>Programas!AH406</f>
        <v>0</v>
      </c>
      <c r="AI406" s="3">
        <f>Programas!AI406</f>
        <v>0</v>
      </c>
      <c r="AJ406" s="3">
        <f>Programas!AJ406</f>
        <v>0</v>
      </c>
      <c r="AK406" s="3">
        <f>Programas!AK406</f>
        <v>0</v>
      </c>
      <c r="AL406" s="3">
        <f>Programas!AL406</f>
        <v>0</v>
      </c>
      <c r="AM406" s="3">
        <f>Programas!AM406</f>
        <v>0</v>
      </c>
      <c r="AN406" s="3">
        <f>Programas!AN406</f>
        <v>0</v>
      </c>
      <c r="AO406" s="3">
        <f>Programas!AO406</f>
        <v>0</v>
      </c>
      <c r="AP406" s="3">
        <f>Programas!AP406</f>
        <v>0</v>
      </c>
      <c r="AQ406" s="3">
        <f>Programas!AQ406</f>
        <v>0</v>
      </c>
      <c r="AR406" s="3">
        <f>Programas!AR406</f>
        <v>0</v>
      </c>
      <c r="AS406" s="3">
        <f>Programas!AS406</f>
        <v>0</v>
      </c>
      <c r="AT406" s="3">
        <f>Programas!AT406</f>
        <v>0</v>
      </c>
      <c r="AU406" s="3">
        <f>Programas!AU406</f>
        <v>0</v>
      </c>
      <c r="AV406" s="3">
        <f>Programas!AV406</f>
        <v>0</v>
      </c>
      <c r="AW406" s="3">
        <f>Programas!AW406</f>
        <v>0</v>
      </c>
      <c r="AX406" s="4">
        <f t="shared" si="351"/>
        <v>0</v>
      </c>
      <c r="AY406" s="4"/>
      <c r="AZ406" s="2"/>
      <c r="BA406" s="2"/>
      <c r="BB406" s="2"/>
      <c r="BC406" s="2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1"/>
    </row>
    <row r="407" spans="1:76" hidden="1" x14ac:dyDescent="0.3">
      <c r="A407" s="2" t="str">
        <f>Programas!A407</f>
        <v>DO6</v>
      </c>
      <c r="B407" s="2">
        <f>Programas!B407</f>
        <v>1</v>
      </c>
      <c r="C407" s="2" t="str">
        <f>Programas!C407</f>
        <v>Recursos Hídricos</v>
      </c>
      <c r="D407" s="2">
        <f>Programas!D407</f>
        <v>10</v>
      </c>
      <c r="E407" s="2" t="str">
        <f>Programas!E407</f>
        <v>N/A</v>
      </c>
      <c r="F407" s="2" t="str">
        <f>Programas!F407</f>
        <v>N/A</v>
      </c>
      <c r="G407" s="2" t="str">
        <f>Programas!G407</f>
        <v>N/A</v>
      </c>
      <c r="H407" s="2" t="str">
        <f>Programas!H407</f>
        <v>N/A</v>
      </c>
      <c r="I407" s="2" t="str">
        <f>Programas!I407</f>
        <v>N/A</v>
      </c>
      <c r="J407" s="3" t="str">
        <f>IF(Programas!J407="X","X","")</f>
        <v/>
      </c>
      <c r="K407" s="3" t="str">
        <f>IF(Programas!K407="X","X","")</f>
        <v/>
      </c>
      <c r="L407" s="3" t="str">
        <f>IF(Programas!L407="X","X","")</f>
        <v/>
      </c>
      <c r="M407" s="3" t="str">
        <f>IF(Programas!M407="X","X","")</f>
        <v/>
      </c>
      <c r="N407" s="3" t="str">
        <f>IF(Programas!N407="X","X","")</f>
        <v/>
      </c>
      <c r="O407" s="3" t="str">
        <f>IF(Programas!O407="X","X","")</f>
        <v/>
      </c>
      <c r="P407" s="3" t="str">
        <f>IF(Programas!P407="X","X","")</f>
        <v/>
      </c>
      <c r="Q407" s="3" t="str">
        <f>IF(Programas!Q407="X","X","")</f>
        <v/>
      </c>
      <c r="R407" s="3" t="str">
        <f>IF(Programas!R407="X","X","")</f>
        <v/>
      </c>
      <c r="S407" s="3" t="str">
        <f>IF(Programas!S407="X","X","")</f>
        <v/>
      </c>
      <c r="T407" s="3" t="str">
        <f>IF(Programas!T407="X","X","")</f>
        <v/>
      </c>
      <c r="U407" s="3" t="str">
        <f>IF(Programas!U407="X","X","")</f>
        <v/>
      </c>
      <c r="V407" s="3" t="str">
        <f>IF(Programas!V407="X","X","")</f>
        <v/>
      </c>
      <c r="W407" s="3" t="str">
        <f>IF(Programas!W407="X","X","")</f>
        <v/>
      </c>
      <c r="X407" s="3" t="str">
        <f>IF(Programas!X407="X","X","")</f>
        <v/>
      </c>
      <c r="Y407" s="3" t="str">
        <f>IF(Programas!Y407="X","X","")</f>
        <v/>
      </c>
      <c r="Z407" s="3" t="str">
        <f>IF(Programas!Z407="X","X","")</f>
        <v/>
      </c>
      <c r="AA407" s="3" t="str">
        <f>IF(Programas!AA407="X","X","")</f>
        <v/>
      </c>
      <c r="AB407" s="3" t="str">
        <f>IF(Programas!AB407="X","X","")</f>
        <v/>
      </c>
      <c r="AC407" s="3" t="str">
        <f>IF(Programas!AC407="X","X","")</f>
        <v/>
      </c>
      <c r="AD407" s="3">
        <f>Programas!AD407</f>
        <v>0</v>
      </c>
      <c r="AE407" s="3">
        <f>Programas!AE407</f>
        <v>0</v>
      </c>
      <c r="AF407" s="3">
        <f>Programas!AF407</f>
        <v>0</v>
      </c>
      <c r="AG407" s="3">
        <f>Programas!AG407</f>
        <v>0</v>
      </c>
      <c r="AH407" s="3">
        <f>Programas!AH407</f>
        <v>0</v>
      </c>
      <c r="AI407" s="3">
        <f>Programas!AI407</f>
        <v>0</v>
      </c>
      <c r="AJ407" s="3">
        <f>Programas!AJ407</f>
        <v>0</v>
      </c>
      <c r="AK407" s="3">
        <f>Programas!AK407</f>
        <v>0</v>
      </c>
      <c r="AL407" s="3">
        <f>Programas!AL407</f>
        <v>0</v>
      </c>
      <c r="AM407" s="3">
        <f>Programas!AM407</f>
        <v>0</v>
      </c>
      <c r="AN407" s="3">
        <f>Programas!AN407</f>
        <v>0</v>
      </c>
      <c r="AO407" s="3">
        <f>Programas!AO407</f>
        <v>0</v>
      </c>
      <c r="AP407" s="3">
        <f>Programas!AP407</f>
        <v>0</v>
      </c>
      <c r="AQ407" s="3">
        <f>Programas!AQ407</f>
        <v>0</v>
      </c>
      <c r="AR407" s="3">
        <f>Programas!AR407</f>
        <v>0</v>
      </c>
      <c r="AS407" s="3">
        <f>Programas!AS407</f>
        <v>0</v>
      </c>
      <c r="AT407" s="3">
        <f>Programas!AT407</f>
        <v>0</v>
      </c>
      <c r="AU407" s="3">
        <f>Programas!AU407</f>
        <v>0</v>
      </c>
      <c r="AV407" s="3">
        <f>Programas!AV407</f>
        <v>0</v>
      </c>
      <c r="AW407" s="3">
        <f>Programas!AW407</f>
        <v>0</v>
      </c>
      <c r="AX407" s="4">
        <f t="shared" si="351"/>
        <v>0</v>
      </c>
      <c r="AY407" s="4"/>
      <c r="AZ407" s="2"/>
      <c r="BA407" s="2"/>
      <c r="BB407" s="2"/>
      <c r="BC407" s="2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1"/>
    </row>
    <row r="408" spans="1:76" hidden="1" x14ac:dyDescent="0.3">
      <c r="A408" s="2" t="str">
        <f>Programas!A408</f>
        <v>UA7</v>
      </c>
      <c r="B408" s="2">
        <f>Programas!B408</f>
        <v>1</v>
      </c>
      <c r="C408" s="2" t="str">
        <f>Programas!C408</f>
        <v>Recursos Hídricos</v>
      </c>
      <c r="D408" s="2">
        <f>Programas!D408</f>
        <v>10</v>
      </c>
      <c r="E408" s="2" t="str">
        <f>Programas!E408</f>
        <v>N/A</v>
      </c>
      <c r="F408" s="2" t="str">
        <f>Programas!F408</f>
        <v>N/A</v>
      </c>
      <c r="G408" s="2" t="str">
        <f>Programas!G408</f>
        <v>N/A</v>
      </c>
      <c r="H408" s="2" t="str">
        <f>Programas!H408</f>
        <v>N/A</v>
      </c>
      <c r="I408" s="2" t="str">
        <f>Programas!I408</f>
        <v>N/A</v>
      </c>
      <c r="J408" s="3" t="str">
        <f>IF(Programas!J408="X","X","")</f>
        <v/>
      </c>
      <c r="K408" s="3" t="str">
        <f>IF(Programas!K408="X","X","")</f>
        <v/>
      </c>
      <c r="L408" s="3" t="str">
        <f>IF(Programas!L408="X","X","")</f>
        <v/>
      </c>
      <c r="M408" s="3" t="str">
        <f>IF(Programas!M408="X","X","")</f>
        <v/>
      </c>
      <c r="N408" s="3" t="str">
        <f>IF(Programas!N408="X","X","")</f>
        <v/>
      </c>
      <c r="O408" s="3" t="str">
        <f>IF(Programas!O408="X","X","")</f>
        <v/>
      </c>
      <c r="P408" s="3" t="str">
        <f>IF(Programas!P408="X","X","")</f>
        <v/>
      </c>
      <c r="Q408" s="3" t="str">
        <f>IF(Programas!Q408="X","X","")</f>
        <v/>
      </c>
      <c r="R408" s="3" t="str">
        <f>IF(Programas!R408="X","X","")</f>
        <v/>
      </c>
      <c r="S408" s="3" t="str">
        <f>IF(Programas!S408="X","X","")</f>
        <v/>
      </c>
      <c r="T408" s="3" t="str">
        <f>IF(Programas!T408="X","X","")</f>
        <v/>
      </c>
      <c r="U408" s="3" t="str">
        <f>IF(Programas!U408="X","X","")</f>
        <v/>
      </c>
      <c r="V408" s="3" t="str">
        <f>IF(Programas!V408="X","X","")</f>
        <v/>
      </c>
      <c r="W408" s="3" t="str">
        <f>IF(Programas!W408="X","X","")</f>
        <v/>
      </c>
      <c r="X408" s="3" t="str">
        <f>IF(Programas!X408="X","X","")</f>
        <v/>
      </c>
      <c r="Y408" s="3" t="str">
        <f>IF(Programas!Y408="X","X","")</f>
        <v/>
      </c>
      <c r="Z408" s="3" t="str">
        <f>IF(Programas!Z408="X","X","")</f>
        <v/>
      </c>
      <c r="AA408" s="3" t="str">
        <f>IF(Programas!AA408="X","X","")</f>
        <v/>
      </c>
      <c r="AB408" s="3" t="str">
        <f>IF(Programas!AB408="X","X","")</f>
        <v/>
      </c>
      <c r="AC408" s="3" t="str">
        <f>IF(Programas!AC408="X","X","")</f>
        <v/>
      </c>
      <c r="AD408" s="3">
        <f>Programas!AD408</f>
        <v>0</v>
      </c>
      <c r="AE408" s="3">
        <f>Programas!AE408</f>
        <v>0</v>
      </c>
      <c r="AF408" s="3">
        <f>Programas!AF408</f>
        <v>0</v>
      </c>
      <c r="AG408" s="3">
        <f>Programas!AG408</f>
        <v>0</v>
      </c>
      <c r="AH408" s="3">
        <f>Programas!AH408</f>
        <v>0</v>
      </c>
      <c r="AI408" s="3">
        <f>Programas!AI408</f>
        <v>0</v>
      </c>
      <c r="AJ408" s="3">
        <f>Programas!AJ408</f>
        <v>0</v>
      </c>
      <c r="AK408" s="3">
        <f>Programas!AK408</f>
        <v>0</v>
      </c>
      <c r="AL408" s="3">
        <f>Programas!AL408</f>
        <v>0</v>
      </c>
      <c r="AM408" s="3">
        <f>Programas!AM408</f>
        <v>0</v>
      </c>
      <c r="AN408" s="3">
        <f>Programas!AN408</f>
        <v>0</v>
      </c>
      <c r="AO408" s="3">
        <f>Programas!AO408</f>
        <v>0</v>
      </c>
      <c r="AP408" s="3">
        <f>Programas!AP408</f>
        <v>0</v>
      </c>
      <c r="AQ408" s="3">
        <f>Programas!AQ408</f>
        <v>0</v>
      </c>
      <c r="AR408" s="3">
        <f>Programas!AR408</f>
        <v>0</v>
      </c>
      <c r="AS408" s="3">
        <f>Programas!AS408</f>
        <v>0</v>
      </c>
      <c r="AT408" s="3">
        <f>Programas!AT408</f>
        <v>0</v>
      </c>
      <c r="AU408" s="3">
        <f>Programas!AU408</f>
        <v>0</v>
      </c>
      <c r="AV408" s="3">
        <f>Programas!AV408</f>
        <v>0</v>
      </c>
      <c r="AW408" s="3">
        <f>Programas!AW408</f>
        <v>0</v>
      </c>
      <c r="AX408" s="4">
        <f t="shared" si="351"/>
        <v>0</v>
      </c>
      <c r="AY408" s="4"/>
      <c r="AZ408" s="2"/>
      <c r="BA408" s="2"/>
      <c r="BB408" s="2"/>
      <c r="BC408" s="2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1"/>
    </row>
    <row r="409" spans="1:76" hidden="1" x14ac:dyDescent="0.3">
      <c r="A409" s="2" t="str">
        <f>Programas!A409</f>
        <v>UA8</v>
      </c>
      <c r="B409" s="2">
        <f>Programas!B409</f>
        <v>1</v>
      </c>
      <c r="C409" s="2" t="str">
        <f>Programas!C409</f>
        <v>Recursos Hídricos</v>
      </c>
      <c r="D409" s="2">
        <f>Programas!D409</f>
        <v>10</v>
      </c>
      <c r="E409" s="2" t="str">
        <f>Programas!E409</f>
        <v>N/A</v>
      </c>
      <c r="F409" s="2" t="str">
        <f>Programas!F409</f>
        <v>N/A</v>
      </c>
      <c r="G409" s="2" t="str">
        <f>Programas!G409</f>
        <v>N/A</v>
      </c>
      <c r="H409" s="2" t="str">
        <f>Programas!H409</f>
        <v>N/A</v>
      </c>
      <c r="I409" s="2" t="str">
        <f>Programas!I409</f>
        <v>N/A</v>
      </c>
      <c r="J409" s="3" t="str">
        <f>IF(Programas!J409="X","X","")</f>
        <v/>
      </c>
      <c r="K409" s="3" t="str">
        <f>IF(Programas!K409="X","X","")</f>
        <v/>
      </c>
      <c r="L409" s="3" t="str">
        <f>IF(Programas!L409="X","X","")</f>
        <v/>
      </c>
      <c r="M409" s="3" t="str">
        <f>IF(Programas!M409="X","X","")</f>
        <v/>
      </c>
      <c r="N409" s="3" t="str">
        <f>IF(Programas!N409="X","X","")</f>
        <v/>
      </c>
      <c r="O409" s="3" t="str">
        <f>IF(Programas!O409="X","X","")</f>
        <v/>
      </c>
      <c r="P409" s="3" t="str">
        <f>IF(Programas!P409="X","X","")</f>
        <v/>
      </c>
      <c r="Q409" s="3" t="str">
        <f>IF(Programas!Q409="X","X","")</f>
        <v/>
      </c>
      <c r="R409" s="3" t="str">
        <f>IF(Programas!R409="X","X","")</f>
        <v/>
      </c>
      <c r="S409" s="3" t="str">
        <f>IF(Programas!S409="X","X","")</f>
        <v/>
      </c>
      <c r="T409" s="3" t="str">
        <f>IF(Programas!T409="X","X","")</f>
        <v/>
      </c>
      <c r="U409" s="3" t="str">
        <f>IF(Programas!U409="X","X","")</f>
        <v/>
      </c>
      <c r="V409" s="3" t="str">
        <f>IF(Programas!V409="X","X","")</f>
        <v/>
      </c>
      <c r="W409" s="3" t="str">
        <f>IF(Programas!W409="X","X","")</f>
        <v/>
      </c>
      <c r="X409" s="3" t="str">
        <f>IF(Programas!X409="X","X","")</f>
        <v/>
      </c>
      <c r="Y409" s="3" t="str">
        <f>IF(Programas!Y409="X","X","")</f>
        <v/>
      </c>
      <c r="Z409" s="3" t="str">
        <f>IF(Programas!Z409="X","X","")</f>
        <v/>
      </c>
      <c r="AA409" s="3" t="str">
        <f>IF(Programas!AA409="X","X","")</f>
        <v/>
      </c>
      <c r="AB409" s="3" t="str">
        <f>IF(Programas!AB409="X","X","")</f>
        <v/>
      </c>
      <c r="AC409" s="3" t="str">
        <f>IF(Programas!AC409="X","X","")</f>
        <v/>
      </c>
      <c r="AD409" s="3">
        <f>Programas!AD409</f>
        <v>0</v>
      </c>
      <c r="AE409" s="3">
        <f>Programas!AE409</f>
        <v>0</v>
      </c>
      <c r="AF409" s="3">
        <f>Programas!AF409</f>
        <v>0</v>
      </c>
      <c r="AG409" s="3">
        <f>Programas!AG409</f>
        <v>0</v>
      </c>
      <c r="AH409" s="3">
        <f>Programas!AH409</f>
        <v>0</v>
      </c>
      <c r="AI409" s="3">
        <f>Programas!AI409</f>
        <v>0</v>
      </c>
      <c r="AJ409" s="3">
        <f>Programas!AJ409</f>
        <v>0</v>
      </c>
      <c r="AK409" s="3">
        <f>Programas!AK409</f>
        <v>0</v>
      </c>
      <c r="AL409" s="3">
        <f>Programas!AL409</f>
        <v>0</v>
      </c>
      <c r="AM409" s="3">
        <f>Programas!AM409</f>
        <v>0</v>
      </c>
      <c r="AN409" s="3">
        <f>Programas!AN409</f>
        <v>0</v>
      </c>
      <c r="AO409" s="3">
        <f>Programas!AO409</f>
        <v>0</v>
      </c>
      <c r="AP409" s="3">
        <f>Programas!AP409</f>
        <v>0</v>
      </c>
      <c r="AQ409" s="3">
        <f>Programas!AQ409</f>
        <v>0</v>
      </c>
      <c r="AR409" s="3">
        <f>Programas!AR409</f>
        <v>0</v>
      </c>
      <c r="AS409" s="3">
        <f>Programas!AS409</f>
        <v>0</v>
      </c>
      <c r="AT409" s="3">
        <f>Programas!AT409</f>
        <v>0</v>
      </c>
      <c r="AU409" s="3">
        <f>Programas!AU409</f>
        <v>0</v>
      </c>
      <c r="AV409" s="3">
        <f>Programas!AV409</f>
        <v>0</v>
      </c>
      <c r="AW409" s="3">
        <f>Programas!AW409</f>
        <v>0</v>
      </c>
      <c r="AX409" s="4">
        <f t="shared" si="351"/>
        <v>0</v>
      </c>
      <c r="AY409" s="4"/>
      <c r="AZ409" s="2"/>
      <c r="BA409" s="2"/>
      <c r="BB409" s="2"/>
      <c r="BC409" s="2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1"/>
    </row>
    <row r="410" spans="1:76" hidden="1" x14ac:dyDescent="0.3">
      <c r="A410" s="2" t="str">
        <f>Programas!A410</f>
        <v>UA9</v>
      </c>
      <c r="B410" s="2">
        <f>Programas!B410</f>
        <v>1</v>
      </c>
      <c r="C410" s="2" t="str">
        <f>Programas!C410</f>
        <v>Recursos Hídricos</v>
      </c>
      <c r="D410" s="2">
        <f>Programas!D410</f>
        <v>10</v>
      </c>
      <c r="E410" s="2" t="str">
        <f>Programas!E410</f>
        <v>N/A</v>
      </c>
      <c r="F410" s="2" t="str">
        <f>Programas!F410</f>
        <v>N/A</v>
      </c>
      <c r="G410" s="2" t="str">
        <f>Programas!G410</f>
        <v>N/A</v>
      </c>
      <c r="H410" s="2" t="str">
        <f>Programas!H410</f>
        <v>N/A</v>
      </c>
      <c r="I410" s="2" t="str">
        <f>Programas!I410</f>
        <v>N/A</v>
      </c>
      <c r="J410" s="3" t="str">
        <f>IF(Programas!J410="X","X","")</f>
        <v/>
      </c>
      <c r="K410" s="3" t="str">
        <f>IF(Programas!K410="X","X","")</f>
        <v/>
      </c>
      <c r="L410" s="3" t="str">
        <f>IF(Programas!L410="X","X","")</f>
        <v/>
      </c>
      <c r="M410" s="3" t="str">
        <f>IF(Programas!M410="X","X","")</f>
        <v/>
      </c>
      <c r="N410" s="3" t="str">
        <f>IF(Programas!N410="X","X","")</f>
        <v/>
      </c>
      <c r="O410" s="3" t="str">
        <f>IF(Programas!O410="X","X","")</f>
        <v/>
      </c>
      <c r="P410" s="3" t="str">
        <f>IF(Programas!P410="X","X","")</f>
        <v/>
      </c>
      <c r="Q410" s="3" t="str">
        <f>IF(Programas!Q410="X","X","")</f>
        <v/>
      </c>
      <c r="R410" s="3" t="str">
        <f>IF(Programas!R410="X","X","")</f>
        <v/>
      </c>
      <c r="S410" s="3" t="str">
        <f>IF(Programas!S410="X","X","")</f>
        <v/>
      </c>
      <c r="T410" s="3" t="str">
        <f>IF(Programas!T410="X","X","")</f>
        <v/>
      </c>
      <c r="U410" s="3" t="str">
        <f>IF(Programas!U410="X","X","")</f>
        <v/>
      </c>
      <c r="V410" s="3" t="str">
        <f>IF(Programas!V410="X","X","")</f>
        <v/>
      </c>
      <c r="W410" s="3" t="str">
        <f>IF(Programas!W410="X","X","")</f>
        <v/>
      </c>
      <c r="X410" s="3" t="str">
        <f>IF(Programas!X410="X","X","")</f>
        <v/>
      </c>
      <c r="Y410" s="3" t="str">
        <f>IF(Programas!Y410="X","X","")</f>
        <v/>
      </c>
      <c r="Z410" s="3" t="str">
        <f>IF(Programas!Z410="X","X","")</f>
        <v/>
      </c>
      <c r="AA410" s="3" t="str">
        <f>IF(Programas!AA410="X","X","")</f>
        <v/>
      </c>
      <c r="AB410" s="3" t="str">
        <f>IF(Programas!AB410="X","X","")</f>
        <v/>
      </c>
      <c r="AC410" s="3" t="str">
        <f>IF(Programas!AC410="X","X","")</f>
        <v/>
      </c>
      <c r="AD410" s="3">
        <f>Programas!AD410</f>
        <v>0</v>
      </c>
      <c r="AE410" s="3">
        <f>Programas!AE410</f>
        <v>0</v>
      </c>
      <c r="AF410" s="3">
        <f>Programas!AF410</f>
        <v>0</v>
      </c>
      <c r="AG410" s="3">
        <f>Programas!AG410</f>
        <v>0</v>
      </c>
      <c r="AH410" s="3">
        <f>Programas!AH410</f>
        <v>0</v>
      </c>
      <c r="AI410" s="3">
        <f>Programas!AI410</f>
        <v>0</v>
      </c>
      <c r="AJ410" s="3">
        <f>Programas!AJ410</f>
        <v>0</v>
      </c>
      <c r="AK410" s="3">
        <f>Programas!AK410</f>
        <v>0</v>
      </c>
      <c r="AL410" s="3">
        <f>Programas!AL410</f>
        <v>0</v>
      </c>
      <c r="AM410" s="3">
        <f>Programas!AM410</f>
        <v>0</v>
      </c>
      <c r="AN410" s="3">
        <f>Programas!AN410</f>
        <v>0</v>
      </c>
      <c r="AO410" s="3">
        <f>Programas!AO410</f>
        <v>0</v>
      </c>
      <c r="AP410" s="3">
        <f>Programas!AP410</f>
        <v>0</v>
      </c>
      <c r="AQ410" s="3">
        <f>Programas!AQ410</f>
        <v>0</v>
      </c>
      <c r="AR410" s="3">
        <f>Programas!AR410</f>
        <v>0</v>
      </c>
      <c r="AS410" s="3">
        <f>Programas!AS410</f>
        <v>0</v>
      </c>
      <c r="AT410" s="3">
        <f>Programas!AT410</f>
        <v>0</v>
      </c>
      <c r="AU410" s="3">
        <f>Programas!AU410</f>
        <v>0</v>
      </c>
      <c r="AV410" s="3">
        <f>Programas!AV410</f>
        <v>0</v>
      </c>
      <c r="AW410" s="3">
        <f>Programas!AW410</f>
        <v>0</v>
      </c>
      <c r="AX410" s="4">
        <f t="shared" si="351"/>
        <v>0</v>
      </c>
      <c r="AY410" s="4"/>
      <c r="AZ410" s="2"/>
      <c r="BA410" s="2"/>
      <c r="BB410" s="2"/>
      <c r="BC410" s="2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1"/>
    </row>
    <row r="411" spans="1:76" ht="57" x14ac:dyDescent="0.3">
      <c r="A411" s="40" t="str">
        <f>Programas!A411</f>
        <v>PIRH</v>
      </c>
      <c r="B411" s="40">
        <f>Programas!B411</f>
        <v>1</v>
      </c>
      <c r="C411" s="40" t="str">
        <f>Programas!C411</f>
        <v>Recursos Hídricos</v>
      </c>
      <c r="D411" s="40">
        <f>Programas!D411</f>
        <v>11</v>
      </c>
      <c r="E411" s="40" t="str">
        <f>Programas!E411</f>
        <v>Comunicação, mobilização social, educação e capacitação técnica</v>
      </c>
      <c r="F411" s="40" t="str">
        <f>Programas!F411</f>
        <v>11.1</v>
      </c>
      <c r="G411" s="40" t="str">
        <f>Programas!G411</f>
        <v>Planejamento e implementação de ações de capacitação e educação ambiental para a bacia</v>
      </c>
      <c r="H411" s="40" t="str">
        <f>Programas!H411</f>
        <v>11.1.1</v>
      </c>
      <c r="I411" s="40" t="str">
        <f>Programas!I411</f>
        <v>Elaborar o planejamento de atividades de capacitação e educação ambiental e implementar ao longo do horizonte do Plano</v>
      </c>
      <c r="J411" s="30" t="str">
        <f>IF(Programas!J411="X","X","")</f>
        <v>X</v>
      </c>
      <c r="K411" s="30" t="str">
        <f>IF(Programas!K411="X","X","")</f>
        <v>X</v>
      </c>
      <c r="L411" s="30" t="str">
        <f>IF(Programas!L411="X","X","")</f>
        <v>X</v>
      </c>
      <c r="M411" s="30" t="str">
        <f>IF(Programas!M411="X","X","")</f>
        <v>X</v>
      </c>
      <c r="N411" s="30" t="str">
        <f>IF(Programas!N411="X","X","")</f>
        <v>X</v>
      </c>
      <c r="O411" s="30" t="str">
        <f>IF(Programas!O411="X","X","")</f>
        <v>X</v>
      </c>
      <c r="P411" s="30" t="str">
        <f>IF(Programas!P411="X","X","")</f>
        <v>X</v>
      </c>
      <c r="Q411" s="30" t="str">
        <f>IF(Programas!Q411="X","X","")</f>
        <v>X</v>
      </c>
      <c r="R411" s="30" t="str">
        <f>IF(Programas!R411="X","X","")</f>
        <v>X</v>
      </c>
      <c r="S411" s="30" t="str">
        <f>IF(Programas!S411="X","X","")</f>
        <v>X</v>
      </c>
      <c r="T411" s="30" t="str">
        <f>IF(Programas!T411="X","X","")</f>
        <v>X</v>
      </c>
      <c r="U411" s="30" t="str">
        <f>IF(Programas!U411="X","X","")</f>
        <v>X</v>
      </c>
      <c r="V411" s="30" t="str">
        <f>IF(Programas!V411="X","X","")</f>
        <v>X</v>
      </c>
      <c r="W411" s="30" t="str">
        <f>IF(Programas!W411="X","X","")</f>
        <v>X</v>
      </c>
      <c r="X411" s="30" t="str">
        <f>IF(Programas!X411="X","X","")</f>
        <v>X</v>
      </c>
      <c r="Y411" s="30" t="str">
        <f>IF(Programas!Y411="X","X","")</f>
        <v>X</v>
      </c>
      <c r="Z411" s="30" t="str">
        <f>IF(Programas!Z411="X","X","")</f>
        <v>X</v>
      </c>
      <c r="AA411" s="30" t="str">
        <f>IF(Programas!AA411="X","X","")</f>
        <v>X</v>
      </c>
      <c r="AB411" s="30" t="str">
        <f>IF(Programas!AB411="X","X","")</f>
        <v>X</v>
      </c>
      <c r="AC411" s="30" t="str">
        <f>IF(Programas!AC411="X","X","")</f>
        <v>X</v>
      </c>
      <c r="AD411" s="30">
        <f>Programas!AD411</f>
        <v>620</v>
      </c>
      <c r="AE411" s="30">
        <f>Programas!AE411</f>
        <v>670</v>
      </c>
      <c r="AF411" s="30">
        <f>Programas!AF411</f>
        <v>670</v>
      </c>
      <c r="AG411" s="30">
        <f>Programas!AG411</f>
        <v>50</v>
      </c>
      <c r="AH411" s="30">
        <f>Programas!AH411</f>
        <v>50</v>
      </c>
      <c r="AI411" s="30">
        <f>Programas!AI411</f>
        <v>50</v>
      </c>
      <c r="AJ411" s="30">
        <f>Programas!AJ411</f>
        <v>50</v>
      </c>
      <c r="AK411" s="30">
        <f>Programas!AK411</f>
        <v>50</v>
      </c>
      <c r="AL411" s="30">
        <f>Programas!AL411</f>
        <v>50</v>
      </c>
      <c r="AM411" s="30">
        <f>Programas!AM411</f>
        <v>50</v>
      </c>
      <c r="AN411" s="30">
        <f>Programas!AN411</f>
        <v>50</v>
      </c>
      <c r="AO411" s="30">
        <f>Programas!AO411</f>
        <v>50</v>
      </c>
      <c r="AP411" s="30">
        <f>Programas!AP411</f>
        <v>50</v>
      </c>
      <c r="AQ411" s="30">
        <f>Programas!AQ411</f>
        <v>50</v>
      </c>
      <c r="AR411" s="30">
        <f>Programas!AR411</f>
        <v>50</v>
      </c>
      <c r="AS411" s="30">
        <f>Programas!AS411</f>
        <v>50</v>
      </c>
      <c r="AT411" s="30">
        <f>Programas!AT411</f>
        <v>50</v>
      </c>
      <c r="AU411" s="30">
        <f>Programas!AU411</f>
        <v>50</v>
      </c>
      <c r="AV411" s="30">
        <f>Programas!AV411</f>
        <v>50</v>
      </c>
      <c r="AW411" s="30">
        <f>Programas!AW411</f>
        <v>50</v>
      </c>
      <c r="AX411" s="36">
        <f t="shared" si="351"/>
        <v>2810</v>
      </c>
      <c r="AY411" s="36" t="s">
        <v>205</v>
      </c>
      <c r="AZ411" s="40" t="s">
        <v>327</v>
      </c>
      <c r="BA411" s="40" t="s">
        <v>328</v>
      </c>
      <c r="BB411" s="40" t="s">
        <v>329</v>
      </c>
      <c r="BC411" s="40" t="s">
        <v>330</v>
      </c>
      <c r="BD411" s="62">
        <v>0</v>
      </c>
      <c r="BE411" s="62">
        <f t="shared" ref="BE411:BV411" si="400">BD411</f>
        <v>0</v>
      </c>
      <c r="BF411" s="62">
        <v>0.25</v>
      </c>
      <c r="BG411" s="62">
        <f t="shared" si="400"/>
        <v>0.25</v>
      </c>
      <c r="BH411" s="62">
        <v>0.5</v>
      </c>
      <c r="BI411" s="62">
        <f t="shared" si="400"/>
        <v>0.5</v>
      </c>
      <c r="BJ411" s="62">
        <f t="shared" si="400"/>
        <v>0.5</v>
      </c>
      <c r="BK411" s="62">
        <f t="shared" si="400"/>
        <v>0.5</v>
      </c>
      <c r="BL411" s="62">
        <f t="shared" si="400"/>
        <v>0.5</v>
      </c>
      <c r="BM411" s="62">
        <v>0.75</v>
      </c>
      <c r="BN411" s="62">
        <f t="shared" si="400"/>
        <v>0.75</v>
      </c>
      <c r="BO411" s="62">
        <f t="shared" si="400"/>
        <v>0.75</v>
      </c>
      <c r="BP411" s="62">
        <f t="shared" si="400"/>
        <v>0.75</v>
      </c>
      <c r="BQ411" s="62">
        <f t="shared" si="400"/>
        <v>0.75</v>
      </c>
      <c r="BR411" s="62">
        <f t="shared" si="400"/>
        <v>0.75</v>
      </c>
      <c r="BS411" s="62">
        <f t="shared" si="400"/>
        <v>0.75</v>
      </c>
      <c r="BT411" s="62">
        <f t="shared" si="400"/>
        <v>0.75</v>
      </c>
      <c r="BU411" s="62">
        <f t="shared" si="400"/>
        <v>0.75</v>
      </c>
      <c r="BV411" s="62">
        <f t="shared" si="400"/>
        <v>0.75</v>
      </c>
      <c r="BW411" s="62">
        <v>1</v>
      </c>
    </row>
    <row r="412" spans="1:76" ht="57" hidden="1" x14ac:dyDescent="0.3">
      <c r="A412" s="2" t="str">
        <f>Programas!A412</f>
        <v>Doce</v>
      </c>
      <c r="B412" s="2">
        <f>Programas!B412</f>
        <v>1</v>
      </c>
      <c r="C412" s="2" t="str">
        <f>Programas!C412</f>
        <v>Recursos Hídricos</v>
      </c>
      <c r="D412" s="2">
        <f>Programas!D412</f>
        <v>11</v>
      </c>
      <c r="E412" s="2" t="str">
        <f>Programas!E412</f>
        <v>Comunicação, mobilização social, educação e capacitação técnica</v>
      </c>
      <c r="F412" s="2" t="str">
        <f>Programas!F412</f>
        <v>11.1</v>
      </c>
      <c r="G412" s="2" t="str">
        <f>Programas!G412</f>
        <v>Planejamento e implementação de ações de capacitação e educação ambiental para a bacia</v>
      </c>
      <c r="H412" s="2" t="str">
        <f>Programas!H412</f>
        <v>11.1.1</v>
      </c>
      <c r="I412" s="2" t="str">
        <f>Programas!I412</f>
        <v>Elaborar o planejamento de atividades de capacitação e educação ambiental e implementar ao longo do horizonte do Plano</v>
      </c>
      <c r="J412" s="3" t="str">
        <f>IF(Programas!J412="X","X","")</f>
        <v>X</v>
      </c>
      <c r="K412" s="3" t="str">
        <f>IF(Programas!K412="X","X","")</f>
        <v>X</v>
      </c>
      <c r="L412" s="3" t="str">
        <f>IF(Programas!L412="X","X","")</f>
        <v>X</v>
      </c>
      <c r="M412" s="3" t="str">
        <f>IF(Programas!M412="X","X","")</f>
        <v>X</v>
      </c>
      <c r="N412" s="3" t="str">
        <f>IF(Programas!N412="X","X","")</f>
        <v>X</v>
      </c>
      <c r="O412" s="3" t="str">
        <f>IF(Programas!O412="X","X","")</f>
        <v>X</v>
      </c>
      <c r="P412" s="3" t="str">
        <f>IF(Programas!P412="X","X","")</f>
        <v>X</v>
      </c>
      <c r="Q412" s="3" t="str">
        <f>IF(Programas!Q412="X","X","")</f>
        <v>X</v>
      </c>
      <c r="R412" s="3" t="str">
        <f>IF(Programas!R412="X","X","")</f>
        <v>X</v>
      </c>
      <c r="S412" s="3" t="str">
        <f>IF(Programas!S412="X","X","")</f>
        <v>X</v>
      </c>
      <c r="T412" s="3" t="str">
        <f>IF(Programas!T412="X","X","")</f>
        <v>X</v>
      </c>
      <c r="U412" s="3" t="str">
        <f>IF(Programas!U412="X","X","")</f>
        <v>X</v>
      </c>
      <c r="V412" s="3" t="str">
        <f>IF(Programas!V412="X","X","")</f>
        <v>X</v>
      </c>
      <c r="W412" s="3" t="str">
        <f>IF(Programas!W412="X","X","")</f>
        <v>X</v>
      </c>
      <c r="X412" s="3" t="str">
        <f>IF(Programas!X412="X","X","")</f>
        <v>X</v>
      </c>
      <c r="Y412" s="3" t="str">
        <f>IF(Programas!Y412="X","X","")</f>
        <v>X</v>
      </c>
      <c r="Z412" s="3" t="str">
        <f>IF(Programas!Z412="X","X","")</f>
        <v>X</v>
      </c>
      <c r="AA412" s="3" t="str">
        <f>IF(Programas!AA412="X","X","")</f>
        <v>X</v>
      </c>
      <c r="AB412" s="3" t="str">
        <f>IF(Programas!AB412="X","X","")</f>
        <v>X</v>
      </c>
      <c r="AC412" s="3" t="str">
        <f>IF(Programas!AC412="X","X","")</f>
        <v>X</v>
      </c>
      <c r="AD412" s="3">
        <f>Programas!AD412</f>
        <v>0</v>
      </c>
      <c r="AE412" s="3">
        <f>Programas!AE412</f>
        <v>50</v>
      </c>
      <c r="AF412" s="3">
        <f>Programas!AF412</f>
        <v>50</v>
      </c>
      <c r="AG412" s="3">
        <f>Programas!AG412</f>
        <v>50</v>
      </c>
      <c r="AH412" s="3">
        <f>Programas!AH412</f>
        <v>50</v>
      </c>
      <c r="AI412" s="3">
        <f>Programas!AI412</f>
        <v>50</v>
      </c>
      <c r="AJ412" s="3">
        <f>Programas!AJ412</f>
        <v>50</v>
      </c>
      <c r="AK412" s="3">
        <f>Programas!AK412</f>
        <v>50</v>
      </c>
      <c r="AL412" s="3">
        <f>Programas!AL412</f>
        <v>50</v>
      </c>
      <c r="AM412" s="3">
        <f>Programas!AM412</f>
        <v>50</v>
      </c>
      <c r="AN412" s="3">
        <f>Programas!AN412</f>
        <v>50</v>
      </c>
      <c r="AO412" s="3">
        <f>Programas!AO412</f>
        <v>50</v>
      </c>
      <c r="AP412" s="3">
        <f>Programas!AP412</f>
        <v>50</v>
      </c>
      <c r="AQ412" s="3">
        <f>Programas!AQ412</f>
        <v>50</v>
      </c>
      <c r="AR412" s="3">
        <f>Programas!AR412</f>
        <v>50</v>
      </c>
      <c r="AS412" s="3">
        <f>Programas!AS412</f>
        <v>50</v>
      </c>
      <c r="AT412" s="3">
        <f>Programas!AT412</f>
        <v>50</v>
      </c>
      <c r="AU412" s="3">
        <f>Programas!AU412</f>
        <v>50</v>
      </c>
      <c r="AV412" s="3">
        <f>Programas!AV412</f>
        <v>50</v>
      </c>
      <c r="AW412" s="3">
        <f>Programas!AW412</f>
        <v>50</v>
      </c>
      <c r="AX412" s="4">
        <f t="shared" si="351"/>
        <v>950</v>
      </c>
      <c r="AY412" s="4" t="s">
        <v>205</v>
      </c>
      <c r="AZ412" s="2" t="s">
        <v>327</v>
      </c>
      <c r="BA412" s="2" t="s">
        <v>328</v>
      </c>
      <c r="BB412" s="2" t="s">
        <v>329</v>
      </c>
      <c r="BC412" s="2" t="s">
        <v>330</v>
      </c>
      <c r="BD412" s="6">
        <v>0</v>
      </c>
      <c r="BE412" s="6">
        <f t="shared" ref="BE412:BE421" si="401">BD412</f>
        <v>0</v>
      </c>
      <c r="BF412" s="6">
        <v>0.25</v>
      </c>
      <c r="BG412" s="6">
        <f t="shared" ref="BG412:BG421" si="402">BF412</f>
        <v>0.25</v>
      </c>
      <c r="BH412" s="6">
        <v>0.5</v>
      </c>
      <c r="BI412" s="6">
        <f t="shared" ref="BI412:BI421" si="403">BH412</f>
        <v>0.5</v>
      </c>
      <c r="BJ412" s="6">
        <f t="shared" ref="BJ412:BJ421" si="404">BI412</f>
        <v>0.5</v>
      </c>
      <c r="BK412" s="6">
        <f t="shared" ref="BK412:BK421" si="405">BJ412</f>
        <v>0.5</v>
      </c>
      <c r="BL412" s="6">
        <f t="shared" ref="BL412:BL421" si="406">BK412</f>
        <v>0.5</v>
      </c>
      <c r="BM412" s="6">
        <v>0.75</v>
      </c>
      <c r="BN412" s="6">
        <f t="shared" ref="BN412:BN421" si="407">BM412</f>
        <v>0.75</v>
      </c>
      <c r="BO412" s="6">
        <f t="shared" ref="BO412:BO421" si="408">BN412</f>
        <v>0.75</v>
      </c>
      <c r="BP412" s="6">
        <f t="shared" ref="BP412:BP421" si="409">BO412</f>
        <v>0.75</v>
      </c>
      <c r="BQ412" s="6">
        <f t="shared" ref="BQ412:BQ421" si="410">BP412</f>
        <v>0.75</v>
      </c>
      <c r="BR412" s="6">
        <f t="shared" ref="BR412:BR421" si="411">BQ412</f>
        <v>0.75</v>
      </c>
      <c r="BS412" s="6">
        <f t="shared" ref="BS412:BS421" si="412">BR412</f>
        <v>0.75</v>
      </c>
      <c r="BT412" s="6">
        <f t="shared" ref="BT412:BT421" si="413">BS412</f>
        <v>0.75</v>
      </c>
      <c r="BU412" s="6">
        <f t="shared" ref="BU412:BU421" si="414">BT412</f>
        <v>0.75</v>
      </c>
      <c r="BV412" s="6">
        <f t="shared" ref="BV412:BV421" si="415">BU412</f>
        <v>0.75</v>
      </c>
      <c r="BW412" s="6">
        <v>1</v>
      </c>
      <c r="BX412" s="1"/>
    </row>
    <row r="413" spans="1:76" ht="57" hidden="1" x14ac:dyDescent="0.3">
      <c r="A413" s="2" t="str">
        <f>Programas!A413</f>
        <v>DO1</v>
      </c>
      <c r="B413" s="2">
        <f>Programas!B413</f>
        <v>1</v>
      </c>
      <c r="C413" s="2" t="str">
        <f>Programas!C413</f>
        <v>Recursos Hídricos</v>
      </c>
      <c r="D413" s="2">
        <f>Programas!D413</f>
        <v>11</v>
      </c>
      <c r="E413" s="2" t="str">
        <f>Programas!E413</f>
        <v>Comunicação, mobilização social, educação e capacitação técnica</v>
      </c>
      <c r="F413" s="2" t="str">
        <f>Programas!F413</f>
        <v>11.1</v>
      </c>
      <c r="G413" s="2" t="str">
        <f>Programas!G413</f>
        <v>Planejamento e implementação de ações de capacitação e educação ambiental para a bacia</v>
      </c>
      <c r="H413" s="2" t="str">
        <f>Programas!H413</f>
        <v>11.1.1</v>
      </c>
      <c r="I413" s="2" t="str">
        <f>Programas!I413</f>
        <v>Elaborar o planejamento de atividades de capacitação e educação ambiental e implementar ao longo do horizonte do Plano</v>
      </c>
      <c r="J413" s="3" t="str">
        <f>IF(Programas!J413="X","X","")</f>
        <v>X</v>
      </c>
      <c r="K413" s="3" t="str">
        <f>IF(Programas!K413="X","X","")</f>
        <v>X</v>
      </c>
      <c r="L413" s="3" t="str">
        <f>IF(Programas!L413="X","X","")</f>
        <v>X</v>
      </c>
      <c r="M413" s="3" t="str">
        <f>IF(Programas!M413="X","X","")</f>
        <v>X</v>
      </c>
      <c r="N413" s="3" t="str">
        <f>IF(Programas!N413="X","X","")</f>
        <v>X</v>
      </c>
      <c r="O413" s="3" t="str">
        <f>IF(Programas!O413="X","X","")</f>
        <v>X</v>
      </c>
      <c r="P413" s="3" t="str">
        <f>IF(Programas!P413="X","X","")</f>
        <v>X</v>
      </c>
      <c r="Q413" s="3" t="str">
        <f>IF(Programas!Q413="X","X","")</f>
        <v>X</v>
      </c>
      <c r="R413" s="3" t="str">
        <f>IF(Programas!R413="X","X","")</f>
        <v>X</v>
      </c>
      <c r="S413" s="3" t="str">
        <f>IF(Programas!S413="X","X","")</f>
        <v>X</v>
      </c>
      <c r="T413" s="3" t="str">
        <f>IF(Programas!T413="X","X","")</f>
        <v>X</v>
      </c>
      <c r="U413" s="3" t="str">
        <f>IF(Programas!U413="X","X","")</f>
        <v>X</v>
      </c>
      <c r="V413" s="3" t="str">
        <f>IF(Programas!V413="X","X","")</f>
        <v>X</v>
      </c>
      <c r="W413" s="3" t="str">
        <f>IF(Programas!W413="X","X","")</f>
        <v>X</v>
      </c>
      <c r="X413" s="3" t="str">
        <f>IF(Programas!X413="X","X","")</f>
        <v>X</v>
      </c>
      <c r="Y413" s="3" t="str">
        <f>IF(Programas!Y413="X","X","")</f>
        <v>X</v>
      </c>
      <c r="Z413" s="3" t="str">
        <f>IF(Programas!Z413="X","X","")</f>
        <v>X</v>
      </c>
      <c r="AA413" s="3" t="str">
        <f>IF(Programas!AA413="X","X","")</f>
        <v>X</v>
      </c>
      <c r="AB413" s="3" t="str">
        <f>IF(Programas!AB413="X","X","")</f>
        <v>X</v>
      </c>
      <c r="AC413" s="3" t="str">
        <f>IF(Programas!AC413="X","X","")</f>
        <v>X</v>
      </c>
      <c r="AD413" s="3">
        <f>Programas!AD413</f>
        <v>270</v>
      </c>
      <c r="AE413" s="3">
        <f>Programas!AE413</f>
        <v>270</v>
      </c>
      <c r="AF413" s="3">
        <f>Programas!AF413</f>
        <v>270</v>
      </c>
      <c r="AG413" s="3">
        <f>Programas!AG413</f>
        <v>0</v>
      </c>
      <c r="AH413" s="3">
        <f>Programas!AH413</f>
        <v>0</v>
      </c>
      <c r="AI413" s="3">
        <f>Programas!AI413</f>
        <v>0</v>
      </c>
      <c r="AJ413" s="3">
        <f>Programas!AJ413</f>
        <v>0</v>
      </c>
      <c r="AK413" s="3">
        <f>Programas!AK413</f>
        <v>0</v>
      </c>
      <c r="AL413" s="3">
        <f>Programas!AL413</f>
        <v>0</v>
      </c>
      <c r="AM413" s="3">
        <f>Programas!AM413</f>
        <v>0</v>
      </c>
      <c r="AN413" s="3">
        <f>Programas!AN413</f>
        <v>0</v>
      </c>
      <c r="AO413" s="3">
        <f>Programas!AO413</f>
        <v>0</v>
      </c>
      <c r="AP413" s="3">
        <f>Programas!AP413</f>
        <v>0</v>
      </c>
      <c r="AQ413" s="3">
        <f>Programas!AQ413</f>
        <v>0</v>
      </c>
      <c r="AR413" s="3">
        <f>Programas!AR413</f>
        <v>0</v>
      </c>
      <c r="AS413" s="3">
        <f>Programas!AS413</f>
        <v>0</v>
      </c>
      <c r="AT413" s="3">
        <f>Programas!AT413</f>
        <v>0</v>
      </c>
      <c r="AU413" s="3">
        <f>Programas!AU413</f>
        <v>0</v>
      </c>
      <c r="AV413" s="3">
        <f>Programas!AV413</f>
        <v>0</v>
      </c>
      <c r="AW413" s="3">
        <f>Programas!AW413</f>
        <v>0</v>
      </c>
      <c r="AX413" s="4">
        <f t="shared" si="351"/>
        <v>810</v>
      </c>
      <c r="AY413" s="4" t="s">
        <v>205</v>
      </c>
      <c r="AZ413" s="2" t="s">
        <v>327</v>
      </c>
      <c r="BA413" s="2" t="s">
        <v>328</v>
      </c>
      <c r="BB413" s="2" t="s">
        <v>329</v>
      </c>
      <c r="BC413" s="2" t="s">
        <v>330</v>
      </c>
      <c r="BD413" s="6">
        <v>0</v>
      </c>
      <c r="BE413" s="6">
        <f t="shared" si="401"/>
        <v>0</v>
      </c>
      <c r="BF413" s="6">
        <v>0.25</v>
      </c>
      <c r="BG413" s="6">
        <f t="shared" si="402"/>
        <v>0.25</v>
      </c>
      <c r="BH413" s="6">
        <v>0.5</v>
      </c>
      <c r="BI413" s="6">
        <f t="shared" si="403"/>
        <v>0.5</v>
      </c>
      <c r="BJ413" s="6">
        <f t="shared" si="404"/>
        <v>0.5</v>
      </c>
      <c r="BK413" s="6">
        <f t="shared" si="405"/>
        <v>0.5</v>
      </c>
      <c r="BL413" s="6">
        <f t="shared" si="406"/>
        <v>0.5</v>
      </c>
      <c r="BM413" s="6">
        <v>0.75</v>
      </c>
      <c r="BN413" s="6">
        <f t="shared" si="407"/>
        <v>0.75</v>
      </c>
      <c r="BO413" s="6">
        <f t="shared" si="408"/>
        <v>0.75</v>
      </c>
      <c r="BP413" s="6">
        <f t="shared" si="409"/>
        <v>0.75</v>
      </c>
      <c r="BQ413" s="6">
        <f t="shared" si="410"/>
        <v>0.75</v>
      </c>
      <c r="BR413" s="6">
        <f t="shared" si="411"/>
        <v>0.75</v>
      </c>
      <c r="BS413" s="6">
        <f t="shared" si="412"/>
        <v>0.75</v>
      </c>
      <c r="BT413" s="6">
        <f t="shared" si="413"/>
        <v>0.75</v>
      </c>
      <c r="BU413" s="6">
        <f t="shared" si="414"/>
        <v>0.75</v>
      </c>
      <c r="BV413" s="6">
        <f t="shared" si="415"/>
        <v>0.75</v>
      </c>
      <c r="BW413" s="6">
        <v>1</v>
      </c>
      <c r="BX413" s="1"/>
    </row>
    <row r="414" spans="1:76" ht="57" hidden="1" x14ac:dyDescent="0.3">
      <c r="A414" s="2" t="str">
        <f>Programas!A414</f>
        <v>DO2</v>
      </c>
      <c r="B414" s="2">
        <f>Programas!B414</f>
        <v>1</v>
      </c>
      <c r="C414" s="2" t="str">
        <f>Programas!C414</f>
        <v>Recursos Hídricos</v>
      </c>
      <c r="D414" s="2">
        <f>Programas!D414</f>
        <v>11</v>
      </c>
      <c r="E414" s="2" t="str">
        <f>Programas!E414</f>
        <v>Comunicação, mobilização social, educação e capacitação técnica</v>
      </c>
      <c r="F414" s="2" t="str">
        <f>Programas!F414</f>
        <v>11.1</v>
      </c>
      <c r="G414" s="2" t="str">
        <f>Programas!G414</f>
        <v>Planejamento e implementação de ações de capacitação e educação ambiental para a bacia</v>
      </c>
      <c r="H414" s="2" t="str">
        <f>Programas!H414</f>
        <v>11.1.1</v>
      </c>
      <c r="I414" s="2" t="str">
        <f>Programas!I414</f>
        <v>Elaborar o planejamento de atividades de capacitação e educação ambiental e implementar ao longo do horizonte do Plano</v>
      </c>
      <c r="J414" s="3" t="str">
        <f>IF(Programas!J414="X","X","")</f>
        <v>X</v>
      </c>
      <c r="K414" s="3" t="str">
        <f>IF(Programas!K414="X","X","")</f>
        <v>X</v>
      </c>
      <c r="L414" s="3" t="str">
        <f>IF(Programas!L414="X","X","")</f>
        <v>X</v>
      </c>
      <c r="M414" s="3" t="str">
        <f>IF(Programas!M414="X","X","")</f>
        <v>X</v>
      </c>
      <c r="N414" s="3" t="str">
        <f>IF(Programas!N414="X","X","")</f>
        <v>X</v>
      </c>
      <c r="O414" s="3" t="str">
        <f>IF(Programas!O414="X","X","")</f>
        <v>X</v>
      </c>
      <c r="P414" s="3" t="str">
        <f>IF(Programas!P414="X","X","")</f>
        <v>X</v>
      </c>
      <c r="Q414" s="3" t="str">
        <f>IF(Programas!Q414="X","X","")</f>
        <v>X</v>
      </c>
      <c r="R414" s="3" t="str">
        <f>IF(Programas!R414="X","X","")</f>
        <v>X</v>
      </c>
      <c r="S414" s="3" t="str">
        <f>IF(Programas!S414="X","X","")</f>
        <v>X</v>
      </c>
      <c r="T414" s="3" t="str">
        <f>IF(Programas!T414="X","X","")</f>
        <v>X</v>
      </c>
      <c r="U414" s="3" t="str">
        <f>IF(Programas!U414="X","X","")</f>
        <v>X</v>
      </c>
      <c r="V414" s="3" t="str">
        <f>IF(Programas!V414="X","X","")</f>
        <v>X</v>
      </c>
      <c r="W414" s="3" t="str">
        <f>IF(Programas!W414="X","X","")</f>
        <v>X</v>
      </c>
      <c r="X414" s="3" t="str">
        <f>IF(Programas!X414="X","X","")</f>
        <v>X</v>
      </c>
      <c r="Y414" s="3" t="str">
        <f>IF(Programas!Y414="X","X","")</f>
        <v>X</v>
      </c>
      <c r="Z414" s="3" t="str">
        <f>IF(Programas!Z414="X","X","")</f>
        <v>X</v>
      </c>
      <c r="AA414" s="3" t="str">
        <f>IF(Programas!AA414="X","X","")</f>
        <v>X</v>
      </c>
      <c r="AB414" s="3" t="str">
        <f>IF(Programas!AB414="X","X","")</f>
        <v>X</v>
      </c>
      <c r="AC414" s="3" t="str">
        <f>IF(Programas!AC414="X","X","")</f>
        <v>X</v>
      </c>
      <c r="AD414" s="3">
        <f>Programas!AD414</f>
        <v>270</v>
      </c>
      <c r="AE414" s="3">
        <f>Programas!AE414</f>
        <v>270</v>
      </c>
      <c r="AF414" s="3">
        <f>Programas!AF414</f>
        <v>270</v>
      </c>
      <c r="AG414" s="3">
        <f>Programas!AG414</f>
        <v>0</v>
      </c>
      <c r="AH414" s="3">
        <f>Programas!AH414</f>
        <v>0</v>
      </c>
      <c r="AI414" s="3">
        <f>Programas!AI414</f>
        <v>0</v>
      </c>
      <c r="AJ414" s="3">
        <f>Programas!AJ414</f>
        <v>0</v>
      </c>
      <c r="AK414" s="3">
        <f>Programas!AK414</f>
        <v>0</v>
      </c>
      <c r="AL414" s="3">
        <f>Programas!AL414</f>
        <v>0</v>
      </c>
      <c r="AM414" s="3">
        <f>Programas!AM414</f>
        <v>0</v>
      </c>
      <c r="AN414" s="3">
        <f>Programas!AN414</f>
        <v>0</v>
      </c>
      <c r="AO414" s="3">
        <f>Programas!AO414</f>
        <v>0</v>
      </c>
      <c r="AP414" s="3">
        <f>Programas!AP414</f>
        <v>0</v>
      </c>
      <c r="AQ414" s="3">
        <f>Programas!AQ414</f>
        <v>0</v>
      </c>
      <c r="AR414" s="3">
        <f>Programas!AR414</f>
        <v>0</v>
      </c>
      <c r="AS414" s="3">
        <f>Programas!AS414</f>
        <v>0</v>
      </c>
      <c r="AT414" s="3">
        <f>Programas!AT414</f>
        <v>0</v>
      </c>
      <c r="AU414" s="3">
        <f>Programas!AU414</f>
        <v>0</v>
      </c>
      <c r="AV414" s="3">
        <f>Programas!AV414</f>
        <v>0</v>
      </c>
      <c r="AW414" s="3">
        <f>Programas!AW414</f>
        <v>0</v>
      </c>
      <c r="AX414" s="4">
        <f t="shared" si="351"/>
        <v>810</v>
      </c>
      <c r="AY414" s="4" t="s">
        <v>205</v>
      </c>
      <c r="AZ414" s="2" t="s">
        <v>327</v>
      </c>
      <c r="BA414" s="2" t="s">
        <v>328</v>
      </c>
      <c r="BB414" s="2" t="s">
        <v>329</v>
      </c>
      <c r="BC414" s="2" t="s">
        <v>330</v>
      </c>
      <c r="BD414" s="6">
        <v>0</v>
      </c>
      <c r="BE414" s="6">
        <f t="shared" si="401"/>
        <v>0</v>
      </c>
      <c r="BF414" s="6">
        <v>0.25</v>
      </c>
      <c r="BG414" s="6">
        <f t="shared" si="402"/>
        <v>0.25</v>
      </c>
      <c r="BH414" s="6">
        <v>0.5</v>
      </c>
      <c r="BI414" s="6">
        <f t="shared" si="403"/>
        <v>0.5</v>
      </c>
      <c r="BJ414" s="6">
        <f t="shared" si="404"/>
        <v>0.5</v>
      </c>
      <c r="BK414" s="6">
        <f t="shared" si="405"/>
        <v>0.5</v>
      </c>
      <c r="BL414" s="6">
        <f t="shared" si="406"/>
        <v>0.5</v>
      </c>
      <c r="BM414" s="6">
        <v>0.75</v>
      </c>
      <c r="BN414" s="6">
        <f t="shared" si="407"/>
        <v>0.75</v>
      </c>
      <c r="BO414" s="6">
        <f t="shared" si="408"/>
        <v>0.75</v>
      </c>
      <c r="BP414" s="6">
        <f t="shared" si="409"/>
        <v>0.75</v>
      </c>
      <c r="BQ414" s="6">
        <f t="shared" si="410"/>
        <v>0.75</v>
      </c>
      <c r="BR414" s="6">
        <f t="shared" si="411"/>
        <v>0.75</v>
      </c>
      <c r="BS414" s="6">
        <f t="shared" si="412"/>
        <v>0.75</v>
      </c>
      <c r="BT414" s="6">
        <f t="shared" si="413"/>
        <v>0.75</v>
      </c>
      <c r="BU414" s="6">
        <f t="shared" si="414"/>
        <v>0.75</v>
      </c>
      <c r="BV414" s="6">
        <f t="shared" si="415"/>
        <v>0.75</v>
      </c>
      <c r="BW414" s="6">
        <v>1</v>
      </c>
      <c r="BX414" s="1"/>
    </row>
    <row r="415" spans="1:76" ht="57" hidden="1" x14ac:dyDescent="0.3">
      <c r="A415" s="2" t="str">
        <f>Programas!A415</f>
        <v>DO3</v>
      </c>
      <c r="B415" s="2">
        <f>Programas!B415</f>
        <v>1</v>
      </c>
      <c r="C415" s="2" t="str">
        <f>Programas!C415</f>
        <v>Recursos Hídricos</v>
      </c>
      <c r="D415" s="2">
        <f>Programas!D415</f>
        <v>11</v>
      </c>
      <c r="E415" s="2" t="str">
        <f>Programas!E415</f>
        <v>Comunicação, mobilização social, educação e capacitação técnica</v>
      </c>
      <c r="F415" s="2" t="str">
        <f>Programas!F415</f>
        <v>11.1</v>
      </c>
      <c r="G415" s="2" t="str">
        <f>Programas!G415</f>
        <v>Planejamento e implementação de ações de capacitação e educação ambiental para a bacia</v>
      </c>
      <c r="H415" s="2" t="str">
        <f>Programas!H415</f>
        <v>11.1.1</v>
      </c>
      <c r="I415" s="2" t="str">
        <f>Programas!I415</f>
        <v>Elaborar o planejamento de atividades de capacitação e educação ambiental e implementar ao longo do horizonte do Plano</v>
      </c>
      <c r="J415" s="3" t="str">
        <f>IF(Programas!J415="X","X","")</f>
        <v>X</v>
      </c>
      <c r="K415" s="3" t="str">
        <f>IF(Programas!K415="X","X","")</f>
        <v>X</v>
      </c>
      <c r="L415" s="3" t="str">
        <f>IF(Programas!L415="X","X","")</f>
        <v>X</v>
      </c>
      <c r="M415" s="3" t="str">
        <f>IF(Programas!M415="X","X","")</f>
        <v>X</v>
      </c>
      <c r="N415" s="3" t="str">
        <f>IF(Programas!N415="X","X","")</f>
        <v>X</v>
      </c>
      <c r="O415" s="3" t="str">
        <f>IF(Programas!O415="X","X","")</f>
        <v>X</v>
      </c>
      <c r="P415" s="3" t="str">
        <f>IF(Programas!P415="X","X","")</f>
        <v>X</v>
      </c>
      <c r="Q415" s="3" t="str">
        <f>IF(Programas!Q415="X","X","")</f>
        <v>X</v>
      </c>
      <c r="R415" s="3" t="str">
        <f>IF(Programas!R415="X","X","")</f>
        <v>X</v>
      </c>
      <c r="S415" s="3" t="str">
        <f>IF(Programas!S415="X","X","")</f>
        <v>X</v>
      </c>
      <c r="T415" s="3" t="str">
        <f>IF(Programas!T415="X","X","")</f>
        <v>X</v>
      </c>
      <c r="U415" s="3" t="str">
        <f>IF(Programas!U415="X","X","")</f>
        <v>X</v>
      </c>
      <c r="V415" s="3" t="str">
        <f>IF(Programas!V415="X","X","")</f>
        <v>X</v>
      </c>
      <c r="W415" s="3" t="str">
        <f>IF(Programas!W415="X","X","")</f>
        <v>X</v>
      </c>
      <c r="X415" s="3" t="str">
        <f>IF(Programas!X415="X","X","")</f>
        <v>X</v>
      </c>
      <c r="Y415" s="3" t="str">
        <f>IF(Programas!Y415="X","X","")</f>
        <v>X</v>
      </c>
      <c r="Z415" s="3" t="str">
        <f>IF(Programas!Z415="X","X","")</f>
        <v>X</v>
      </c>
      <c r="AA415" s="3" t="str">
        <f>IF(Programas!AA415="X","X","")</f>
        <v>X</v>
      </c>
      <c r="AB415" s="3" t="str">
        <f>IF(Programas!AB415="X","X","")</f>
        <v>X</v>
      </c>
      <c r="AC415" s="3" t="str">
        <f>IF(Programas!AC415="X","X","")</f>
        <v>X</v>
      </c>
      <c r="AD415" s="3">
        <f>Programas!AD415</f>
        <v>20</v>
      </c>
      <c r="AE415" s="3">
        <f>Programas!AE415</f>
        <v>20</v>
      </c>
      <c r="AF415" s="3">
        <f>Programas!AF415</f>
        <v>20</v>
      </c>
      <c r="AG415" s="3">
        <f>Programas!AG415</f>
        <v>0</v>
      </c>
      <c r="AH415" s="3">
        <f>Programas!AH415</f>
        <v>0</v>
      </c>
      <c r="AI415" s="3">
        <f>Programas!AI415</f>
        <v>0</v>
      </c>
      <c r="AJ415" s="3">
        <f>Programas!AJ415</f>
        <v>0</v>
      </c>
      <c r="AK415" s="3">
        <f>Programas!AK415</f>
        <v>0</v>
      </c>
      <c r="AL415" s="3">
        <f>Programas!AL415</f>
        <v>0</v>
      </c>
      <c r="AM415" s="3">
        <f>Programas!AM415</f>
        <v>0</v>
      </c>
      <c r="AN415" s="3">
        <f>Programas!AN415</f>
        <v>0</v>
      </c>
      <c r="AO415" s="3">
        <f>Programas!AO415</f>
        <v>0</v>
      </c>
      <c r="AP415" s="3">
        <f>Programas!AP415</f>
        <v>0</v>
      </c>
      <c r="AQ415" s="3">
        <f>Programas!AQ415</f>
        <v>0</v>
      </c>
      <c r="AR415" s="3">
        <f>Programas!AR415</f>
        <v>0</v>
      </c>
      <c r="AS415" s="3">
        <f>Programas!AS415</f>
        <v>0</v>
      </c>
      <c r="AT415" s="3">
        <f>Programas!AT415</f>
        <v>0</v>
      </c>
      <c r="AU415" s="3">
        <f>Programas!AU415</f>
        <v>0</v>
      </c>
      <c r="AV415" s="3">
        <f>Programas!AV415</f>
        <v>0</v>
      </c>
      <c r="AW415" s="3">
        <f>Programas!AW415</f>
        <v>0</v>
      </c>
      <c r="AX415" s="4">
        <f t="shared" si="351"/>
        <v>60</v>
      </c>
      <c r="AY415" s="4" t="s">
        <v>205</v>
      </c>
      <c r="AZ415" s="2" t="s">
        <v>327</v>
      </c>
      <c r="BA415" s="2" t="s">
        <v>328</v>
      </c>
      <c r="BB415" s="2" t="s">
        <v>329</v>
      </c>
      <c r="BC415" s="2" t="s">
        <v>330</v>
      </c>
      <c r="BD415" s="6">
        <v>0</v>
      </c>
      <c r="BE415" s="6">
        <f t="shared" si="401"/>
        <v>0</v>
      </c>
      <c r="BF415" s="6">
        <v>0.25</v>
      </c>
      <c r="BG415" s="6">
        <f t="shared" si="402"/>
        <v>0.25</v>
      </c>
      <c r="BH415" s="6">
        <v>0.5</v>
      </c>
      <c r="BI415" s="6">
        <f t="shared" si="403"/>
        <v>0.5</v>
      </c>
      <c r="BJ415" s="6">
        <f t="shared" si="404"/>
        <v>0.5</v>
      </c>
      <c r="BK415" s="6">
        <f t="shared" si="405"/>
        <v>0.5</v>
      </c>
      <c r="BL415" s="6">
        <f t="shared" si="406"/>
        <v>0.5</v>
      </c>
      <c r="BM415" s="6">
        <v>0.75</v>
      </c>
      <c r="BN415" s="6">
        <f t="shared" si="407"/>
        <v>0.75</v>
      </c>
      <c r="BO415" s="6">
        <f t="shared" si="408"/>
        <v>0.75</v>
      </c>
      <c r="BP415" s="6">
        <f t="shared" si="409"/>
        <v>0.75</v>
      </c>
      <c r="BQ415" s="6">
        <f t="shared" si="410"/>
        <v>0.75</v>
      </c>
      <c r="BR415" s="6">
        <f t="shared" si="411"/>
        <v>0.75</v>
      </c>
      <c r="BS415" s="6">
        <f t="shared" si="412"/>
        <v>0.75</v>
      </c>
      <c r="BT415" s="6">
        <f t="shared" si="413"/>
        <v>0.75</v>
      </c>
      <c r="BU415" s="6">
        <f t="shared" si="414"/>
        <v>0.75</v>
      </c>
      <c r="BV415" s="6">
        <f t="shared" si="415"/>
        <v>0.75</v>
      </c>
      <c r="BW415" s="6">
        <v>1</v>
      </c>
      <c r="BX415" s="1"/>
    </row>
    <row r="416" spans="1:76" ht="57" hidden="1" x14ac:dyDescent="0.3">
      <c r="A416" s="2" t="str">
        <f>Programas!A416</f>
        <v>DO4</v>
      </c>
      <c r="B416" s="2">
        <f>Programas!B416</f>
        <v>1</v>
      </c>
      <c r="C416" s="2" t="str">
        <f>Programas!C416</f>
        <v>Recursos Hídricos</v>
      </c>
      <c r="D416" s="2">
        <f>Programas!D416</f>
        <v>11</v>
      </c>
      <c r="E416" s="2" t="str">
        <f>Programas!E416</f>
        <v>Comunicação, mobilização social, educação e capacitação técnica</v>
      </c>
      <c r="F416" s="2" t="str">
        <f>Programas!F416</f>
        <v>11.1</v>
      </c>
      <c r="G416" s="2" t="str">
        <f>Programas!G416</f>
        <v>Planejamento e implementação de ações de capacitação e educação ambiental para a bacia</v>
      </c>
      <c r="H416" s="2" t="str">
        <f>Programas!H416</f>
        <v>11.1.1</v>
      </c>
      <c r="I416" s="2" t="str">
        <f>Programas!I416</f>
        <v>Elaborar o planejamento de atividades de capacitação e educação ambiental e implementar ao longo do horizonte do Plano</v>
      </c>
      <c r="J416" s="3" t="str">
        <f>IF(Programas!J416="X","X","")</f>
        <v>X</v>
      </c>
      <c r="K416" s="3" t="str">
        <f>IF(Programas!K416="X","X","")</f>
        <v>X</v>
      </c>
      <c r="L416" s="3" t="str">
        <f>IF(Programas!L416="X","X","")</f>
        <v>X</v>
      </c>
      <c r="M416" s="3" t="str">
        <f>IF(Programas!M416="X","X","")</f>
        <v>X</v>
      </c>
      <c r="N416" s="3" t="str">
        <f>IF(Programas!N416="X","X","")</f>
        <v>X</v>
      </c>
      <c r="O416" s="3" t="str">
        <f>IF(Programas!O416="X","X","")</f>
        <v>X</v>
      </c>
      <c r="P416" s="3" t="str">
        <f>IF(Programas!P416="X","X","")</f>
        <v>X</v>
      </c>
      <c r="Q416" s="3" t="str">
        <f>IF(Programas!Q416="X","X","")</f>
        <v>X</v>
      </c>
      <c r="R416" s="3" t="str">
        <f>IF(Programas!R416="X","X","")</f>
        <v>X</v>
      </c>
      <c r="S416" s="3" t="str">
        <f>IF(Programas!S416="X","X","")</f>
        <v>X</v>
      </c>
      <c r="T416" s="3" t="str">
        <f>IF(Programas!T416="X","X","")</f>
        <v>X</v>
      </c>
      <c r="U416" s="3" t="str">
        <f>IF(Programas!U416="X","X","")</f>
        <v>X</v>
      </c>
      <c r="V416" s="3" t="str">
        <f>IF(Programas!V416="X","X","")</f>
        <v>X</v>
      </c>
      <c r="W416" s="3" t="str">
        <f>IF(Programas!W416="X","X","")</f>
        <v>X</v>
      </c>
      <c r="X416" s="3" t="str">
        <f>IF(Programas!X416="X","X","")</f>
        <v>X</v>
      </c>
      <c r="Y416" s="3" t="str">
        <f>IF(Programas!Y416="X","X","")</f>
        <v>X</v>
      </c>
      <c r="Z416" s="3" t="str">
        <f>IF(Programas!Z416="X","X","")</f>
        <v>X</v>
      </c>
      <c r="AA416" s="3" t="str">
        <f>IF(Programas!AA416="X","X","")</f>
        <v>X</v>
      </c>
      <c r="AB416" s="3" t="str">
        <f>IF(Programas!AB416="X","X","")</f>
        <v>X</v>
      </c>
      <c r="AC416" s="3" t="str">
        <f>IF(Programas!AC416="X","X","")</f>
        <v>X</v>
      </c>
      <c r="AD416" s="3">
        <f>Programas!AD416</f>
        <v>20</v>
      </c>
      <c r="AE416" s="3">
        <f>Programas!AE416</f>
        <v>20</v>
      </c>
      <c r="AF416" s="3">
        <f>Programas!AF416</f>
        <v>20</v>
      </c>
      <c r="AG416" s="3">
        <f>Programas!AG416</f>
        <v>0</v>
      </c>
      <c r="AH416" s="3">
        <f>Programas!AH416</f>
        <v>0</v>
      </c>
      <c r="AI416" s="3">
        <f>Programas!AI416</f>
        <v>0</v>
      </c>
      <c r="AJ416" s="3">
        <f>Programas!AJ416</f>
        <v>0</v>
      </c>
      <c r="AK416" s="3">
        <f>Programas!AK416</f>
        <v>0</v>
      </c>
      <c r="AL416" s="3">
        <f>Programas!AL416</f>
        <v>0</v>
      </c>
      <c r="AM416" s="3">
        <f>Programas!AM416</f>
        <v>0</v>
      </c>
      <c r="AN416" s="3">
        <f>Programas!AN416</f>
        <v>0</v>
      </c>
      <c r="AO416" s="3">
        <f>Programas!AO416</f>
        <v>0</v>
      </c>
      <c r="AP416" s="3">
        <f>Programas!AP416</f>
        <v>0</v>
      </c>
      <c r="AQ416" s="3">
        <f>Programas!AQ416</f>
        <v>0</v>
      </c>
      <c r="AR416" s="3">
        <f>Programas!AR416</f>
        <v>0</v>
      </c>
      <c r="AS416" s="3">
        <f>Programas!AS416</f>
        <v>0</v>
      </c>
      <c r="AT416" s="3">
        <f>Programas!AT416</f>
        <v>0</v>
      </c>
      <c r="AU416" s="3">
        <f>Programas!AU416</f>
        <v>0</v>
      </c>
      <c r="AV416" s="3">
        <f>Programas!AV416</f>
        <v>0</v>
      </c>
      <c r="AW416" s="3">
        <f>Programas!AW416</f>
        <v>0</v>
      </c>
      <c r="AX416" s="4">
        <f t="shared" si="351"/>
        <v>60</v>
      </c>
      <c r="AY416" s="4" t="s">
        <v>205</v>
      </c>
      <c r="AZ416" s="2" t="s">
        <v>327</v>
      </c>
      <c r="BA416" s="2" t="s">
        <v>328</v>
      </c>
      <c r="BB416" s="2" t="s">
        <v>329</v>
      </c>
      <c r="BC416" s="2" t="s">
        <v>330</v>
      </c>
      <c r="BD416" s="6">
        <v>0</v>
      </c>
      <c r="BE416" s="6">
        <f t="shared" si="401"/>
        <v>0</v>
      </c>
      <c r="BF416" s="6">
        <v>0.25</v>
      </c>
      <c r="BG416" s="6">
        <f t="shared" si="402"/>
        <v>0.25</v>
      </c>
      <c r="BH416" s="6">
        <v>0.5</v>
      </c>
      <c r="BI416" s="6">
        <f t="shared" si="403"/>
        <v>0.5</v>
      </c>
      <c r="BJ416" s="6">
        <f t="shared" si="404"/>
        <v>0.5</v>
      </c>
      <c r="BK416" s="6">
        <f t="shared" si="405"/>
        <v>0.5</v>
      </c>
      <c r="BL416" s="6">
        <f t="shared" si="406"/>
        <v>0.5</v>
      </c>
      <c r="BM416" s="6">
        <v>0.75</v>
      </c>
      <c r="BN416" s="6">
        <f t="shared" si="407"/>
        <v>0.75</v>
      </c>
      <c r="BO416" s="6">
        <f t="shared" si="408"/>
        <v>0.75</v>
      </c>
      <c r="BP416" s="6">
        <f t="shared" si="409"/>
        <v>0.75</v>
      </c>
      <c r="BQ416" s="6">
        <f t="shared" si="410"/>
        <v>0.75</v>
      </c>
      <c r="BR416" s="6">
        <f t="shared" si="411"/>
        <v>0.75</v>
      </c>
      <c r="BS416" s="6">
        <f t="shared" si="412"/>
        <v>0.75</v>
      </c>
      <c r="BT416" s="6">
        <f t="shared" si="413"/>
        <v>0.75</v>
      </c>
      <c r="BU416" s="6">
        <f t="shared" si="414"/>
        <v>0.75</v>
      </c>
      <c r="BV416" s="6">
        <f t="shared" si="415"/>
        <v>0.75</v>
      </c>
      <c r="BW416" s="6">
        <v>1</v>
      </c>
      <c r="BX416" s="1"/>
    </row>
    <row r="417" spans="1:76" ht="57" hidden="1" x14ac:dyDescent="0.3">
      <c r="A417" s="2" t="str">
        <f>Programas!A417</f>
        <v>DO5</v>
      </c>
      <c r="B417" s="2">
        <f>Programas!B417</f>
        <v>1</v>
      </c>
      <c r="C417" s="2" t="str">
        <f>Programas!C417</f>
        <v>Recursos Hídricos</v>
      </c>
      <c r="D417" s="2">
        <f>Programas!D417</f>
        <v>11</v>
      </c>
      <c r="E417" s="2" t="str">
        <f>Programas!E417</f>
        <v>Comunicação, mobilização social, educação e capacitação técnica</v>
      </c>
      <c r="F417" s="2" t="str">
        <f>Programas!F417</f>
        <v>11.1</v>
      </c>
      <c r="G417" s="2" t="str">
        <f>Programas!G417</f>
        <v>Planejamento e implementação de ações de capacitação e educação ambiental para a bacia</v>
      </c>
      <c r="H417" s="2" t="str">
        <f>Programas!H417</f>
        <v>11.1.1</v>
      </c>
      <c r="I417" s="2" t="str">
        <f>Programas!I417</f>
        <v>Elaborar o planejamento de atividades de capacitação e educação ambiental e implementar ao longo do horizonte do Plano</v>
      </c>
      <c r="J417" s="3" t="str">
        <f>IF(Programas!J417="X","X","")</f>
        <v>X</v>
      </c>
      <c r="K417" s="3" t="str">
        <f>IF(Programas!K417="X","X","")</f>
        <v>X</v>
      </c>
      <c r="L417" s="3" t="str">
        <f>IF(Programas!L417="X","X","")</f>
        <v>X</v>
      </c>
      <c r="M417" s="3" t="str">
        <f>IF(Programas!M417="X","X","")</f>
        <v>X</v>
      </c>
      <c r="N417" s="3" t="str">
        <f>IF(Programas!N417="X","X","")</f>
        <v>X</v>
      </c>
      <c r="O417" s="3" t="str">
        <f>IF(Programas!O417="X","X","")</f>
        <v>X</v>
      </c>
      <c r="P417" s="3" t="str">
        <f>IF(Programas!P417="X","X","")</f>
        <v>X</v>
      </c>
      <c r="Q417" s="3" t="str">
        <f>IF(Programas!Q417="X","X","")</f>
        <v>X</v>
      </c>
      <c r="R417" s="3" t="str">
        <f>IF(Programas!R417="X","X","")</f>
        <v>X</v>
      </c>
      <c r="S417" s="3" t="str">
        <f>IF(Programas!S417="X","X","")</f>
        <v>X</v>
      </c>
      <c r="T417" s="3" t="str">
        <f>IF(Programas!T417="X","X","")</f>
        <v>X</v>
      </c>
      <c r="U417" s="3" t="str">
        <f>IF(Programas!U417="X","X","")</f>
        <v>X</v>
      </c>
      <c r="V417" s="3" t="str">
        <f>IF(Programas!V417="X","X","")</f>
        <v>X</v>
      </c>
      <c r="W417" s="3" t="str">
        <f>IF(Programas!W417="X","X","")</f>
        <v>X</v>
      </c>
      <c r="X417" s="3" t="str">
        <f>IF(Programas!X417="X","X","")</f>
        <v>X</v>
      </c>
      <c r="Y417" s="3" t="str">
        <f>IF(Programas!Y417="X","X","")</f>
        <v>X</v>
      </c>
      <c r="Z417" s="3" t="str">
        <f>IF(Programas!Z417="X","X","")</f>
        <v>X</v>
      </c>
      <c r="AA417" s="3" t="str">
        <f>IF(Programas!AA417="X","X","")</f>
        <v>X</v>
      </c>
      <c r="AB417" s="3" t="str">
        <f>IF(Programas!AB417="X","X","")</f>
        <v>X</v>
      </c>
      <c r="AC417" s="3" t="str">
        <f>IF(Programas!AC417="X","X","")</f>
        <v>X</v>
      </c>
      <c r="AD417" s="3">
        <f>Programas!AD417</f>
        <v>20</v>
      </c>
      <c r="AE417" s="3">
        <f>Programas!AE417</f>
        <v>20</v>
      </c>
      <c r="AF417" s="3">
        <f>Programas!AF417</f>
        <v>20</v>
      </c>
      <c r="AG417" s="3">
        <f>Programas!AG417</f>
        <v>0</v>
      </c>
      <c r="AH417" s="3">
        <f>Programas!AH417</f>
        <v>0</v>
      </c>
      <c r="AI417" s="3">
        <f>Programas!AI417</f>
        <v>0</v>
      </c>
      <c r="AJ417" s="3">
        <f>Programas!AJ417</f>
        <v>0</v>
      </c>
      <c r="AK417" s="3">
        <f>Programas!AK417</f>
        <v>0</v>
      </c>
      <c r="AL417" s="3">
        <f>Programas!AL417</f>
        <v>0</v>
      </c>
      <c r="AM417" s="3">
        <f>Programas!AM417</f>
        <v>0</v>
      </c>
      <c r="AN417" s="3">
        <f>Programas!AN417</f>
        <v>0</v>
      </c>
      <c r="AO417" s="3">
        <f>Programas!AO417</f>
        <v>0</v>
      </c>
      <c r="AP417" s="3">
        <f>Programas!AP417</f>
        <v>0</v>
      </c>
      <c r="AQ417" s="3">
        <f>Programas!AQ417</f>
        <v>0</v>
      </c>
      <c r="AR417" s="3">
        <f>Programas!AR417</f>
        <v>0</v>
      </c>
      <c r="AS417" s="3">
        <f>Programas!AS417</f>
        <v>0</v>
      </c>
      <c r="AT417" s="3">
        <f>Programas!AT417</f>
        <v>0</v>
      </c>
      <c r="AU417" s="3">
        <f>Programas!AU417</f>
        <v>0</v>
      </c>
      <c r="AV417" s="3">
        <f>Programas!AV417</f>
        <v>0</v>
      </c>
      <c r="AW417" s="3">
        <f>Programas!AW417</f>
        <v>0</v>
      </c>
      <c r="AX417" s="4">
        <f t="shared" si="351"/>
        <v>60</v>
      </c>
      <c r="AY417" s="4" t="s">
        <v>205</v>
      </c>
      <c r="AZ417" s="2" t="s">
        <v>327</v>
      </c>
      <c r="BA417" s="2" t="s">
        <v>328</v>
      </c>
      <c r="BB417" s="2" t="s">
        <v>329</v>
      </c>
      <c r="BC417" s="2" t="s">
        <v>330</v>
      </c>
      <c r="BD417" s="6">
        <v>0</v>
      </c>
      <c r="BE417" s="6">
        <f t="shared" si="401"/>
        <v>0</v>
      </c>
      <c r="BF417" s="6">
        <v>0.25</v>
      </c>
      <c r="BG417" s="6">
        <f t="shared" si="402"/>
        <v>0.25</v>
      </c>
      <c r="BH417" s="6">
        <v>0.5</v>
      </c>
      <c r="BI417" s="6">
        <f t="shared" si="403"/>
        <v>0.5</v>
      </c>
      <c r="BJ417" s="6">
        <f t="shared" si="404"/>
        <v>0.5</v>
      </c>
      <c r="BK417" s="6">
        <f t="shared" si="405"/>
        <v>0.5</v>
      </c>
      <c r="BL417" s="6">
        <f t="shared" si="406"/>
        <v>0.5</v>
      </c>
      <c r="BM417" s="6">
        <v>0.75</v>
      </c>
      <c r="BN417" s="6">
        <f t="shared" si="407"/>
        <v>0.75</v>
      </c>
      <c r="BO417" s="6">
        <f t="shared" si="408"/>
        <v>0.75</v>
      </c>
      <c r="BP417" s="6">
        <f t="shared" si="409"/>
        <v>0.75</v>
      </c>
      <c r="BQ417" s="6">
        <f t="shared" si="410"/>
        <v>0.75</v>
      </c>
      <c r="BR417" s="6">
        <f t="shared" si="411"/>
        <v>0.75</v>
      </c>
      <c r="BS417" s="6">
        <f t="shared" si="412"/>
        <v>0.75</v>
      </c>
      <c r="BT417" s="6">
        <f t="shared" si="413"/>
        <v>0.75</v>
      </c>
      <c r="BU417" s="6">
        <f t="shared" si="414"/>
        <v>0.75</v>
      </c>
      <c r="BV417" s="6">
        <f t="shared" si="415"/>
        <v>0.75</v>
      </c>
      <c r="BW417" s="6">
        <v>1</v>
      </c>
      <c r="BX417" s="1"/>
    </row>
    <row r="418" spans="1:76" ht="57" hidden="1" x14ac:dyDescent="0.3">
      <c r="A418" s="2" t="str">
        <f>Programas!A418</f>
        <v>DO6</v>
      </c>
      <c r="B418" s="2">
        <f>Programas!B418</f>
        <v>1</v>
      </c>
      <c r="C418" s="2" t="str">
        <f>Programas!C418</f>
        <v>Recursos Hídricos</v>
      </c>
      <c r="D418" s="2">
        <f>Programas!D418</f>
        <v>11</v>
      </c>
      <c r="E418" s="2" t="str">
        <f>Programas!E418</f>
        <v>Comunicação, mobilização social, educação e capacitação técnica</v>
      </c>
      <c r="F418" s="2" t="str">
        <f>Programas!F418</f>
        <v>11.1</v>
      </c>
      <c r="G418" s="2" t="str">
        <f>Programas!G418</f>
        <v>Planejamento e implementação de ações de capacitação e educação ambiental para a bacia</v>
      </c>
      <c r="H418" s="2" t="str">
        <f>Programas!H418</f>
        <v>11.1.1</v>
      </c>
      <c r="I418" s="2" t="str">
        <f>Programas!I418</f>
        <v>Elaborar o planejamento de atividades de capacitação e educação ambiental e implementar ao longo do horizonte do Plano</v>
      </c>
      <c r="J418" s="3" t="str">
        <f>IF(Programas!J418="X","X","")</f>
        <v>X</v>
      </c>
      <c r="K418" s="3" t="str">
        <f>IF(Programas!K418="X","X","")</f>
        <v>X</v>
      </c>
      <c r="L418" s="3" t="str">
        <f>IF(Programas!L418="X","X","")</f>
        <v>X</v>
      </c>
      <c r="M418" s="3" t="str">
        <f>IF(Programas!M418="X","X","")</f>
        <v>X</v>
      </c>
      <c r="N418" s="3" t="str">
        <f>IF(Programas!N418="X","X","")</f>
        <v>X</v>
      </c>
      <c r="O418" s="3" t="str">
        <f>IF(Programas!O418="X","X","")</f>
        <v>X</v>
      </c>
      <c r="P418" s="3" t="str">
        <f>IF(Programas!P418="X","X","")</f>
        <v>X</v>
      </c>
      <c r="Q418" s="3" t="str">
        <f>IF(Programas!Q418="X","X","")</f>
        <v>X</v>
      </c>
      <c r="R418" s="3" t="str">
        <f>IF(Programas!R418="X","X","")</f>
        <v>X</v>
      </c>
      <c r="S418" s="3" t="str">
        <f>IF(Programas!S418="X","X","")</f>
        <v>X</v>
      </c>
      <c r="T418" s="3" t="str">
        <f>IF(Programas!T418="X","X","")</f>
        <v>X</v>
      </c>
      <c r="U418" s="3" t="str">
        <f>IF(Programas!U418="X","X","")</f>
        <v>X</v>
      </c>
      <c r="V418" s="3" t="str">
        <f>IF(Programas!V418="X","X","")</f>
        <v>X</v>
      </c>
      <c r="W418" s="3" t="str">
        <f>IF(Programas!W418="X","X","")</f>
        <v>X</v>
      </c>
      <c r="X418" s="3" t="str">
        <f>IF(Programas!X418="X","X","")</f>
        <v>X</v>
      </c>
      <c r="Y418" s="3" t="str">
        <f>IF(Programas!Y418="X","X","")</f>
        <v>X</v>
      </c>
      <c r="Z418" s="3" t="str">
        <f>IF(Programas!Z418="X","X","")</f>
        <v>X</v>
      </c>
      <c r="AA418" s="3" t="str">
        <f>IF(Programas!AA418="X","X","")</f>
        <v>X</v>
      </c>
      <c r="AB418" s="3" t="str">
        <f>IF(Programas!AB418="X","X","")</f>
        <v>X</v>
      </c>
      <c r="AC418" s="3" t="str">
        <f>IF(Programas!AC418="X","X","")</f>
        <v>X</v>
      </c>
      <c r="AD418" s="3">
        <f>Programas!AD418</f>
        <v>20</v>
      </c>
      <c r="AE418" s="3">
        <f>Programas!AE418</f>
        <v>20</v>
      </c>
      <c r="AF418" s="3">
        <f>Programas!AF418</f>
        <v>20</v>
      </c>
      <c r="AG418" s="3">
        <f>Programas!AG418</f>
        <v>0</v>
      </c>
      <c r="AH418" s="3">
        <f>Programas!AH418</f>
        <v>0</v>
      </c>
      <c r="AI418" s="3">
        <f>Programas!AI418</f>
        <v>0</v>
      </c>
      <c r="AJ418" s="3">
        <f>Programas!AJ418</f>
        <v>0</v>
      </c>
      <c r="AK418" s="3">
        <f>Programas!AK418</f>
        <v>0</v>
      </c>
      <c r="AL418" s="3">
        <f>Programas!AL418</f>
        <v>0</v>
      </c>
      <c r="AM418" s="3">
        <f>Programas!AM418</f>
        <v>0</v>
      </c>
      <c r="AN418" s="3">
        <f>Programas!AN418</f>
        <v>0</v>
      </c>
      <c r="AO418" s="3">
        <f>Programas!AO418</f>
        <v>0</v>
      </c>
      <c r="AP418" s="3">
        <f>Programas!AP418</f>
        <v>0</v>
      </c>
      <c r="AQ418" s="3">
        <f>Programas!AQ418</f>
        <v>0</v>
      </c>
      <c r="AR418" s="3">
        <f>Programas!AR418</f>
        <v>0</v>
      </c>
      <c r="AS418" s="3">
        <f>Programas!AS418</f>
        <v>0</v>
      </c>
      <c r="AT418" s="3">
        <f>Programas!AT418</f>
        <v>0</v>
      </c>
      <c r="AU418" s="3">
        <f>Programas!AU418</f>
        <v>0</v>
      </c>
      <c r="AV418" s="3">
        <f>Programas!AV418</f>
        <v>0</v>
      </c>
      <c r="AW418" s="3">
        <f>Programas!AW418</f>
        <v>0</v>
      </c>
      <c r="AX418" s="4">
        <f t="shared" si="351"/>
        <v>60</v>
      </c>
      <c r="AY418" s="4" t="s">
        <v>205</v>
      </c>
      <c r="AZ418" s="2" t="s">
        <v>327</v>
      </c>
      <c r="BA418" s="2" t="s">
        <v>328</v>
      </c>
      <c r="BB418" s="2" t="s">
        <v>329</v>
      </c>
      <c r="BC418" s="2" t="s">
        <v>330</v>
      </c>
      <c r="BD418" s="6">
        <v>0</v>
      </c>
      <c r="BE418" s="6">
        <f t="shared" si="401"/>
        <v>0</v>
      </c>
      <c r="BF418" s="6">
        <v>0.25</v>
      </c>
      <c r="BG418" s="6">
        <f t="shared" si="402"/>
        <v>0.25</v>
      </c>
      <c r="BH418" s="6">
        <v>0.5</v>
      </c>
      <c r="BI418" s="6">
        <f t="shared" si="403"/>
        <v>0.5</v>
      </c>
      <c r="BJ418" s="6">
        <f t="shared" si="404"/>
        <v>0.5</v>
      </c>
      <c r="BK418" s="6">
        <f t="shared" si="405"/>
        <v>0.5</v>
      </c>
      <c r="BL418" s="6">
        <f t="shared" si="406"/>
        <v>0.5</v>
      </c>
      <c r="BM418" s="6">
        <v>0.75</v>
      </c>
      <c r="BN418" s="6">
        <f t="shared" si="407"/>
        <v>0.75</v>
      </c>
      <c r="BO418" s="6">
        <f t="shared" si="408"/>
        <v>0.75</v>
      </c>
      <c r="BP418" s="6">
        <f t="shared" si="409"/>
        <v>0.75</v>
      </c>
      <c r="BQ418" s="6">
        <f t="shared" si="410"/>
        <v>0.75</v>
      </c>
      <c r="BR418" s="6">
        <f t="shared" si="411"/>
        <v>0.75</v>
      </c>
      <c r="BS418" s="6">
        <f t="shared" si="412"/>
        <v>0.75</v>
      </c>
      <c r="BT418" s="6">
        <f t="shared" si="413"/>
        <v>0.75</v>
      </c>
      <c r="BU418" s="6">
        <f t="shared" si="414"/>
        <v>0.75</v>
      </c>
      <c r="BV418" s="6">
        <f t="shared" si="415"/>
        <v>0.75</v>
      </c>
      <c r="BW418" s="6">
        <v>1</v>
      </c>
      <c r="BX418" s="1"/>
    </row>
    <row r="419" spans="1:76" ht="57" hidden="1" x14ac:dyDescent="0.3">
      <c r="A419" s="2" t="str">
        <f>Programas!A419</f>
        <v>UA7</v>
      </c>
      <c r="B419" s="2">
        <f>Programas!B419</f>
        <v>1</v>
      </c>
      <c r="C419" s="2" t="str">
        <f>Programas!C419</f>
        <v>Recursos Hídricos</v>
      </c>
      <c r="D419" s="2">
        <f>Programas!D419</f>
        <v>11</v>
      </c>
      <c r="E419" s="2" t="str">
        <f>Programas!E419</f>
        <v>Comunicação, mobilização social, educação e capacitação técnica</v>
      </c>
      <c r="F419" s="2" t="str">
        <f>Programas!F419</f>
        <v>11.1</v>
      </c>
      <c r="G419" s="2" t="str">
        <f>Programas!G419</f>
        <v>Planejamento e implementação de ações de capacitação e educação ambiental para a bacia</v>
      </c>
      <c r="H419" s="2" t="str">
        <f>Programas!H419</f>
        <v>11.1.1</v>
      </c>
      <c r="I419" s="2" t="str">
        <f>Programas!I419</f>
        <v>Elaborar o planejamento de atividades de capacitação e educação ambiental e implementar ao longo do horizonte do Plano</v>
      </c>
      <c r="J419" s="3" t="str">
        <f>IF(Programas!J419="X","X","")</f>
        <v>X</v>
      </c>
      <c r="K419" s="3" t="str">
        <f>IF(Programas!K419="X","X","")</f>
        <v>X</v>
      </c>
      <c r="L419" s="3" t="str">
        <f>IF(Programas!L419="X","X","")</f>
        <v>X</v>
      </c>
      <c r="M419" s="3" t="str">
        <f>IF(Programas!M419="X","X","")</f>
        <v>X</v>
      </c>
      <c r="N419" s="3" t="str">
        <f>IF(Programas!N419="X","X","")</f>
        <v>X</v>
      </c>
      <c r="O419" s="3" t="str">
        <f>IF(Programas!O419="X","X","")</f>
        <v>X</v>
      </c>
      <c r="P419" s="3" t="str">
        <f>IF(Programas!P419="X","X","")</f>
        <v>X</v>
      </c>
      <c r="Q419" s="3" t="str">
        <f>IF(Programas!Q419="X","X","")</f>
        <v>X</v>
      </c>
      <c r="R419" s="3" t="str">
        <f>IF(Programas!R419="X","X","")</f>
        <v>X</v>
      </c>
      <c r="S419" s="3" t="str">
        <f>IF(Programas!S419="X","X","")</f>
        <v>X</v>
      </c>
      <c r="T419" s="3" t="str">
        <f>IF(Programas!T419="X","X","")</f>
        <v>X</v>
      </c>
      <c r="U419" s="3" t="str">
        <f>IF(Programas!U419="X","X","")</f>
        <v>X</v>
      </c>
      <c r="V419" s="3" t="str">
        <f>IF(Programas!V419="X","X","")</f>
        <v>X</v>
      </c>
      <c r="W419" s="3" t="str">
        <f>IF(Programas!W419="X","X","")</f>
        <v>X</v>
      </c>
      <c r="X419" s="3" t="str">
        <f>IF(Programas!X419="X","X","")</f>
        <v>X</v>
      </c>
      <c r="Y419" s="3" t="str">
        <f>IF(Programas!Y419="X","X","")</f>
        <v>X</v>
      </c>
      <c r="Z419" s="3" t="str">
        <f>IF(Programas!Z419="X","X","")</f>
        <v>X</v>
      </c>
      <c r="AA419" s="3" t="str">
        <f>IF(Programas!AA419="X","X","")</f>
        <v>X</v>
      </c>
      <c r="AB419" s="3" t="str">
        <f>IF(Programas!AB419="X","X","")</f>
        <v>X</v>
      </c>
      <c r="AC419" s="3" t="str">
        <f>IF(Programas!AC419="X","X","")</f>
        <v>X</v>
      </c>
      <c r="AD419" s="3">
        <f>Programas!AD419</f>
        <v>0</v>
      </c>
      <c r="AE419" s="3">
        <f>Programas!AE419</f>
        <v>0</v>
      </c>
      <c r="AF419" s="3">
        <f>Programas!AF419</f>
        <v>0</v>
      </c>
      <c r="AG419" s="3">
        <f>Programas!AG419</f>
        <v>0</v>
      </c>
      <c r="AH419" s="3">
        <f>Programas!AH419</f>
        <v>0</v>
      </c>
      <c r="AI419" s="3">
        <f>Programas!AI419</f>
        <v>0</v>
      </c>
      <c r="AJ419" s="3">
        <f>Programas!AJ419</f>
        <v>0</v>
      </c>
      <c r="AK419" s="3">
        <f>Programas!AK419</f>
        <v>0</v>
      </c>
      <c r="AL419" s="3">
        <f>Programas!AL419</f>
        <v>0</v>
      </c>
      <c r="AM419" s="3">
        <f>Programas!AM419</f>
        <v>0</v>
      </c>
      <c r="AN419" s="3">
        <f>Programas!AN419</f>
        <v>0</v>
      </c>
      <c r="AO419" s="3">
        <f>Programas!AO419</f>
        <v>0</v>
      </c>
      <c r="AP419" s="3">
        <f>Programas!AP419</f>
        <v>0</v>
      </c>
      <c r="AQ419" s="3">
        <f>Programas!AQ419</f>
        <v>0</v>
      </c>
      <c r="AR419" s="3">
        <f>Programas!AR419</f>
        <v>0</v>
      </c>
      <c r="AS419" s="3">
        <f>Programas!AS419</f>
        <v>0</v>
      </c>
      <c r="AT419" s="3">
        <f>Programas!AT419</f>
        <v>0</v>
      </c>
      <c r="AU419" s="3">
        <f>Programas!AU419</f>
        <v>0</v>
      </c>
      <c r="AV419" s="3">
        <f>Programas!AV419</f>
        <v>0</v>
      </c>
      <c r="AW419" s="3">
        <f>Programas!AW419</f>
        <v>0</v>
      </c>
      <c r="AX419" s="4">
        <f t="shared" si="351"/>
        <v>0</v>
      </c>
      <c r="AY419" s="4" t="s">
        <v>205</v>
      </c>
      <c r="AZ419" s="2" t="s">
        <v>327</v>
      </c>
      <c r="BA419" s="2" t="s">
        <v>328</v>
      </c>
      <c r="BB419" s="2" t="s">
        <v>329</v>
      </c>
      <c r="BC419" s="2" t="s">
        <v>330</v>
      </c>
      <c r="BD419" s="6">
        <v>0</v>
      </c>
      <c r="BE419" s="6">
        <f t="shared" si="401"/>
        <v>0</v>
      </c>
      <c r="BF419" s="6">
        <v>0.25</v>
      </c>
      <c r="BG419" s="6">
        <f t="shared" si="402"/>
        <v>0.25</v>
      </c>
      <c r="BH419" s="6">
        <v>0.5</v>
      </c>
      <c r="BI419" s="6">
        <f t="shared" si="403"/>
        <v>0.5</v>
      </c>
      <c r="BJ419" s="6">
        <f t="shared" si="404"/>
        <v>0.5</v>
      </c>
      <c r="BK419" s="6">
        <f t="shared" si="405"/>
        <v>0.5</v>
      </c>
      <c r="BL419" s="6">
        <f t="shared" si="406"/>
        <v>0.5</v>
      </c>
      <c r="BM419" s="6">
        <v>0.75</v>
      </c>
      <c r="BN419" s="6">
        <f t="shared" si="407"/>
        <v>0.75</v>
      </c>
      <c r="BO419" s="6">
        <f t="shared" si="408"/>
        <v>0.75</v>
      </c>
      <c r="BP419" s="6">
        <f t="shared" si="409"/>
        <v>0.75</v>
      </c>
      <c r="BQ419" s="6">
        <f t="shared" si="410"/>
        <v>0.75</v>
      </c>
      <c r="BR419" s="6">
        <f t="shared" si="411"/>
        <v>0.75</v>
      </c>
      <c r="BS419" s="6">
        <f t="shared" si="412"/>
        <v>0.75</v>
      </c>
      <c r="BT419" s="6">
        <f t="shared" si="413"/>
        <v>0.75</v>
      </c>
      <c r="BU419" s="6">
        <f t="shared" si="414"/>
        <v>0.75</v>
      </c>
      <c r="BV419" s="6">
        <f t="shared" si="415"/>
        <v>0.75</v>
      </c>
      <c r="BW419" s="6">
        <v>1</v>
      </c>
      <c r="BX419" s="1"/>
    </row>
    <row r="420" spans="1:76" ht="57" hidden="1" x14ac:dyDescent="0.3">
      <c r="A420" s="2" t="str">
        <f>Programas!A420</f>
        <v>UA8</v>
      </c>
      <c r="B420" s="2">
        <f>Programas!B420</f>
        <v>1</v>
      </c>
      <c r="C420" s="2" t="str">
        <f>Programas!C420</f>
        <v>Recursos Hídricos</v>
      </c>
      <c r="D420" s="2">
        <f>Programas!D420</f>
        <v>11</v>
      </c>
      <c r="E420" s="2" t="str">
        <f>Programas!E420</f>
        <v>Comunicação, mobilização social, educação e capacitação técnica</v>
      </c>
      <c r="F420" s="2" t="str">
        <f>Programas!F420</f>
        <v>11.1</v>
      </c>
      <c r="G420" s="2" t="str">
        <f>Programas!G420</f>
        <v>Planejamento e implementação de ações de capacitação e educação ambiental para a bacia</v>
      </c>
      <c r="H420" s="2" t="str">
        <f>Programas!H420</f>
        <v>11.1.1</v>
      </c>
      <c r="I420" s="2" t="str">
        <f>Programas!I420</f>
        <v>Elaborar o planejamento de atividades de capacitação e educação ambiental e implementar ao longo do horizonte do Plano</v>
      </c>
      <c r="J420" s="3" t="str">
        <f>IF(Programas!J420="X","X","")</f>
        <v>X</v>
      </c>
      <c r="K420" s="3" t="str">
        <f>IF(Programas!K420="X","X","")</f>
        <v>X</v>
      </c>
      <c r="L420" s="3" t="str">
        <f>IF(Programas!L420="X","X","")</f>
        <v>X</v>
      </c>
      <c r="M420" s="3" t="str">
        <f>IF(Programas!M420="X","X","")</f>
        <v>X</v>
      </c>
      <c r="N420" s="3" t="str">
        <f>IF(Programas!N420="X","X","")</f>
        <v>X</v>
      </c>
      <c r="O420" s="3" t="str">
        <f>IF(Programas!O420="X","X","")</f>
        <v>X</v>
      </c>
      <c r="P420" s="3" t="str">
        <f>IF(Programas!P420="X","X","")</f>
        <v>X</v>
      </c>
      <c r="Q420" s="3" t="str">
        <f>IF(Programas!Q420="X","X","")</f>
        <v>X</v>
      </c>
      <c r="R420" s="3" t="str">
        <f>IF(Programas!R420="X","X","")</f>
        <v>X</v>
      </c>
      <c r="S420" s="3" t="str">
        <f>IF(Programas!S420="X","X","")</f>
        <v>X</v>
      </c>
      <c r="T420" s="3" t="str">
        <f>IF(Programas!T420="X","X","")</f>
        <v>X</v>
      </c>
      <c r="U420" s="3" t="str">
        <f>IF(Programas!U420="X","X","")</f>
        <v>X</v>
      </c>
      <c r="V420" s="3" t="str">
        <f>IF(Programas!V420="X","X","")</f>
        <v>X</v>
      </c>
      <c r="W420" s="3" t="str">
        <f>IF(Programas!W420="X","X","")</f>
        <v>X</v>
      </c>
      <c r="X420" s="3" t="str">
        <f>IF(Programas!X420="X","X","")</f>
        <v>X</v>
      </c>
      <c r="Y420" s="3" t="str">
        <f>IF(Programas!Y420="X","X","")</f>
        <v>X</v>
      </c>
      <c r="Z420" s="3" t="str">
        <f>IF(Programas!Z420="X","X","")</f>
        <v>X</v>
      </c>
      <c r="AA420" s="3" t="str">
        <f>IF(Programas!AA420="X","X","")</f>
        <v>X</v>
      </c>
      <c r="AB420" s="3" t="str">
        <f>IF(Programas!AB420="X","X","")</f>
        <v>X</v>
      </c>
      <c r="AC420" s="3" t="str">
        <f>IF(Programas!AC420="X","X","")</f>
        <v>X</v>
      </c>
      <c r="AD420" s="3">
        <f>Programas!AD420</f>
        <v>0</v>
      </c>
      <c r="AE420" s="3">
        <f>Programas!AE420</f>
        <v>0</v>
      </c>
      <c r="AF420" s="3">
        <f>Programas!AF420</f>
        <v>0</v>
      </c>
      <c r="AG420" s="3">
        <f>Programas!AG420</f>
        <v>0</v>
      </c>
      <c r="AH420" s="3">
        <f>Programas!AH420</f>
        <v>0</v>
      </c>
      <c r="AI420" s="3">
        <f>Programas!AI420</f>
        <v>0</v>
      </c>
      <c r="AJ420" s="3">
        <f>Programas!AJ420</f>
        <v>0</v>
      </c>
      <c r="AK420" s="3">
        <f>Programas!AK420</f>
        <v>0</v>
      </c>
      <c r="AL420" s="3">
        <f>Programas!AL420</f>
        <v>0</v>
      </c>
      <c r="AM420" s="3">
        <f>Programas!AM420</f>
        <v>0</v>
      </c>
      <c r="AN420" s="3">
        <f>Programas!AN420</f>
        <v>0</v>
      </c>
      <c r="AO420" s="3">
        <f>Programas!AO420</f>
        <v>0</v>
      </c>
      <c r="AP420" s="3">
        <f>Programas!AP420</f>
        <v>0</v>
      </c>
      <c r="AQ420" s="3">
        <f>Programas!AQ420</f>
        <v>0</v>
      </c>
      <c r="AR420" s="3">
        <f>Programas!AR420</f>
        <v>0</v>
      </c>
      <c r="AS420" s="3">
        <f>Programas!AS420</f>
        <v>0</v>
      </c>
      <c r="AT420" s="3">
        <f>Programas!AT420</f>
        <v>0</v>
      </c>
      <c r="AU420" s="3">
        <f>Programas!AU420</f>
        <v>0</v>
      </c>
      <c r="AV420" s="3">
        <f>Programas!AV420</f>
        <v>0</v>
      </c>
      <c r="AW420" s="3">
        <f>Programas!AW420</f>
        <v>0</v>
      </c>
      <c r="AX420" s="4">
        <f t="shared" si="351"/>
        <v>0</v>
      </c>
      <c r="AY420" s="4" t="s">
        <v>205</v>
      </c>
      <c r="AZ420" s="2" t="s">
        <v>327</v>
      </c>
      <c r="BA420" s="2" t="s">
        <v>328</v>
      </c>
      <c r="BB420" s="2" t="s">
        <v>329</v>
      </c>
      <c r="BC420" s="2" t="s">
        <v>330</v>
      </c>
      <c r="BD420" s="6">
        <v>0</v>
      </c>
      <c r="BE420" s="6">
        <f t="shared" si="401"/>
        <v>0</v>
      </c>
      <c r="BF420" s="6">
        <v>0.25</v>
      </c>
      <c r="BG420" s="6">
        <f t="shared" si="402"/>
        <v>0.25</v>
      </c>
      <c r="BH420" s="6">
        <v>0.5</v>
      </c>
      <c r="BI420" s="6">
        <f t="shared" si="403"/>
        <v>0.5</v>
      </c>
      <c r="BJ420" s="6">
        <f t="shared" si="404"/>
        <v>0.5</v>
      </c>
      <c r="BK420" s="6">
        <f t="shared" si="405"/>
        <v>0.5</v>
      </c>
      <c r="BL420" s="6">
        <f t="shared" si="406"/>
        <v>0.5</v>
      </c>
      <c r="BM420" s="6">
        <v>0.75</v>
      </c>
      <c r="BN420" s="6">
        <f t="shared" si="407"/>
        <v>0.75</v>
      </c>
      <c r="BO420" s="6">
        <f t="shared" si="408"/>
        <v>0.75</v>
      </c>
      <c r="BP420" s="6">
        <f t="shared" si="409"/>
        <v>0.75</v>
      </c>
      <c r="BQ420" s="6">
        <f t="shared" si="410"/>
        <v>0.75</v>
      </c>
      <c r="BR420" s="6">
        <f t="shared" si="411"/>
        <v>0.75</v>
      </c>
      <c r="BS420" s="6">
        <f t="shared" si="412"/>
        <v>0.75</v>
      </c>
      <c r="BT420" s="6">
        <f t="shared" si="413"/>
        <v>0.75</v>
      </c>
      <c r="BU420" s="6">
        <f t="shared" si="414"/>
        <v>0.75</v>
      </c>
      <c r="BV420" s="6">
        <f t="shared" si="415"/>
        <v>0.75</v>
      </c>
      <c r="BW420" s="6">
        <v>1</v>
      </c>
      <c r="BX420" s="1"/>
    </row>
    <row r="421" spans="1:76" ht="57" hidden="1" x14ac:dyDescent="0.3">
      <c r="A421" s="2" t="str">
        <f>Programas!A421</f>
        <v>UA9</v>
      </c>
      <c r="B421" s="2">
        <f>Programas!B421</f>
        <v>1</v>
      </c>
      <c r="C421" s="2" t="str">
        <f>Programas!C421</f>
        <v>Recursos Hídricos</v>
      </c>
      <c r="D421" s="2">
        <f>Programas!D421</f>
        <v>11</v>
      </c>
      <c r="E421" s="2" t="str">
        <f>Programas!E421</f>
        <v>Comunicação, mobilização social, educação e capacitação técnica</v>
      </c>
      <c r="F421" s="2" t="str">
        <f>Programas!F421</f>
        <v>11.1</v>
      </c>
      <c r="G421" s="2" t="str">
        <f>Programas!G421</f>
        <v>Planejamento e implementação de ações de capacitação e educação ambiental para a bacia</v>
      </c>
      <c r="H421" s="2" t="str">
        <f>Programas!H421</f>
        <v>11.1.1</v>
      </c>
      <c r="I421" s="2" t="str">
        <f>Programas!I421</f>
        <v>Elaborar o planejamento de atividades de capacitação e educação ambiental e implementar ao longo do horizonte do Plano</v>
      </c>
      <c r="J421" s="3" t="str">
        <f>IF(Programas!J421="X","X","")</f>
        <v>X</v>
      </c>
      <c r="K421" s="3" t="str">
        <f>IF(Programas!K421="X","X","")</f>
        <v>X</v>
      </c>
      <c r="L421" s="3" t="str">
        <f>IF(Programas!L421="X","X","")</f>
        <v>X</v>
      </c>
      <c r="M421" s="3" t="str">
        <f>IF(Programas!M421="X","X","")</f>
        <v>X</v>
      </c>
      <c r="N421" s="3" t="str">
        <f>IF(Programas!N421="X","X","")</f>
        <v>X</v>
      </c>
      <c r="O421" s="3" t="str">
        <f>IF(Programas!O421="X","X","")</f>
        <v>X</v>
      </c>
      <c r="P421" s="3" t="str">
        <f>IF(Programas!P421="X","X","")</f>
        <v>X</v>
      </c>
      <c r="Q421" s="3" t="str">
        <f>IF(Programas!Q421="X","X","")</f>
        <v>X</v>
      </c>
      <c r="R421" s="3" t="str">
        <f>IF(Programas!R421="X","X","")</f>
        <v>X</v>
      </c>
      <c r="S421" s="3" t="str">
        <f>IF(Programas!S421="X","X","")</f>
        <v>X</v>
      </c>
      <c r="T421" s="3" t="str">
        <f>IF(Programas!T421="X","X","")</f>
        <v>X</v>
      </c>
      <c r="U421" s="3" t="str">
        <f>IF(Programas!U421="X","X","")</f>
        <v>X</v>
      </c>
      <c r="V421" s="3" t="str">
        <f>IF(Programas!V421="X","X","")</f>
        <v>X</v>
      </c>
      <c r="W421" s="3" t="str">
        <f>IF(Programas!W421="X","X","")</f>
        <v>X</v>
      </c>
      <c r="X421" s="3" t="str">
        <f>IF(Programas!X421="X","X","")</f>
        <v>X</v>
      </c>
      <c r="Y421" s="3" t="str">
        <f>IF(Programas!Y421="X","X","")</f>
        <v>X</v>
      </c>
      <c r="Z421" s="3" t="str">
        <f>IF(Programas!Z421="X","X","")</f>
        <v>X</v>
      </c>
      <c r="AA421" s="3" t="str">
        <f>IF(Programas!AA421="X","X","")</f>
        <v>X</v>
      </c>
      <c r="AB421" s="3" t="str">
        <f>IF(Programas!AB421="X","X","")</f>
        <v>X</v>
      </c>
      <c r="AC421" s="3" t="str">
        <f>IF(Programas!AC421="X","X","")</f>
        <v>X</v>
      </c>
      <c r="AD421" s="3">
        <f>Programas!AD421</f>
        <v>0</v>
      </c>
      <c r="AE421" s="3">
        <f>Programas!AE421</f>
        <v>0</v>
      </c>
      <c r="AF421" s="3">
        <f>Programas!AF421</f>
        <v>0</v>
      </c>
      <c r="AG421" s="3">
        <f>Programas!AG421</f>
        <v>0</v>
      </c>
      <c r="AH421" s="3">
        <f>Programas!AH421</f>
        <v>0</v>
      </c>
      <c r="AI421" s="3">
        <f>Programas!AI421</f>
        <v>0</v>
      </c>
      <c r="AJ421" s="3">
        <f>Programas!AJ421</f>
        <v>0</v>
      </c>
      <c r="AK421" s="3">
        <f>Programas!AK421</f>
        <v>0</v>
      </c>
      <c r="AL421" s="3">
        <f>Programas!AL421</f>
        <v>0</v>
      </c>
      <c r="AM421" s="3">
        <f>Programas!AM421</f>
        <v>0</v>
      </c>
      <c r="AN421" s="3">
        <f>Programas!AN421</f>
        <v>0</v>
      </c>
      <c r="AO421" s="3">
        <f>Programas!AO421</f>
        <v>0</v>
      </c>
      <c r="AP421" s="3">
        <f>Programas!AP421</f>
        <v>0</v>
      </c>
      <c r="AQ421" s="3">
        <f>Programas!AQ421</f>
        <v>0</v>
      </c>
      <c r="AR421" s="3">
        <f>Programas!AR421</f>
        <v>0</v>
      </c>
      <c r="AS421" s="3">
        <f>Programas!AS421</f>
        <v>0</v>
      </c>
      <c r="AT421" s="3">
        <f>Programas!AT421</f>
        <v>0</v>
      </c>
      <c r="AU421" s="3">
        <f>Programas!AU421</f>
        <v>0</v>
      </c>
      <c r="AV421" s="3">
        <f>Programas!AV421</f>
        <v>0</v>
      </c>
      <c r="AW421" s="3">
        <f>Programas!AW421</f>
        <v>0</v>
      </c>
      <c r="AX421" s="4">
        <f t="shared" si="351"/>
        <v>0</v>
      </c>
      <c r="AY421" s="4" t="s">
        <v>205</v>
      </c>
      <c r="AZ421" s="2" t="s">
        <v>327</v>
      </c>
      <c r="BA421" s="2" t="s">
        <v>328</v>
      </c>
      <c r="BB421" s="2" t="s">
        <v>329</v>
      </c>
      <c r="BC421" s="2" t="s">
        <v>330</v>
      </c>
      <c r="BD421" s="6">
        <v>0</v>
      </c>
      <c r="BE421" s="6">
        <f t="shared" si="401"/>
        <v>0</v>
      </c>
      <c r="BF421" s="6">
        <v>0.25</v>
      </c>
      <c r="BG421" s="6">
        <f t="shared" si="402"/>
        <v>0.25</v>
      </c>
      <c r="BH421" s="6">
        <v>0.5</v>
      </c>
      <c r="BI421" s="6">
        <f t="shared" si="403"/>
        <v>0.5</v>
      </c>
      <c r="BJ421" s="6">
        <f t="shared" si="404"/>
        <v>0.5</v>
      </c>
      <c r="BK421" s="6">
        <f t="shared" si="405"/>
        <v>0.5</v>
      </c>
      <c r="BL421" s="6">
        <f t="shared" si="406"/>
        <v>0.5</v>
      </c>
      <c r="BM421" s="6">
        <v>0.75</v>
      </c>
      <c r="BN421" s="6">
        <f t="shared" si="407"/>
        <v>0.75</v>
      </c>
      <c r="BO421" s="6">
        <f t="shared" si="408"/>
        <v>0.75</v>
      </c>
      <c r="BP421" s="6">
        <f t="shared" si="409"/>
        <v>0.75</v>
      </c>
      <c r="BQ421" s="6">
        <f t="shared" si="410"/>
        <v>0.75</v>
      </c>
      <c r="BR421" s="6">
        <f t="shared" si="411"/>
        <v>0.75</v>
      </c>
      <c r="BS421" s="6">
        <f t="shared" si="412"/>
        <v>0.75</v>
      </c>
      <c r="BT421" s="6">
        <f t="shared" si="413"/>
        <v>0.75</v>
      </c>
      <c r="BU421" s="6">
        <f t="shared" si="414"/>
        <v>0.75</v>
      </c>
      <c r="BV421" s="6">
        <f t="shared" si="415"/>
        <v>0.75</v>
      </c>
      <c r="BW421" s="6">
        <v>1</v>
      </c>
      <c r="BX421" s="1"/>
    </row>
    <row r="422" spans="1:76" ht="57" x14ac:dyDescent="0.3">
      <c r="A422" s="40" t="str">
        <f>Programas!A422</f>
        <v>PIRH</v>
      </c>
      <c r="B422" s="40">
        <f>Programas!B422</f>
        <v>1</v>
      </c>
      <c r="C422" s="40" t="str">
        <f>Programas!C422</f>
        <v>Recursos Hídricos</v>
      </c>
      <c r="D422" s="40">
        <f>Programas!D422</f>
        <v>11</v>
      </c>
      <c r="E422" s="40" t="str">
        <f>Programas!E422</f>
        <v>Comunicação, mobilização social, educação e capacitação técnica</v>
      </c>
      <c r="F422" s="40" t="str">
        <f>Programas!F422</f>
        <v>11.2</v>
      </c>
      <c r="G422" s="40" t="str">
        <f>Programas!G422</f>
        <v>Planejamento e implementação de ações de comunicação</v>
      </c>
      <c r="H422" s="40" t="str">
        <f>Programas!H422</f>
        <v>11.2.1</v>
      </c>
      <c r="I422" s="40" t="str">
        <f>Programas!I422</f>
        <v>Elaborar o planejamento de atividades de comunicação das ações de gestão de recursos hídricos e implementar ao longo do horizonte do Plano</v>
      </c>
      <c r="J422" s="30" t="str">
        <f>IF(Programas!J422="X","X","")</f>
        <v/>
      </c>
      <c r="K422" s="30" t="str">
        <f>IF(Programas!K422="X","X","")</f>
        <v>X</v>
      </c>
      <c r="L422" s="30" t="str">
        <f>IF(Programas!L422="X","X","")</f>
        <v>X</v>
      </c>
      <c r="M422" s="30" t="str">
        <f>IF(Programas!M422="X","X","")</f>
        <v>X</v>
      </c>
      <c r="N422" s="30" t="str">
        <f>IF(Programas!N422="X","X","")</f>
        <v>X</v>
      </c>
      <c r="O422" s="30" t="str">
        <f>IF(Programas!O422="X","X","")</f>
        <v>X</v>
      </c>
      <c r="P422" s="30" t="str">
        <f>IF(Programas!P422="X","X","")</f>
        <v>X</v>
      </c>
      <c r="Q422" s="30" t="str">
        <f>IF(Programas!Q422="X","X","")</f>
        <v>X</v>
      </c>
      <c r="R422" s="30" t="str">
        <f>IF(Programas!R422="X","X","")</f>
        <v>X</v>
      </c>
      <c r="S422" s="30" t="str">
        <f>IF(Programas!S422="X","X","")</f>
        <v>X</v>
      </c>
      <c r="T422" s="30" t="str">
        <f>IF(Programas!T422="X","X","")</f>
        <v>X</v>
      </c>
      <c r="U422" s="30" t="str">
        <f>IF(Programas!U422="X","X","")</f>
        <v>X</v>
      </c>
      <c r="V422" s="30" t="str">
        <f>IF(Programas!V422="X","X","")</f>
        <v>X</v>
      </c>
      <c r="W422" s="30" t="str">
        <f>IF(Programas!W422="X","X","")</f>
        <v>X</v>
      </c>
      <c r="X422" s="30" t="str">
        <f>IF(Programas!X422="X","X","")</f>
        <v>X</v>
      </c>
      <c r="Y422" s="30" t="str">
        <f>IF(Programas!Y422="X","X","")</f>
        <v>X</v>
      </c>
      <c r="Z422" s="30" t="str">
        <f>IF(Programas!Z422="X","X","")</f>
        <v>X</v>
      </c>
      <c r="AA422" s="30" t="str">
        <f>IF(Programas!AA422="X","X","")</f>
        <v>X</v>
      </c>
      <c r="AB422" s="30" t="str">
        <f>IF(Programas!AB422="X","X","")</f>
        <v>X</v>
      </c>
      <c r="AC422" s="30" t="str">
        <f>IF(Programas!AC422="X","X","")</f>
        <v>X</v>
      </c>
      <c r="AD422" s="30">
        <f>Programas!AD422</f>
        <v>445</v>
      </c>
      <c r="AE422" s="30">
        <f>Programas!AE422</f>
        <v>955</v>
      </c>
      <c r="AF422" s="30">
        <f>Programas!AF422</f>
        <v>980</v>
      </c>
      <c r="AG422" s="30">
        <f>Programas!AG422</f>
        <v>802.8</v>
      </c>
      <c r="AH422" s="30">
        <f>Programas!AH422</f>
        <v>802.8</v>
      </c>
      <c r="AI422" s="30">
        <f>Programas!AI422</f>
        <v>802.8</v>
      </c>
      <c r="AJ422" s="30">
        <f>Programas!AJ422</f>
        <v>802.8</v>
      </c>
      <c r="AK422" s="30">
        <f>Programas!AK422</f>
        <v>802.8</v>
      </c>
      <c r="AL422" s="30">
        <f>Programas!AL422</f>
        <v>802.8</v>
      </c>
      <c r="AM422" s="30">
        <f>Programas!AM422</f>
        <v>802.8</v>
      </c>
      <c r="AN422" s="30">
        <f>Programas!AN422</f>
        <v>802.8</v>
      </c>
      <c r="AO422" s="30">
        <f>Programas!AO422</f>
        <v>802.8</v>
      </c>
      <c r="AP422" s="30">
        <f>Programas!AP422</f>
        <v>802.8</v>
      </c>
      <c r="AQ422" s="30">
        <f>Programas!AQ422</f>
        <v>802.8</v>
      </c>
      <c r="AR422" s="30">
        <f>Programas!AR422</f>
        <v>802.8</v>
      </c>
      <c r="AS422" s="30">
        <f>Programas!AS422</f>
        <v>802.8</v>
      </c>
      <c r="AT422" s="30">
        <f>Programas!AT422</f>
        <v>802.8</v>
      </c>
      <c r="AU422" s="30">
        <f>Programas!AU422</f>
        <v>802.8</v>
      </c>
      <c r="AV422" s="30">
        <f>Programas!AV422</f>
        <v>802.8</v>
      </c>
      <c r="AW422" s="30">
        <f>Programas!AW422</f>
        <v>802.8</v>
      </c>
      <c r="AX422" s="36">
        <f t="shared" si="351"/>
        <v>16027.599999999995</v>
      </c>
      <c r="AY422" s="36" t="s">
        <v>205</v>
      </c>
      <c r="AZ422" s="40" t="s">
        <v>331</v>
      </c>
      <c r="BA422" s="40" t="s">
        <v>332</v>
      </c>
      <c r="BB422" s="40" t="s">
        <v>329</v>
      </c>
      <c r="BC422" s="40" t="s">
        <v>330</v>
      </c>
      <c r="BD422" s="62">
        <v>0</v>
      </c>
      <c r="BE422" s="62">
        <v>0.25</v>
      </c>
      <c r="BF422" s="62">
        <v>0.5</v>
      </c>
      <c r="BG422" s="62">
        <f t="shared" ref="BG422:BV422" si="416">BF422</f>
        <v>0.5</v>
      </c>
      <c r="BH422" s="62">
        <f t="shared" si="416"/>
        <v>0.5</v>
      </c>
      <c r="BI422" s="62">
        <f t="shared" si="416"/>
        <v>0.5</v>
      </c>
      <c r="BJ422" s="62">
        <f t="shared" si="416"/>
        <v>0.5</v>
      </c>
      <c r="BK422" s="62">
        <f t="shared" si="416"/>
        <v>0.5</v>
      </c>
      <c r="BL422" s="62">
        <f t="shared" si="416"/>
        <v>0.5</v>
      </c>
      <c r="BM422" s="62">
        <v>0.75</v>
      </c>
      <c r="BN422" s="62">
        <f t="shared" si="416"/>
        <v>0.75</v>
      </c>
      <c r="BO422" s="62">
        <f t="shared" si="416"/>
        <v>0.75</v>
      </c>
      <c r="BP422" s="62">
        <f t="shared" si="416"/>
        <v>0.75</v>
      </c>
      <c r="BQ422" s="62">
        <f t="shared" si="416"/>
        <v>0.75</v>
      </c>
      <c r="BR422" s="62">
        <f t="shared" si="416"/>
        <v>0.75</v>
      </c>
      <c r="BS422" s="62">
        <f t="shared" si="416"/>
        <v>0.75</v>
      </c>
      <c r="BT422" s="62">
        <f t="shared" si="416"/>
        <v>0.75</v>
      </c>
      <c r="BU422" s="62">
        <f t="shared" si="416"/>
        <v>0.75</v>
      </c>
      <c r="BV422" s="62">
        <f t="shared" si="416"/>
        <v>0.75</v>
      </c>
      <c r="BW422" s="62">
        <v>1</v>
      </c>
    </row>
    <row r="423" spans="1:76" ht="57" hidden="1" x14ac:dyDescent="0.3">
      <c r="A423" s="2" t="str">
        <f>Programas!A423</f>
        <v>Doce</v>
      </c>
      <c r="B423" s="2">
        <f>Programas!B423</f>
        <v>1</v>
      </c>
      <c r="C423" s="2" t="str">
        <f>Programas!C423</f>
        <v>Recursos Hídricos</v>
      </c>
      <c r="D423" s="2">
        <f>Programas!D423</f>
        <v>11</v>
      </c>
      <c r="E423" s="2" t="str">
        <f>Programas!E423</f>
        <v>Comunicação, mobilização social, educação e capacitação técnica</v>
      </c>
      <c r="F423" s="2" t="str">
        <f>Programas!F423</f>
        <v>11.2</v>
      </c>
      <c r="G423" s="2" t="str">
        <f>Programas!G423</f>
        <v>Planejamento e implementação de ações de comunicação</v>
      </c>
      <c r="H423" s="2" t="str">
        <f>Programas!H423</f>
        <v>11.2.1</v>
      </c>
      <c r="I423" s="2" t="str">
        <f>Programas!I423</f>
        <v>Elaborar o planejamento de atividades de comunicação das ações de gestão de recursos hídricos e implementar ao longo do horizonte do Plano</v>
      </c>
      <c r="J423" s="3" t="str">
        <f>IF(Programas!J423="X","X","")</f>
        <v/>
      </c>
      <c r="K423" s="3" t="str">
        <f>IF(Programas!K423="X","X","")</f>
        <v>X</v>
      </c>
      <c r="L423" s="3" t="str">
        <f>IF(Programas!L423="X","X","")</f>
        <v>X</v>
      </c>
      <c r="M423" s="3" t="str">
        <f>IF(Programas!M423="X","X","")</f>
        <v>X</v>
      </c>
      <c r="N423" s="3" t="str">
        <f>IF(Programas!N423="X","X","")</f>
        <v>X</v>
      </c>
      <c r="O423" s="3" t="str">
        <f>IF(Programas!O423="X","X","")</f>
        <v>X</v>
      </c>
      <c r="P423" s="3" t="str">
        <f>IF(Programas!P423="X","X","")</f>
        <v>X</v>
      </c>
      <c r="Q423" s="3" t="str">
        <f>IF(Programas!Q423="X","X","")</f>
        <v>X</v>
      </c>
      <c r="R423" s="3" t="str">
        <f>IF(Programas!R423="X","X","")</f>
        <v>X</v>
      </c>
      <c r="S423" s="3" t="str">
        <f>IF(Programas!S423="X","X","")</f>
        <v>X</v>
      </c>
      <c r="T423" s="3" t="str">
        <f>IF(Programas!T423="X","X","")</f>
        <v>X</v>
      </c>
      <c r="U423" s="3" t="str">
        <f>IF(Programas!U423="X","X","")</f>
        <v>X</v>
      </c>
      <c r="V423" s="3" t="str">
        <f>IF(Programas!V423="X","X","")</f>
        <v>X</v>
      </c>
      <c r="W423" s="3" t="str">
        <f>IF(Programas!W423="X","X","")</f>
        <v>X</v>
      </c>
      <c r="X423" s="3" t="str">
        <f>IF(Programas!X423="X","X","")</f>
        <v>X</v>
      </c>
      <c r="Y423" s="3" t="str">
        <f>IF(Programas!Y423="X","X","")</f>
        <v>X</v>
      </c>
      <c r="Z423" s="3" t="str">
        <f>IF(Programas!Z423="X","X","")</f>
        <v>X</v>
      </c>
      <c r="AA423" s="3" t="str">
        <f>IF(Programas!AA423="X","X","")</f>
        <v>X</v>
      </c>
      <c r="AB423" s="3" t="str">
        <f>IF(Programas!AB423="X","X","")</f>
        <v>X</v>
      </c>
      <c r="AC423" s="3" t="str">
        <f>IF(Programas!AC423="X","X","")</f>
        <v>X</v>
      </c>
      <c r="AD423" s="3">
        <f>Programas!AD423</f>
        <v>0</v>
      </c>
      <c r="AE423" s="3">
        <f>Programas!AE423</f>
        <v>500</v>
      </c>
      <c r="AF423" s="3">
        <f>Programas!AF423</f>
        <v>520</v>
      </c>
      <c r="AG423" s="3">
        <f>Programas!AG423</f>
        <v>502.8</v>
      </c>
      <c r="AH423" s="3">
        <f>Programas!AH423</f>
        <v>502.8</v>
      </c>
      <c r="AI423" s="3">
        <f>Programas!AI423</f>
        <v>502.8</v>
      </c>
      <c r="AJ423" s="3">
        <f>Programas!AJ423</f>
        <v>502.8</v>
      </c>
      <c r="AK423" s="3">
        <f>Programas!AK423</f>
        <v>502.8</v>
      </c>
      <c r="AL423" s="3">
        <f>Programas!AL423</f>
        <v>502.8</v>
      </c>
      <c r="AM423" s="3">
        <f>Programas!AM423</f>
        <v>502.8</v>
      </c>
      <c r="AN423" s="3">
        <f>Programas!AN423</f>
        <v>502.8</v>
      </c>
      <c r="AO423" s="3">
        <f>Programas!AO423</f>
        <v>502.8</v>
      </c>
      <c r="AP423" s="3">
        <f>Programas!AP423</f>
        <v>502.8</v>
      </c>
      <c r="AQ423" s="3">
        <f>Programas!AQ423</f>
        <v>502.8</v>
      </c>
      <c r="AR423" s="3">
        <f>Programas!AR423</f>
        <v>502.8</v>
      </c>
      <c r="AS423" s="3">
        <f>Programas!AS423</f>
        <v>502.8</v>
      </c>
      <c r="AT423" s="3">
        <f>Programas!AT423</f>
        <v>502.8</v>
      </c>
      <c r="AU423" s="3">
        <f>Programas!AU423</f>
        <v>502.8</v>
      </c>
      <c r="AV423" s="3">
        <f>Programas!AV423</f>
        <v>502.8</v>
      </c>
      <c r="AW423" s="3">
        <f>Programas!AW423</f>
        <v>502.8</v>
      </c>
      <c r="AX423" s="4">
        <f t="shared" si="351"/>
        <v>9567.6</v>
      </c>
      <c r="AY423" s="4" t="s">
        <v>205</v>
      </c>
      <c r="AZ423" s="2" t="s">
        <v>331</v>
      </c>
      <c r="BA423" s="2" t="s">
        <v>332</v>
      </c>
      <c r="BB423" s="2" t="s">
        <v>329</v>
      </c>
      <c r="BC423" s="2" t="s">
        <v>330</v>
      </c>
      <c r="BD423" s="6">
        <v>0</v>
      </c>
      <c r="BE423" s="6">
        <v>0.25</v>
      </c>
      <c r="BF423" s="6">
        <v>0.5</v>
      </c>
      <c r="BG423" s="6">
        <f t="shared" ref="BG423:BG432" si="417">BF423</f>
        <v>0.5</v>
      </c>
      <c r="BH423" s="6">
        <f t="shared" ref="BH423:BH432" si="418">BG423</f>
        <v>0.5</v>
      </c>
      <c r="BI423" s="6">
        <f t="shared" ref="BI423:BI432" si="419">BH423</f>
        <v>0.5</v>
      </c>
      <c r="BJ423" s="6">
        <f t="shared" ref="BJ423:BJ432" si="420">BI423</f>
        <v>0.5</v>
      </c>
      <c r="BK423" s="6">
        <f t="shared" ref="BK423:BK432" si="421">BJ423</f>
        <v>0.5</v>
      </c>
      <c r="BL423" s="6">
        <f t="shared" ref="BL423:BL432" si="422">BK423</f>
        <v>0.5</v>
      </c>
      <c r="BM423" s="6">
        <v>0.75</v>
      </c>
      <c r="BN423" s="6">
        <f t="shared" ref="BN423:BN432" si="423">BM423</f>
        <v>0.75</v>
      </c>
      <c r="BO423" s="6">
        <f t="shared" ref="BO423:BO432" si="424">BN423</f>
        <v>0.75</v>
      </c>
      <c r="BP423" s="6">
        <f t="shared" ref="BP423:BP432" si="425">BO423</f>
        <v>0.75</v>
      </c>
      <c r="BQ423" s="6">
        <f t="shared" ref="BQ423:BQ432" si="426">BP423</f>
        <v>0.75</v>
      </c>
      <c r="BR423" s="6">
        <f t="shared" ref="BR423:BR432" si="427">BQ423</f>
        <v>0.75</v>
      </c>
      <c r="BS423" s="6">
        <f t="shared" ref="BS423:BS432" si="428">BR423</f>
        <v>0.75</v>
      </c>
      <c r="BT423" s="6">
        <f t="shared" ref="BT423:BT432" si="429">BS423</f>
        <v>0.75</v>
      </c>
      <c r="BU423" s="6">
        <f t="shared" ref="BU423:BU432" si="430">BT423</f>
        <v>0.75</v>
      </c>
      <c r="BV423" s="6">
        <f t="shared" ref="BV423:BV432" si="431">BU423</f>
        <v>0.75</v>
      </c>
      <c r="BW423" s="6">
        <v>1</v>
      </c>
      <c r="BX423" s="1"/>
    </row>
    <row r="424" spans="1:76" ht="57" hidden="1" x14ac:dyDescent="0.3">
      <c r="A424" s="2" t="str">
        <f>Programas!A424</f>
        <v>DO1</v>
      </c>
      <c r="B424" s="2">
        <f>Programas!B424</f>
        <v>1</v>
      </c>
      <c r="C424" s="2" t="str">
        <f>Programas!C424</f>
        <v>Recursos Hídricos</v>
      </c>
      <c r="D424" s="2">
        <f>Programas!D424</f>
        <v>11</v>
      </c>
      <c r="E424" s="2" t="str">
        <f>Programas!E424</f>
        <v>Comunicação, mobilização social, educação e capacitação técnica</v>
      </c>
      <c r="F424" s="2" t="str">
        <f>Programas!F424</f>
        <v>11.2</v>
      </c>
      <c r="G424" s="2" t="str">
        <f>Programas!G424</f>
        <v>Planejamento e implementação de ações de comunicação</v>
      </c>
      <c r="H424" s="2" t="str">
        <f>Programas!H424</f>
        <v>11.2.1</v>
      </c>
      <c r="I424" s="2" t="str">
        <f>Programas!I424</f>
        <v>Elaborar o planejamento de atividades de comunicação das ações de gestão de recursos hídricos e implementar ao longo do horizonte do Plano</v>
      </c>
      <c r="J424" s="3" t="str">
        <f>IF(Programas!J424="X","X","")</f>
        <v/>
      </c>
      <c r="K424" s="3" t="str">
        <f>IF(Programas!K424="X","X","")</f>
        <v>X</v>
      </c>
      <c r="L424" s="3" t="str">
        <f>IF(Programas!L424="X","X","")</f>
        <v>X</v>
      </c>
      <c r="M424" s="3" t="str">
        <f>IF(Programas!M424="X","X","")</f>
        <v>X</v>
      </c>
      <c r="N424" s="3" t="str">
        <f>IF(Programas!N424="X","X","")</f>
        <v>X</v>
      </c>
      <c r="O424" s="3" t="str">
        <f>IF(Programas!O424="X","X","")</f>
        <v>X</v>
      </c>
      <c r="P424" s="3" t="str">
        <f>IF(Programas!P424="X","X","")</f>
        <v>X</v>
      </c>
      <c r="Q424" s="3" t="str">
        <f>IF(Programas!Q424="X","X","")</f>
        <v>X</v>
      </c>
      <c r="R424" s="3" t="str">
        <f>IF(Programas!R424="X","X","")</f>
        <v>X</v>
      </c>
      <c r="S424" s="3" t="str">
        <f>IF(Programas!S424="X","X","")</f>
        <v>X</v>
      </c>
      <c r="T424" s="3" t="str">
        <f>IF(Programas!T424="X","X","")</f>
        <v>X</v>
      </c>
      <c r="U424" s="3" t="str">
        <f>IF(Programas!U424="X","X","")</f>
        <v>X</v>
      </c>
      <c r="V424" s="3" t="str">
        <f>IF(Programas!V424="X","X","")</f>
        <v>X</v>
      </c>
      <c r="W424" s="3" t="str">
        <f>IF(Programas!W424="X","X","")</f>
        <v>X</v>
      </c>
      <c r="X424" s="3" t="str">
        <f>IF(Programas!X424="X","X","")</f>
        <v>X</v>
      </c>
      <c r="Y424" s="3" t="str">
        <f>IF(Programas!Y424="X","X","")</f>
        <v>X</v>
      </c>
      <c r="Z424" s="3" t="str">
        <f>IF(Programas!Z424="X","X","")</f>
        <v>X</v>
      </c>
      <c r="AA424" s="3" t="str">
        <f>IF(Programas!AA424="X","X","")</f>
        <v>X</v>
      </c>
      <c r="AB424" s="3" t="str">
        <f>IF(Programas!AB424="X","X","")</f>
        <v>X</v>
      </c>
      <c r="AC424" s="3" t="str">
        <f>IF(Programas!AC424="X","X","")</f>
        <v>X</v>
      </c>
      <c r="AD424" s="3">
        <f>Programas!AD424</f>
        <v>80</v>
      </c>
      <c r="AE424" s="3">
        <f>Programas!AE424</f>
        <v>80</v>
      </c>
      <c r="AF424" s="3">
        <f>Programas!AF424</f>
        <v>80</v>
      </c>
      <c r="AG424" s="3">
        <f>Programas!AG424</f>
        <v>50</v>
      </c>
      <c r="AH424" s="3">
        <f>Programas!AH424</f>
        <v>50</v>
      </c>
      <c r="AI424" s="3">
        <f>Programas!AI424</f>
        <v>50</v>
      </c>
      <c r="AJ424" s="3">
        <f>Programas!AJ424</f>
        <v>50</v>
      </c>
      <c r="AK424" s="3">
        <f>Programas!AK424</f>
        <v>50</v>
      </c>
      <c r="AL424" s="3">
        <f>Programas!AL424</f>
        <v>50</v>
      </c>
      <c r="AM424" s="3">
        <f>Programas!AM424</f>
        <v>50</v>
      </c>
      <c r="AN424" s="3">
        <f>Programas!AN424</f>
        <v>50</v>
      </c>
      <c r="AO424" s="3">
        <f>Programas!AO424</f>
        <v>50</v>
      </c>
      <c r="AP424" s="3">
        <f>Programas!AP424</f>
        <v>50</v>
      </c>
      <c r="AQ424" s="3">
        <f>Programas!AQ424</f>
        <v>50</v>
      </c>
      <c r="AR424" s="3">
        <f>Programas!AR424</f>
        <v>50</v>
      </c>
      <c r="AS424" s="3">
        <f>Programas!AS424</f>
        <v>50</v>
      </c>
      <c r="AT424" s="3">
        <f>Programas!AT424</f>
        <v>50</v>
      </c>
      <c r="AU424" s="3">
        <f>Programas!AU424</f>
        <v>50</v>
      </c>
      <c r="AV424" s="3">
        <f>Programas!AV424</f>
        <v>50</v>
      </c>
      <c r="AW424" s="3">
        <f>Programas!AW424</f>
        <v>50</v>
      </c>
      <c r="AX424" s="4">
        <f t="shared" ref="AX424:AX498" si="432">SUM(AD424:AW424)</f>
        <v>1090</v>
      </c>
      <c r="AY424" s="4" t="s">
        <v>205</v>
      </c>
      <c r="AZ424" s="2" t="s">
        <v>331</v>
      </c>
      <c r="BA424" s="2" t="s">
        <v>332</v>
      </c>
      <c r="BB424" s="2" t="s">
        <v>329</v>
      </c>
      <c r="BC424" s="2" t="s">
        <v>330</v>
      </c>
      <c r="BD424" s="6">
        <v>0</v>
      </c>
      <c r="BE424" s="6">
        <v>0.25</v>
      </c>
      <c r="BF424" s="6">
        <v>0.5</v>
      </c>
      <c r="BG424" s="6">
        <f t="shared" si="417"/>
        <v>0.5</v>
      </c>
      <c r="BH424" s="6">
        <f t="shared" si="418"/>
        <v>0.5</v>
      </c>
      <c r="BI424" s="6">
        <f t="shared" si="419"/>
        <v>0.5</v>
      </c>
      <c r="BJ424" s="6">
        <f t="shared" si="420"/>
        <v>0.5</v>
      </c>
      <c r="BK424" s="6">
        <f t="shared" si="421"/>
        <v>0.5</v>
      </c>
      <c r="BL424" s="6">
        <f t="shared" si="422"/>
        <v>0.5</v>
      </c>
      <c r="BM424" s="6">
        <v>0.75</v>
      </c>
      <c r="BN424" s="6">
        <f t="shared" si="423"/>
        <v>0.75</v>
      </c>
      <c r="BO424" s="6">
        <f t="shared" si="424"/>
        <v>0.75</v>
      </c>
      <c r="BP424" s="6">
        <f t="shared" si="425"/>
        <v>0.75</v>
      </c>
      <c r="BQ424" s="6">
        <f t="shared" si="426"/>
        <v>0.75</v>
      </c>
      <c r="BR424" s="6">
        <f t="shared" si="427"/>
        <v>0.75</v>
      </c>
      <c r="BS424" s="6">
        <f t="shared" si="428"/>
        <v>0.75</v>
      </c>
      <c r="BT424" s="6">
        <f t="shared" si="429"/>
        <v>0.75</v>
      </c>
      <c r="BU424" s="6">
        <f t="shared" si="430"/>
        <v>0.75</v>
      </c>
      <c r="BV424" s="6">
        <f t="shared" si="431"/>
        <v>0.75</v>
      </c>
      <c r="BW424" s="6">
        <v>1</v>
      </c>
      <c r="BX424" s="1"/>
    </row>
    <row r="425" spans="1:76" ht="57" hidden="1" x14ac:dyDescent="0.3">
      <c r="A425" s="2" t="str">
        <f>Programas!A425</f>
        <v>DO2</v>
      </c>
      <c r="B425" s="2">
        <f>Programas!B425</f>
        <v>1</v>
      </c>
      <c r="C425" s="2" t="str">
        <f>Programas!C425</f>
        <v>Recursos Hídricos</v>
      </c>
      <c r="D425" s="2">
        <f>Programas!D425</f>
        <v>11</v>
      </c>
      <c r="E425" s="2" t="str">
        <f>Programas!E425</f>
        <v>Comunicação, mobilização social, educação e capacitação técnica</v>
      </c>
      <c r="F425" s="2" t="str">
        <f>Programas!F425</f>
        <v>11.2</v>
      </c>
      <c r="G425" s="2" t="str">
        <f>Programas!G425</f>
        <v>Planejamento e implementação de ações de comunicação</v>
      </c>
      <c r="H425" s="2" t="str">
        <f>Programas!H425</f>
        <v>11.2.1</v>
      </c>
      <c r="I425" s="2" t="str">
        <f>Programas!I425</f>
        <v>Elaborar o planejamento de atividades de comunicação das ações de gestão de recursos hídricos e implementar ao longo do horizonte do Plano</v>
      </c>
      <c r="J425" s="3" t="str">
        <f>IF(Programas!J425="X","X","")</f>
        <v/>
      </c>
      <c r="K425" s="3" t="str">
        <f>IF(Programas!K425="X","X","")</f>
        <v>X</v>
      </c>
      <c r="L425" s="3" t="str">
        <f>IF(Programas!L425="X","X","")</f>
        <v>X</v>
      </c>
      <c r="M425" s="3" t="str">
        <f>IF(Programas!M425="X","X","")</f>
        <v>X</v>
      </c>
      <c r="N425" s="3" t="str">
        <f>IF(Programas!N425="X","X","")</f>
        <v>X</v>
      </c>
      <c r="O425" s="3" t="str">
        <f>IF(Programas!O425="X","X","")</f>
        <v>X</v>
      </c>
      <c r="P425" s="3" t="str">
        <f>IF(Programas!P425="X","X","")</f>
        <v>X</v>
      </c>
      <c r="Q425" s="3" t="str">
        <f>IF(Programas!Q425="X","X","")</f>
        <v>X</v>
      </c>
      <c r="R425" s="3" t="str">
        <f>IF(Programas!R425="X","X","")</f>
        <v>X</v>
      </c>
      <c r="S425" s="3" t="str">
        <f>IF(Programas!S425="X","X","")</f>
        <v>X</v>
      </c>
      <c r="T425" s="3" t="str">
        <f>IF(Programas!T425="X","X","")</f>
        <v>X</v>
      </c>
      <c r="U425" s="3" t="str">
        <f>IF(Programas!U425="X","X","")</f>
        <v>X</v>
      </c>
      <c r="V425" s="3" t="str">
        <f>IF(Programas!V425="X","X","")</f>
        <v>X</v>
      </c>
      <c r="W425" s="3" t="str">
        <f>IF(Programas!W425="X","X","")</f>
        <v>X</v>
      </c>
      <c r="X425" s="3" t="str">
        <f>IF(Programas!X425="X","X","")</f>
        <v>X</v>
      </c>
      <c r="Y425" s="3" t="str">
        <f>IF(Programas!Y425="X","X","")</f>
        <v>X</v>
      </c>
      <c r="Z425" s="3" t="str">
        <f>IF(Programas!Z425="X","X","")</f>
        <v>X</v>
      </c>
      <c r="AA425" s="3" t="str">
        <f>IF(Programas!AA425="X","X","")</f>
        <v>X</v>
      </c>
      <c r="AB425" s="3" t="str">
        <f>IF(Programas!AB425="X","X","")</f>
        <v>X</v>
      </c>
      <c r="AC425" s="3" t="str">
        <f>IF(Programas!AC425="X","X","")</f>
        <v>X</v>
      </c>
      <c r="AD425" s="3">
        <f>Programas!AD425</f>
        <v>220</v>
      </c>
      <c r="AE425" s="3">
        <f>Programas!AE425</f>
        <v>220</v>
      </c>
      <c r="AF425" s="3">
        <f>Programas!AF425</f>
        <v>220</v>
      </c>
      <c r="AG425" s="3">
        <f>Programas!AG425</f>
        <v>150</v>
      </c>
      <c r="AH425" s="3">
        <f>Programas!AH425</f>
        <v>150</v>
      </c>
      <c r="AI425" s="3">
        <f>Programas!AI425</f>
        <v>150</v>
      </c>
      <c r="AJ425" s="3">
        <f>Programas!AJ425</f>
        <v>150</v>
      </c>
      <c r="AK425" s="3">
        <f>Programas!AK425</f>
        <v>150</v>
      </c>
      <c r="AL425" s="3">
        <f>Programas!AL425</f>
        <v>150</v>
      </c>
      <c r="AM425" s="3">
        <f>Programas!AM425</f>
        <v>150</v>
      </c>
      <c r="AN425" s="3">
        <f>Programas!AN425</f>
        <v>150</v>
      </c>
      <c r="AO425" s="3">
        <f>Programas!AO425</f>
        <v>150</v>
      </c>
      <c r="AP425" s="3">
        <f>Programas!AP425</f>
        <v>150</v>
      </c>
      <c r="AQ425" s="3">
        <f>Programas!AQ425</f>
        <v>150</v>
      </c>
      <c r="AR425" s="3">
        <f>Programas!AR425</f>
        <v>150</v>
      </c>
      <c r="AS425" s="3">
        <f>Programas!AS425</f>
        <v>150</v>
      </c>
      <c r="AT425" s="3">
        <f>Programas!AT425</f>
        <v>150</v>
      </c>
      <c r="AU425" s="3">
        <f>Programas!AU425</f>
        <v>150</v>
      </c>
      <c r="AV425" s="3">
        <f>Programas!AV425</f>
        <v>150</v>
      </c>
      <c r="AW425" s="3">
        <f>Programas!AW425</f>
        <v>150</v>
      </c>
      <c r="AX425" s="4">
        <f t="shared" si="432"/>
        <v>3210</v>
      </c>
      <c r="AY425" s="4" t="s">
        <v>205</v>
      </c>
      <c r="AZ425" s="2" t="s">
        <v>331</v>
      </c>
      <c r="BA425" s="2" t="s">
        <v>332</v>
      </c>
      <c r="BB425" s="2" t="s">
        <v>329</v>
      </c>
      <c r="BC425" s="2" t="s">
        <v>330</v>
      </c>
      <c r="BD425" s="6">
        <v>0</v>
      </c>
      <c r="BE425" s="6">
        <v>0.25</v>
      </c>
      <c r="BF425" s="6">
        <v>0.5</v>
      </c>
      <c r="BG425" s="6">
        <f t="shared" si="417"/>
        <v>0.5</v>
      </c>
      <c r="BH425" s="6">
        <f t="shared" si="418"/>
        <v>0.5</v>
      </c>
      <c r="BI425" s="6">
        <f t="shared" si="419"/>
        <v>0.5</v>
      </c>
      <c r="BJ425" s="6">
        <f t="shared" si="420"/>
        <v>0.5</v>
      </c>
      <c r="BK425" s="6">
        <f t="shared" si="421"/>
        <v>0.5</v>
      </c>
      <c r="BL425" s="6">
        <f t="shared" si="422"/>
        <v>0.5</v>
      </c>
      <c r="BM425" s="6">
        <v>0.75</v>
      </c>
      <c r="BN425" s="6">
        <f t="shared" si="423"/>
        <v>0.75</v>
      </c>
      <c r="BO425" s="6">
        <f t="shared" si="424"/>
        <v>0.75</v>
      </c>
      <c r="BP425" s="6">
        <f t="shared" si="425"/>
        <v>0.75</v>
      </c>
      <c r="BQ425" s="6">
        <f t="shared" si="426"/>
        <v>0.75</v>
      </c>
      <c r="BR425" s="6">
        <f t="shared" si="427"/>
        <v>0.75</v>
      </c>
      <c r="BS425" s="6">
        <f t="shared" si="428"/>
        <v>0.75</v>
      </c>
      <c r="BT425" s="6">
        <f t="shared" si="429"/>
        <v>0.75</v>
      </c>
      <c r="BU425" s="6">
        <f t="shared" si="430"/>
        <v>0.75</v>
      </c>
      <c r="BV425" s="6">
        <f t="shared" si="431"/>
        <v>0.75</v>
      </c>
      <c r="BW425" s="6">
        <v>1</v>
      </c>
      <c r="BX425" s="1"/>
    </row>
    <row r="426" spans="1:76" ht="57" hidden="1" x14ac:dyDescent="0.3">
      <c r="A426" s="2" t="str">
        <f>Programas!A426</f>
        <v>DO3</v>
      </c>
      <c r="B426" s="2">
        <f>Programas!B426</f>
        <v>1</v>
      </c>
      <c r="C426" s="2" t="str">
        <f>Programas!C426</f>
        <v>Recursos Hídricos</v>
      </c>
      <c r="D426" s="2">
        <f>Programas!D426</f>
        <v>11</v>
      </c>
      <c r="E426" s="2" t="str">
        <f>Programas!E426</f>
        <v>Comunicação, mobilização social, educação e capacitação técnica</v>
      </c>
      <c r="F426" s="2" t="str">
        <f>Programas!F426</f>
        <v>11.2</v>
      </c>
      <c r="G426" s="2" t="str">
        <f>Programas!G426</f>
        <v>Planejamento e implementação de ações de comunicação</v>
      </c>
      <c r="H426" s="2" t="str">
        <f>Programas!H426</f>
        <v>11.2.1</v>
      </c>
      <c r="I426" s="2" t="str">
        <f>Programas!I426</f>
        <v>Elaborar o planejamento de atividades de comunicação das ações de gestão de recursos hídricos e implementar ao longo do horizonte do Plano</v>
      </c>
      <c r="J426" s="3" t="str">
        <f>IF(Programas!J426="X","X","")</f>
        <v/>
      </c>
      <c r="K426" s="3" t="str">
        <f>IF(Programas!K426="X","X","")</f>
        <v>X</v>
      </c>
      <c r="L426" s="3" t="str">
        <f>IF(Programas!L426="X","X","")</f>
        <v>X</v>
      </c>
      <c r="M426" s="3" t="str">
        <f>IF(Programas!M426="X","X","")</f>
        <v>X</v>
      </c>
      <c r="N426" s="3" t="str">
        <f>IF(Programas!N426="X","X","")</f>
        <v>X</v>
      </c>
      <c r="O426" s="3" t="str">
        <f>IF(Programas!O426="X","X","")</f>
        <v>X</v>
      </c>
      <c r="P426" s="3" t="str">
        <f>IF(Programas!P426="X","X","")</f>
        <v>X</v>
      </c>
      <c r="Q426" s="3" t="str">
        <f>IF(Programas!Q426="X","X","")</f>
        <v>X</v>
      </c>
      <c r="R426" s="3" t="str">
        <f>IF(Programas!R426="X","X","")</f>
        <v>X</v>
      </c>
      <c r="S426" s="3" t="str">
        <f>IF(Programas!S426="X","X","")</f>
        <v>X</v>
      </c>
      <c r="T426" s="3" t="str">
        <f>IF(Programas!T426="X","X","")</f>
        <v>X</v>
      </c>
      <c r="U426" s="3" t="str">
        <f>IF(Programas!U426="X","X","")</f>
        <v>X</v>
      </c>
      <c r="V426" s="3" t="str">
        <f>IF(Programas!V426="X","X","")</f>
        <v>X</v>
      </c>
      <c r="W426" s="3" t="str">
        <f>IF(Programas!W426="X","X","")</f>
        <v>X</v>
      </c>
      <c r="X426" s="3" t="str">
        <f>IF(Programas!X426="X","X","")</f>
        <v>X</v>
      </c>
      <c r="Y426" s="3" t="str">
        <f>IF(Programas!Y426="X","X","")</f>
        <v>X</v>
      </c>
      <c r="Z426" s="3" t="str">
        <f>IF(Programas!Z426="X","X","")</f>
        <v>X</v>
      </c>
      <c r="AA426" s="3" t="str">
        <f>IF(Programas!AA426="X","X","")</f>
        <v>X</v>
      </c>
      <c r="AB426" s="3" t="str">
        <f>IF(Programas!AB426="X","X","")</f>
        <v>X</v>
      </c>
      <c r="AC426" s="3" t="str">
        <f>IF(Programas!AC426="X","X","")</f>
        <v>X</v>
      </c>
      <c r="AD426" s="3">
        <f>Programas!AD426</f>
        <v>80</v>
      </c>
      <c r="AE426" s="3">
        <f>Programas!AE426</f>
        <v>80</v>
      </c>
      <c r="AF426" s="3">
        <f>Programas!AF426</f>
        <v>80</v>
      </c>
      <c r="AG426" s="3">
        <f>Programas!AG426</f>
        <v>50</v>
      </c>
      <c r="AH426" s="3">
        <f>Programas!AH426</f>
        <v>50</v>
      </c>
      <c r="AI426" s="3">
        <f>Programas!AI426</f>
        <v>50</v>
      </c>
      <c r="AJ426" s="3">
        <f>Programas!AJ426</f>
        <v>50</v>
      </c>
      <c r="AK426" s="3">
        <f>Programas!AK426</f>
        <v>50</v>
      </c>
      <c r="AL426" s="3">
        <f>Programas!AL426</f>
        <v>50</v>
      </c>
      <c r="AM426" s="3">
        <f>Programas!AM426</f>
        <v>50</v>
      </c>
      <c r="AN426" s="3">
        <f>Programas!AN426</f>
        <v>50</v>
      </c>
      <c r="AO426" s="3">
        <f>Programas!AO426</f>
        <v>50</v>
      </c>
      <c r="AP426" s="3">
        <f>Programas!AP426</f>
        <v>50</v>
      </c>
      <c r="AQ426" s="3">
        <f>Programas!AQ426</f>
        <v>50</v>
      </c>
      <c r="AR426" s="3">
        <f>Programas!AR426</f>
        <v>50</v>
      </c>
      <c r="AS426" s="3">
        <f>Programas!AS426</f>
        <v>50</v>
      </c>
      <c r="AT426" s="3">
        <f>Programas!AT426</f>
        <v>50</v>
      </c>
      <c r="AU426" s="3">
        <f>Programas!AU426</f>
        <v>50</v>
      </c>
      <c r="AV426" s="3">
        <f>Programas!AV426</f>
        <v>50</v>
      </c>
      <c r="AW426" s="3">
        <f>Programas!AW426</f>
        <v>50</v>
      </c>
      <c r="AX426" s="4">
        <f t="shared" si="432"/>
        <v>1090</v>
      </c>
      <c r="AY426" s="4" t="s">
        <v>205</v>
      </c>
      <c r="AZ426" s="2" t="s">
        <v>331</v>
      </c>
      <c r="BA426" s="2" t="s">
        <v>332</v>
      </c>
      <c r="BB426" s="2" t="s">
        <v>329</v>
      </c>
      <c r="BC426" s="2" t="s">
        <v>330</v>
      </c>
      <c r="BD426" s="6">
        <v>0</v>
      </c>
      <c r="BE426" s="6">
        <v>0.25</v>
      </c>
      <c r="BF426" s="6">
        <v>0.5</v>
      </c>
      <c r="BG426" s="6">
        <f t="shared" si="417"/>
        <v>0.5</v>
      </c>
      <c r="BH426" s="6">
        <f t="shared" si="418"/>
        <v>0.5</v>
      </c>
      <c r="BI426" s="6">
        <f t="shared" si="419"/>
        <v>0.5</v>
      </c>
      <c r="BJ426" s="6">
        <f t="shared" si="420"/>
        <v>0.5</v>
      </c>
      <c r="BK426" s="6">
        <f t="shared" si="421"/>
        <v>0.5</v>
      </c>
      <c r="BL426" s="6">
        <f t="shared" si="422"/>
        <v>0.5</v>
      </c>
      <c r="BM426" s="6">
        <v>0.75</v>
      </c>
      <c r="BN426" s="6">
        <f t="shared" si="423"/>
        <v>0.75</v>
      </c>
      <c r="BO426" s="6">
        <f t="shared" si="424"/>
        <v>0.75</v>
      </c>
      <c r="BP426" s="6">
        <f t="shared" si="425"/>
        <v>0.75</v>
      </c>
      <c r="BQ426" s="6">
        <f t="shared" si="426"/>
        <v>0.75</v>
      </c>
      <c r="BR426" s="6">
        <f t="shared" si="427"/>
        <v>0.75</v>
      </c>
      <c r="BS426" s="6">
        <f t="shared" si="428"/>
        <v>0.75</v>
      </c>
      <c r="BT426" s="6">
        <f t="shared" si="429"/>
        <v>0.75</v>
      </c>
      <c r="BU426" s="6">
        <f t="shared" si="430"/>
        <v>0.75</v>
      </c>
      <c r="BV426" s="6">
        <f t="shared" si="431"/>
        <v>0.75</v>
      </c>
      <c r="BW426" s="6">
        <v>1</v>
      </c>
      <c r="BX426" s="1"/>
    </row>
    <row r="427" spans="1:76" ht="57" hidden="1" x14ac:dyDescent="0.3">
      <c r="A427" s="2" t="str">
        <f>Programas!A427</f>
        <v>DO4</v>
      </c>
      <c r="B427" s="2">
        <f>Programas!B427</f>
        <v>1</v>
      </c>
      <c r="C427" s="2" t="str">
        <f>Programas!C427</f>
        <v>Recursos Hídricos</v>
      </c>
      <c r="D427" s="2">
        <f>Programas!D427</f>
        <v>11</v>
      </c>
      <c r="E427" s="2" t="str">
        <f>Programas!E427</f>
        <v>Comunicação, mobilização social, educação e capacitação técnica</v>
      </c>
      <c r="F427" s="2" t="str">
        <f>Programas!F427</f>
        <v>11.2</v>
      </c>
      <c r="G427" s="2" t="str">
        <f>Programas!G427</f>
        <v>Planejamento e implementação de ações de comunicação</v>
      </c>
      <c r="H427" s="2" t="str">
        <f>Programas!H427</f>
        <v>11.2.1</v>
      </c>
      <c r="I427" s="2" t="str">
        <f>Programas!I427</f>
        <v>Elaborar o planejamento de atividades de comunicação das ações de gestão de recursos hídricos e implementar ao longo do horizonte do Plano</v>
      </c>
      <c r="J427" s="3" t="str">
        <f>IF(Programas!J427="X","X","")</f>
        <v/>
      </c>
      <c r="K427" s="3" t="str">
        <f>IF(Programas!K427="X","X","")</f>
        <v>X</v>
      </c>
      <c r="L427" s="3" t="str">
        <f>IF(Programas!L427="X","X","")</f>
        <v>X</v>
      </c>
      <c r="M427" s="3" t="str">
        <f>IF(Programas!M427="X","X","")</f>
        <v>X</v>
      </c>
      <c r="N427" s="3" t="str">
        <f>IF(Programas!N427="X","X","")</f>
        <v>X</v>
      </c>
      <c r="O427" s="3" t="str">
        <f>IF(Programas!O427="X","X","")</f>
        <v>X</v>
      </c>
      <c r="P427" s="3" t="str">
        <f>IF(Programas!P427="X","X","")</f>
        <v>X</v>
      </c>
      <c r="Q427" s="3" t="str">
        <f>IF(Programas!Q427="X","X","")</f>
        <v>X</v>
      </c>
      <c r="R427" s="3" t="str">
        <f>IF(Programas!R427="X","X","")</f>
        <v>X</v>
      </c>
      <c r="S427" s="3" t="str">
        <f>IF(Programas!S427="X","X","")</f>
        <v>X</v>
      </c>
      <c r="T427" s="3" t="str">
        <f>IF(Programas!T427="X","X","")</f>
        <v>X</v>
      </c>
      <c r="U427" s="3" t="str">
        <f>IF(Programas!U427="X","X","")</f>
        <v>X</v>
      </c>
      <c r="V427" s="3" t="str">
        <f>IF(Programas!V427="X","X","")</f>
        <v>X</v>
      </c>
      <c r="W427" s="3" t="str">
        <f>IF(Programas!W427="X","X","")</f>
        <v>X</v>
      </c>
      <c r="X427" s="3" t="str">
        <f>IF(Programas!X427="X","X","")</f>
        <v>X</v>
      </c>
      <c r="Y427" s="3" t="str">
        <f>IF(Programas!Y427="X","X","")</f>
        <v>X</v>
      </c>
      <c r="Z427" s="3" t="str">
        <f>IF(Programas!Z427="X","X","")</f>
        <v>X</v>
      </c>
      <c r="AA427" s="3" t="str">
        <f>IF(Programas!AA427="X","X","")</f>
        <v>X</v>
      </c>
      <c r="AB427" s="3" t="str">
        <f>IF(Programas!AB427="X","X","")</f>
        <v>X</v>
      </c>
      <c r="AC427" s="3" t="str">
        <f>IF(Programas!AC427="X","X","")</f>
        <v>X</v>
      </c>
      <c r="AD427" s="3">
        <f>Programas!AD427</f>
        <v>20</v>
      </c>
      <c r="AE427" s="3">
        <f>Programas!AE427</f>
        <v>25</v>
      </c>
      <c r="AF427" s="3">
        <f>Programas!AF427</f>
        <v>25</v>
      </c>
      <c r="AG427" s="3">
        <f>Programas!AG427</f>
        <v>25</v>
      </c>
      <c r="AH427" s="3">
        <f>Programas!AH427</f>
        <v>25</v>
      </c>
      <c r="AI427" s="3">
        <f>Programas!AI427</f>
        <v>25</v>
      </c>
      <c r="AJ427" s="3">
        <f>Programas!AJ427</f>
        <v>25</v>
      </c>
      <c r="AK427" s="3">
        <f>Programas!AK427</f>
        <v>25</v>
      </c>
      <c r="AL427" s="3">
        <f>Programas!AL427</f>
        <v>25</v>
      </c>
      <c r="AM427" s="3">
        <f>Programas!AM427</f>
        <v>25</v>
      </c>
      <c r="AN427" s="3">
        <f>Programas!AN427</f>
        <v>25</v>
      </c>
      <c r="AO427" s="3">
        <f>Programas!AO427</f>
        <v>25</v>
      </c>
      <c r="AP427" s="3">
        <f>Programas!AP427</f>
        <v>25</v>
      </c>
      <c r="AQ427" s="3">
        <f>Programas!AQ427</f>
        <v>25</v>
      </c>
      <c r="AR427" s="3">
        <f>Programas!AR427</f>
        <v>25</v>
      </c>
      <c r="AS427" s="3">
        <f>Programas!AS427</f>
        <v>25</v>
      </c>
      <c r="AT427" s="3">
        <f>Programas!AT427</f>
        <v>25</v>
      </c>
      <c r="AU427" s="3">
        <f>Programas!AU427</f>
        <v>25</v>
      </c>
      <c r="AV427" s="3">
        <f>Programas!AV427</f>
        <v>25</v>
      </c>
      <c r="AW427" s="3">
        <f>Programas!AW427</f>
        <v>25</v>
      </c>
      <c r="AX427" s="4">
        <f t="shared" si="432"/>
        <v>495</v>
      </c>
      <c r="AY427" s="4" t="s">
        <v>205</v>
      </c>
      <c r="AZ427" s="2" t="s">
        <v>331</v>
      </c>
      <c r="BA427" s="2" t="s">
        <v>332</v>
      </c>
      <c r="BB427" s="2" t="s">
        <v>329</v>
      </c>
      <c r="BC427" s="2" t="s">
        <v>330</v>
      </c>
      <c r="BD427" s="6">
        <v>0</v>
      </c>
      <c r="BE427" s="6">
        <v>0.25</v>
      </c>
      <c r="BF427" s="6">
        <v>0.5</v>
      </c>
      <c r="BG427" s="6">
        <f t="shared" si="417"/>
        <v>0.5</v>
      </c>
      <c r="BH427" s="6">
        <f t="shared" si="418"/>
        <v>0.5</v>
      </c>
      <c r="BI427" s="6">
        <f t="shared" si="419"/>
        <v>0.5</v>
      </c>
      <c r="BJ427" s="6">
        <f t="shared" si="420"/>
        <v>0.5</v>
      </c>
      <c r="BK427" s="6">
        <f t="shared" si="421"/>
        <v>0.5</v>
      </c>
      <c r="BL427" s="6">
        <f t="shared" si="422"/>
        <v>0.5</v>
      </c>
      <c r="BM427" s="6">
        <v>0.75</v>
      </c>
      <c r="BN427" s="6">
        <f t="shared" si="423"/>
        <v>0.75</v>
      </c>
      <c r="BO427" s="6">
        <f t="shared" si="424"/>
        <v>0.75</v>
      </c>
      <c r="BP427" s="6">
        <f t="shared" si="425"/>
        <v>0.75</v>
      </c>
      <c r="BQ427" s="6">
        <f t="shared" si="426"/>
        <v>0.75</v>
      </c>
      <c r="BR427" s="6">
        <f t="shared" si="427"/>
        <v>0.75</v>
      </c>
      <c r="BS427" s="6">
        <f t="shared" si="428"/>
        <v>0.75</v>
      </c>
      <c r="BT427" s="6">
        <f t="shared" si="429"/>
        <v>0.75</v>
      </c>
      <c r="BU427" s="6">
        <f t="shared" si="430"/>
        <v>0.75</v>
      </c>
      <c r="BV427" s="6">
        <f t="shared" si="431"/>
        <v>0.75</v>
      </c>
      <c r="BW427" s="6">
        <v>1</v>
      </c>
      <c r="BX427" s="1"/>
    </row>
    <row r="428" spans="1:76" ht="57" hidden="1" x14ac:dyDescent="0.3">
      <c r="A428" s="2" t="str">
        <f>Programas!A428</f>
        <v>DO5</v>
      </c>
      <c r="B428" s="2">
        <f>Programas!B428</f>
        <v>1</v>
      </c>
      <c r="C428" s="2" t="str">
        <f>Programas!C428</f>
        <v>Recursos Hídricos</v>
      </c>
      <c r="D428" s="2">
        <f>Programas!D428</f>
        <v>11</v>
      </c>
      <c r="E428" s="2" t="str">
        <f>Programas!E428</f>
        <v>Comunicação, mobilização social, educação e capacitação técnica</v>
      </c>
      <c r="F428" s="2" t="str">
        <f>Programas!F428</f>
        <v>11.2</v>
      </c>
      <c r="G428" s="2" t="str">
        <f>Programas!G428</f>
        <v>Planejamento e implementação de ações de comunicação</v>
      </c>
      <c r="H428" s="2" t="str">
        <f>Programas!H428</f>
        <v>11.2.1</v>
      </c>
      <c r="I428" s="2" t="str">
        <f>Programas!I428</f>
        <v>Elaborar o planejamento de atividades de comunicação das ações de gestão de recursos hídricos e implementar ao longo do horizonte do Plano</v>
      </c>
      <c r="J428" s="3" t="str">
        <f>IF(Programas!J428="X","X","")</f>
        <v/>
      </c>
      <c r="K428" s="3" t="str">
        <f>IF(Programas!K428="X","X","")</f>
        <v>X</v>
      </c>
      <c r="L428" s="3" t="str">
        <f>IF(Programas!L428="X","X","")</f>
        <v>X</v>
      </c>
      <c r="M428" s="3" t="str">
        <f>IF(Programas!M428="X","X","")</f>
        <v>X</v>
      </c>
      <c r="N428" s="3" t="str">
        <f>IF(Programas!N428="X","X","")</f>
        <v>X</v>
      </c>
      <c r="O428" s="3" t="str">
        <f>IF(Programas!O428="X","X","")</f>
        <v>X</v>
      </c>
      <c r="P428" s="3" t="str">
        <f>IF(Programas!P428="X","X","")</f>
        <v>X</v>
      </c>
      <c r="Q428" s="3" t="str">
        <f>IF(Programas!Q428="X","X","")</f>
        <v>X</v>
      </c>
      <c r="R428" s="3" t="str">
        <f>IF(Programas!R428="X","X","")</f>
        <v>X</v>
      </c>
      <c r="S428" s="3" t="str">
        <f>IF(Programas!S428="X","X","")</f>
        <v>X</v>
      </c>
      <c r="T428" s="3" t="str">
        <f>IF(Programas!T428="X","X","")</f>
        <v>X</v>
      </c>
      <c r="U428" s="3" t="str">
        <f>IF(Programas!U428="X","X","")</f>
        <v>X</v>
      </c>
      <c r="V428" s="3" t="str">
        <f>IF(Programas!V428="X","X","")</f>
        <v>X</v>
      </c>
      <c r="W428" s="3" t="str">
        <f>IF(Programas!W428="X","X","")</f>
        <v>X</v>
      </c>
      <c r="X428" s="3" t="str">
        <f>IF(Programas!X428="X","X","")</f>
        <v>X</v>
      </c>
      <c r="Y428" s="3" t="str">
        <f>IF(Programas!Y428="X","X","")</f>
        <v>X</v>
      </c>
      <c r="Z428" s="3" t="str">
        <f>IF(Programas!Z428="X","X","")</f>
        <v>X</v>
      </c>
      <c r="AA428" s="3" t="str">
        <f>IF(Programas!AA428="X","X","")</f>
        <v>X</v>
      </c>
      <c r="AB428" s="3" t="str">
        <f>IF(Programas!AB428="X","X","")</f>
        <v>X</v>
      </c>
      <c r="AC428" s="3" t="str">
        <f>IF(Programas!AC428="X","X","")</f>
        <v>X</v>
      </c>
      <c r="AD428" s="3">
        <f>Programas!AD428</f>
        <v>20</v>
      </c>
      <c r="AE428" s="3">
        <f>Programas!AE428</f>
        <v>25</v>
      </c>
      <c r="AF428" s="3">
        <f>Programas!AF428</f>
        <v>25</v>
      </c>
      <c r="AG428" s="3">
        <f>Programas!AG428</f>
        <v>12.5</v>
      </c>
      <c r="AH428" s="3">
        <f>Programas!AH428</f>
        <v>12.5</v>
      </c>
      <c r="AI428" s="3">
        <f>Programas!AI428</f>
        <v>12.5</v>
      </c>
      <c r="AJ428" s="3">
        <f>Programas!AJ428</f>
        <v>12.5</v>
      </c>
      <c r="AK428" s="3">
        <f>Programas!AK428</f>
        <v>12.5</v>
      </c>
      <c r="AL428" s="3">
        <f>Programas!AL428</f>
        <v>12.5</v>
      </c>
      <c r="AM428" s="3">
        <f>Programas!AM428</f>
        <v>12.5</v>
      </c>
      <c r="AN428" s="3">
        <f>Programas!AN428</f>
        <v>12.5</v>
      </c>
      <c r="AO428" s="3">
        <f>Programas!AO428</f>
        <v>12.5</v>
      </c>
      <c r="AP428" s="3">
        <f>Programas!AP428</f>
        <v>12.5</v>
      </c>
      <c r="AQ428" s="3">
        <f>Programas!AQ428</f>
        <v>12.5</v>
      </c>
      <c r="AR428" s="3">
        <f>Programas!AR428</f>
        <v>12.5</v>
      </c>
      <c r="AS428" s="3">
        <f>Programas!AS428</f>
        <v>12.5</v>
      </c>
      <c r="AT428" s="3">
        <f>Programas!AT428</f>
        <v>12.5</v>
      </c>
      <c r="AU428" s="3">
        <f>Programas!AU428</f>
        <v>12.5</v>
      </c>
      <c r="AV428" s="3">
        <f>Programas!AV428</f>
        <v>12.5</v>
      </c>
      <c r="AW428" s="3">
        <f>Programas!AW428</f>
        <v>12.5</v>
      </c>
      <c r="AX428" s="4">
        <f t="shared" si="432"/>
        <v>282.5</v>
      </c>
      <c r="AY428" s="4" t="s">
        <v>205</v>
      </c>
      <c r="AZ428" s="2" t="s">
        <v>331</v>
      </c>
      <c r="BA428" s="2" t="s">
        <v>332</v>
      </c>
      <c r="BB428" s="2" t="s">
        <v>329</v>
      </c>
      <c r="BC428" s="2" t="s">
        <v>330</v>
      </c>
      <c r="BD428" s="6">
        <v>0</v>
      </c>
      <c r="BE428" s="6">
        <v>0.25</v>
      </c>
      <c r="BF428" s="6">
        <v>0.5</v>
      </c>
      <c r="BG428" s="6">
        <f t="shared" si="417"/>
        <v>0.5</v>
      </c>
      <c r="BH428" s="6">
        <f t="shared" si="418"/>
        <v>0.5</v>
      </c>
      <c r="BI428" s="6">
        <f t="shared" si="419"/>
        <v>0.5</v>
      </c>
      <c r="BJ428" s="6">
        <f t="shared" si="420"/>
        <v>0.5</v>
      </c>
      <c r="BK428" s="6">
        <f t="shared" si="421"/>
        <v>0.5</v>
      </c>
      <c r="BL428" s="6">
        <f t="shared" si="422"/>
        <v>0.5</v>
      </c>
      <c r="BM428" s="6">
        <v>0.75</v>
      </c>
      <c r="BN428" s="6">
        <f t="shared" si="423"/>
        <v>0.75</v>
      </c>
      <c r="BO428" s="6">
        <f t="shared" si="424"/>
        <v>0.75</v>
      </c>
      <c r="BP428" s="6">
        <f t="shared" si="425"/>
        <v>0.75</v>
      </c>
      <c r="BQ428" s="6">
        <f t="shared" si="426"/>
        <v>0.75</v>
      </c>
      <c r="BR428" s="6">
        <f t="shared" si="427"/>
        <v>0.75</v>
      </c>
      <c r="BS428" s="6">
        <f t="shared" si="428"/>
        <v>0.75</v>
      </c>
      <c r="BT428" s="6">
        <f t="shared" si="429"/>
        <v>0.75</v>
      </c>
      <c r="BU428" s="6">
        <f t="shared" si="430"/>
        <v>0.75</v>
      </c>
      <c r="BV428" s="6">
        <f t="shared" si="431"/>
        <v>0.75</v>
      </c>
      <c r="BW428" s="6">
        <v>1</v>
      </c>
      <c r="BX428" s="1"/>
    </row>
    <row r="429" spans="1:76" ht="57" hidden="1" x14ac:dyDescent="0.3">
      <c r="A429" s="2" t="str">
        <f>Programas!A429</f>
        <v>DO6</v>
      </c>
      <c r="B429" s="2">
        <f>Programas!B429</f>
        <v>1</v>
      </c>
      <c r="C429" s="2" t="str">
        <f>Programas!C429</f>
        <v>Recursos Hídricos</v>
      </c>
      <c r="D429" s="2">
        <f>Programas!D429</f>
        <v>11</v>
      </c>
      <c r="E429" s="2" t="str">
        <f>Programas!E429</f>
        <v>Comunicação, mobilização social, educação e capacitação técnica</v>
      </c>
      <c r="F429" s="2" t="str">
        <f>Programas!F429</f>
        <v>11.2</v>
      </c>
      <c r="G429" s="2" t="str">
        <f>Programas!G429</f>
        <v>Planejamento e implementação de ações de comunicação</v>
      </c>
      <c r="H429" s="2" t="str">
        <f>Programas!H429</f>
        <v>11.2.1</v>
      </c>
      <c r="I429" s="2" t="str">
        <f>Programas!I429</f>
        <v>Elaborar o planejamento de atividades de comunicação das ações de gestão de recursos hídricos e implementar ao longo do horizonte do Plano</v>
      </c>
      <c r="J429" s="3" t="str">
        <f>IF(Programas!J429="X","X","")</f>
        <v/>
      </c>
      <c r="K429" s="3" t="str">
        <f>IF(Programas!K429="X","X","")</f>
        <v>X</v>
      </c>
      <c r="L429" s="3" t="str">
        <f>IF(Programas!L429="X","X","")</f>
        <v>X</v>
      </c>
      <c r="M429" s="3" t="str">
        <f>IF(Programas!M429="X","X","")</f>
        <v>X</v>
      </c>
      <c r="N429" s="3" t="str">
        <f>IF(Programas!N429="X","X","")</f>
        <v>X</v>
      </c>
      <c r="O429" s="3" t="str">
        <f>IF(Programas!O429="X","X","")</f>
        <v>X</v>
      </c>
      <c r="P429" s="3" t="str">
        <f>IF(Programas!P429="X","X","")</f>
        <v>X</v>
      </c>
      <c r="Q429" s="3" t="str">
        <f>IF(Programas!Q429="X","X","")</f>
        <v>X</v>
      </c>
      <c r="R429" s="3" t="str">
        <f>IF(Programas!R429="X","X","")</f>
        <v>X</v>
      </c>
      <c r="S429" s="3" t="str">
        <f>IF(Programas!S429="X","X","")</f>
        <v>X</v>
      </c>
      <c r="T429" s="3" t="str">
        <f>IF(Programas!T429="X","X","")</f>
        <v>X</v>
      </c>
      <c r="U429" s="3" t="str">
        <f>IF(Programas!U429="X","X","")</f>
        <v>X</v>
      </c>
      <c r="V429" s="3" t="str">
        <f>IF(Programas!V429="X","X","")</f>
        <v>X</v>
      </c>
      <c r="W429" s="3" t="str">
        <f>IF(Programas!W429="X","X","")</f>
        <v>X</v>
      </c>
      <c r="X429" s="3" t="str">
        <f>IF(Programas!X429="X","X","")</f>
        <v>X</v>
      </c>
      <c r="Y429" s="3" t="str">
        <f>IF(Programas!Y429="X","X","")</f>
        <v>X</v>
      </c>
      <c r="Z429" s="3" t="str">
        <f>IF(Programas!Z429="X","X","")</f>
        <v>X</v>
      </c>
      <c r="AA429" s="3" t="str">
        <f>IF(Programas!AA429="X","X","")</f>
        <v>X</v>
      </c>
      <c r="AB429" s="3" t="str">
        <f>IF(Programas!AB429="X","X","")</f>
        <v>X</v>
      </c>
      <c r="AC429" s="3" t="str">
        <f>IF(Programas!AC429="X","X","")</f>
        <v>X</v>
      </c>
      <c r="AD429" s="3">
        <f>Programas!AD429</f>
        <v>25</v>
      </c>
      <c r="AE429" s="3">
        <f>Programas!AE429</f>
        <v>25</v>
      </c>
      <c r="AF429" s="3">
        <f>Programas!AF429</f>
        <v>30</v>
      </c>
      <c r="AG429" s="3">
        <f>Programas!AG429</f>
        <v>12.5</v>
      </c>
      <c r="AH429" s="3">
        <f>Programas!AH429</f>
        <v>12.5</v>
      </c>
      <c r="AI429" s="3">
        <f>Programas!AI429</f>
        <v>12.5</v>
      </c>
      <c r="AJ429" s="3">
        <f>Programas!AJ429</f>
        <v>12.5</v>
      </c>
      <c r="AK429" s="3">
        <f>Programas!AK429</f>
        <v>12.5</v>
      </c>
      <c r="AL429" s="3">
        <f>Programas!AL429</f>
        <v>12.5</v>
      </c>
      <c r="AM429" s="3">
        <f>Programas!AM429</f>
        <v>12.5</v>
      </c>
      <c r="AN429" s="3">
        <f>Programas!AN429</f>
        <v>12.5</v>
      </c>
      <c r="AO429" s="3">
        <f>Programas!AO429</f>
        <v>12.5</v>
      </c>
      <c r="AP429" s="3">
        <f>Programas!AP429</f>
        <v>12.5</v>
      </c>
      <c r="AQ429" s="3">
        <f>Programas!AQ429</f>
        <v>12.5</v>
      </c>
      <c r="AR429" s="3">
        <f>Programas!AR429</f>
        <v>12.5</v>
      </c>
      <c r="AS429" s="3">
        <f>Programas!AS429</f>
        <v>12.5</v>
      </c>
      <c r="AT429" s="3">
        <f>Programas!AT429</f>
        <v>12.5</v>
      </c>
      <c r="AU429" s="3">
        <f>Programas!AU429</f>
        <v>12.5</v>
      </c>
      <c r="AV429" s="3">
        <f>Programas!AV429</f>
        <v>12.5</v>
      </c>
      <c r="AW429" s="3">
        <f>Programas!AW429</f>
        <v>12.5</v>
      </c>
      <c r="AX429" s="4">
        <f t="shared" si="432"/>
        <v>292.5</v>
      </c>
      <c r="AY429" s="4" t="s">
        <v>205</v>
      </c>
      <c r="AZ429" s="2" t="s">
        <v>331</v>
      </c>
      <c r="BA429" s="2" t="s">
        <v>332</v>
      </c>
      <c r="BB429" s="2" t="s">
        <v>329</v>
      </c>
      <c r="BC429" s="2" t="s">
        <v>330</v>
      </c>
      <c r="BD429" s="6">
        <v>0</v>
      </c>
      <c r="BE429" s="6">
        <v>0.25</v>
      </c>
      <c r="BF429" s="6">
        <v>0.5</v>
      </c>
      <c r="BG429" s="6">
        <f t="shared" si="417"/>
        <v>0.5</v>
      </c>
      <c r="BH429" s="6">
        <f t="shared" si="418"/>
        <v>0.5</v>
      </c>
      <c r="BI429" s="6">
        <f t="shared" si="419"/>
        <v>0.5</v>
      </c>
      <c r="BJ429" s="6">
        <f t="shared" si="420"/>
        <v>0.5</v>
      </c>
      <c r="BK429" s="6">
        <f t="shared" si="421"/>
        <v>0.5</v>
      </c>
      <c r="BL429" s="6">
        <f t="shared" si="422"/>
        <v>0.5</v>
      </c>
      <c r="BM429" s="6">
        <v>0.75</v>
      </c>
      <c r="BN429" s="6">
        <f t="shared" si="423"/>
        <v>0.75</v>
      </c>
      <c r="BO429" s="6">
        <f t="shared" si="424"/>
        <v>0.75</v>
      </c>
      <c r="BP429" s="6">
        <f t="shared" si="425"/>
        <v>0.75</v>
      </c>
      <c r="BQ429" s="6">
        <f t="shared" si="426"/>
        <v>0.75</v>
      </c>
      <c r="BR429" s="6">
        <f t="shared" si="427"/>
        <v>0.75</v>
      </c>
      <c r="BS429" s="6">
        <f t="shared" si="428"/>
        <v>0.75</v>
      </c>
      <c r="BT429" s="6">
        <f t="shared" si="429"/>
        <v>0.75</v>
      </c>
      <c r="BU429" s="6">
        <f t="shared" si="430"/>
        <v>0.75</v>
      </c>
      <c r="BV429" s="6">
        <f t="shared" si="431"/>
        <v>0.75</v>
      </c>
      <c r="BW429" s="6">
        <v>1</v>
      </c>
      <c r="BX429" s="1"/>
    </row>
    <row r="430" spans="1:76" ht="57" hidden="1" x14ac:dyDescent="0.3">
      <c r="A430" s="2" t="str">
        <f>Programas!A430</f>
        <v>UA7</v>
      </c>
      <c r="B430" s="2">
        <f>Programas!B430</f>
        <v>1</v>
      </c>
      <c r="C430" s="2" t="str">
        <f>Programas!C430</f>
        <v>Recursos Hídricos</v>
      </c>
      <c r="D430" s="2">
        <f>Programas!D430</f>
        <v>11</v>
      </c>
      <c r="E430" s="2" t="str">
        <f>Programas!E430</f>
        <v>Comunicação, mobilização social, educação e capacitação técnica</v>
      </c>
      <c r="F430" s="2" t="str">
        <f>Programas!F430</f>
        <v>11.2</v>
      </c>
      <c r="G430" s="2" t="str">
        <f>Programas!G430</f>
        <v>Planejamento e implementação de ações de comunicação</v>
      </c>
      <c r="H430" s="2" t="str">
        <f>Programas!H430</f>
        <v>11.2.1</v>
      </c>
      <c r="I430" s="2" t="str">
        <f>Programas!I430</f>
        <v>Elaborar o planejamento de atividades de comunicação das ações de gestão de recursos hídricos e implementar ao longo do horizonte do Plano</v>
      </c>
      <c r="J430" s="3" t="str">
        <f>IF(Programas!J430="X","X","")</f>
        <v/>
      </c>
      <c r="K430" s="3" t="str">
        <f>IF(Programas!K430="X","X","")</f>
        <v>X</v>
      </c>
      <c r="L430" s="3" t="str">
        <f>IF(Programas!L430="X","X","")</f>
        <v>X</v>
      </c>
      <c r="M430" s="3" t="str">
        <f>IF(Programas!M430="X","X","")</f>
        <v>X</v>
      </c>
      <c r="N430" s="3" t="str">
        <f>IF(Programas!N430="X","X","")</f>
        <v>X</v>
      </c>
      <c r="O430" s="3" t="str">
        <f>IF(Programas!O430="X","X","")</f>
        <v>X</v>
      </c>
      <c r="P430" s="3" t="str">
        <f>IF(Programas!P430="X","X","")</f>
        <v>X</v>
      </c>
      <c r="Q430" s="3" t="str">
        <f>IF(Programas!Q430="X","X","")</f>
        <v>X</v>
      </c>
      <c r="R430" s="3" t="str">
        <f>IF(Programas!R430="X","X","")</f>
        <v>X</v>
      </c>
      <c r="S430" s="3" t="str">
        <f>IF(Programas!S430="X","X","")</f>
        <v>X</v>
      </c>
      <c r="T430" s="3" t="str">
        <f>IF(Programas!T430="X","X","")</f>
        <v>X</v>
      </c>
      <c r="U430" s="3" t="str">
        <f>IF(Programas!U430="X","X","")</f>
        <v>X</v>
      </c>
      <c r="V430" s="3" t="str">
        <f>IF(Programas!V430="X","X","")</f>
        <v>X</v>
      </c>
      <c r="W430" s="3" t="str">
        <f>IF(Programas!W430="X","X","")</f>
        <v>X</v>
      </c>
      <c r="X430" s="3" t="str">
        <f>IF(Programas!X430="X","X","")</f>
        <v>X</v>
      </c>
      <c r="Y430" s="3" t="str">
        <f>IF(Programas!Y430="X","X","")</f>
        <v>X</v>
      </c>
      <c r="Z430" s="3" t="str">
        <f>IF(Programas!Z430="X","X","")</f>
        <v>X</v>
      </c>
      <c r="AA430" s="3" t="str">
        <f>IF(Programas!AA430="X","X","")</f>
        <v>X</v>
      </c>
      <c r="AB430" s="3" t="str">
        <f>IF(Programas!AB430="X","X","")</f>
        <v>X</v>
      </c>
      <c r="AC430" s="3" t="str">
        <f>IF(Programas!AC430="X","X","")</f>
        <v>X</v>
      </c>
      <c r="AD430" s="3">
        <f>Programas!AD430</f>
        <v>0</v>
      </c>
      <c r="AE430" s="3">
        <f>Programas!AE430</f>
        <v>0</v>
      </c>
      <c r="AF430" s="3">
        <f>Programas!AF430</f>
        <v>0</v>
      </c>
      <c r="AG430" s="3">
        <f>Programas!AG430</f>
        <v>0</v>
      </c>
      <c r="AH430" s="3">
        <f>Programas!AH430</f>
        <v>0</v>
      </c>
      <c r="AI430" s="3">
        <f>Programas!AI430</f>
        <v>0</v>
      </c>
      <c r="AJ430" s="3">
        <f>Programas!AJ430</f>
        <v>0</v>
      </c>
      <c r="AK430" s="3">
        <f>Programas!AK430</f>
        <v>0</v>
      </c>
      <c r="AL430" s="3">
        <f>Programas!AL430</f>
        <v>0</v>
      </c>
      <c r="AM430" s="3">
        <f>Programas!AM430</f>
        <v>0</v>
      </c>
      <c r="AN430" s="3">
        <f>Programas!AN430</f>
        <v>0</v>
      </c>
      <c r="AO430" s="3">
        <f>Programas!AO430</f>
        <v>0</v>
      </c>
      <c r="AP430" s="3">
        <f>Programas!AP430</f>
        <v>0</v>
      </c>
      <c r="AQ430" s="3">
        <f>Programas!AQ430</f>
        <v>0</v>
      </c>
      <c r="AR430" s="3">
        <f>Programas!AR430</f>
        <v>0</v>
      </c>
      <c r="AS430" s="3">
        <f>Programas!AS430</f>
        <v>0</v>
      </c>
      <c r="AT430" s="3">
        <f>Programas!AT430</f>
        <v>0</v>
      </c>
      <c r="AU430" s="3">
        <f>Programas!AU430</f>
        <v>0</v>
      </c>
      <c r="AV430" s="3">
        <f>Programas!AV430</f>
        <v>0</v>
      </c>
      <c r="AW430" s="3">
        <f>Programas!AW430</f>
        <v>0</v>
      </c>
      <c r="AX430" s="4">
        <f t="shared" si="432"/>
        <v>0</v>
      </c>
      <c r="AY430" s="4" t="s">
        <v>205</v>
      </c>
      <c r="AZ430" s="2" t="s">
        <v>331</v>
      </c>
      <c r="BA430" s="2" t="s">
        <v>332</v>
      </c>
      <c r="BB430" s="2" t="s">
        <v>329</v>
      </c>
      <c r="BC430" s="2" t="s">
        <v>330</v>
      </c>
      <c r="BD430" s="6">
        <v>0</v>
      </c>
      <c r="BE430" s="6">
        <v>0.25</v>
      </c>
      <c r="BF430" s="6">
        <v>0.5</v>
      </c>
      <c r="BG430" s="6">
        <f t="shared" si="417"/>
        <v>0.5</v>
      </c>
      <c r="BH430" s="6">
        <f t="shared" si="418"/>
        <v>0.5</v>
      </c>
      <c r="BI430" s="6">
        <f t="shared" si="419"/>
        <v>0.5</v>
      </c>
      <c r="BJ430" s="6">
        <f t="shared" si="420"/>
        <v>0.5</v>
      </c>
      <c r="BK430" s="6">
        <f t="shared" si="421"/>
        <v>0.5</v>
      </c>
      <c r="BL430" s="6">
        <f t="shared" si="422"/>
        <v>0.5</v>
      </c>
      <c r="BM430" s="6">
        <v>0.75</v>
      </c>
      <c r="BN430" s="6">
        <f t="shared" si="423"/>
        <v>0.75</v>
      </c>
      <c r="BO430" s="6">
        <f t="shared" si="424"/>
        <v>0.75</v>
      </c>
      <c r="BP430" s="6">
        <f t="shared" si="425"/>
        <v>0.75</v>
      </c>
      <c r="BQ430" s="6">
        <f t="shared" si="426"/>
        <v>0.75</v>
      </c>
      <c r="BR430" s="6">
        <f t="shared" si="427"/>
        <v>0.75</v>
      </c>
      <c r="BS430" s="6">
        <f t="shared" si="428"/>
        <v>0.75</v>
      </c>
      <c r="BT430" s="6">
        <f t="shared" si="429"/>
        <v>0.75</v>
      </c>
      <c r="BU430" s="6">
        <f t="shared" si="430"/>
        <v>0.75</v>
      </c>
      <c r="BV430" s="6">
        <f t="shared" si="431"/>
        <v>0.75</v>
      </c>
      <c r="BW430" s="6">
        <v>1</v>
      </c>
      <c r="BX430" s="1"/>
    </row>
    <row r="431" spans="1:76" ht="57" hidden="1" x14ac:dyDescent="0.3">
      <c r="A431" s="2" t="str">
        <f>Programas!A431</f>
        <v>UA8</v>
      </c>
      <c r="B431" s="2">
        <f>Programas!B431</f>
        <v>1</v>
      </c>
      <c r="C431" s="2" t="str">
        <f>Programas!C431</f>
        <v>Recursos Hídricos</v>
      </c>
      <c r="D431" s="2">
        <f>Programas!D431</f>
        <v>11</v>
      </c>
      <c r="E431" s="2" t="str">
        <f>Programas!E431</f>
        <v>Comunicação, mobilização social, educação e capacitação técnica</v>
      </c>
      <c r="F431" s="2" t="str">
        <f>Programas!F431</f>
        <v>11.2</v>
      </c>
      <c r="G431" s="2" t="str">
        <f>Programas!G431</f>
        <v>Planejamento e implementação de ações de comunicação</v>
      </c>
      <c r="H431" s="2" t="str">
        <f>Programas!H431</f>
        <v>11.2.1</v>
      </c>
      <c r="I431" s="2" t="str">
        <f>Programas!I431</f>
        <v>Elaborar o planejamento de atividades de comunicação das ações de gestão de recursos hídricos e implementar ao longo do horizonte do Plano</v>
      </c>
      <c r="J431" s="3" t="str">
        <f>IF(Programas!J431="X","X","")</f>
        <v/>
      </c>
      <c r="K431" s="3" t="str">
        <f>IF(Programas!K431="X","X","")</f>
        <v>X</v>
      </c>
      <c r="L431" s="3" t="str">
        <f>IF(Programas!L431="X","X","")</f>
        <v>X</v>
      </c>
      <c r="M431" s="3" t="str">
        <f>IF(Programas!M431="X","X","")</f>
        <v>X</v>
      </c>
      <c r="N431" s="3" t="str">
        <f>IF(Programas!N431="X","X","")</f>
        <v>X</v>
      </c>
      <c r="O431" s="3" t="str">
        <f>IF(Programas!O431="X","X","")</f>
        <v>X</v>
      </c>
      <c r="P431" s="3" t="str">
        <f>IF(Programas!P431="X","X","")</f>
        <v>X</v>
      </c>
      <c r="Q431" s="3" t="str">
        <f>IF(Programas!Q431="X","X","")</f>
        <v>X</v>
      </c>
      <c r="R431" s="3" t="str">
        <f>IF(Programas!R431="X","X","")</f>
        <v>X</v>
      </c>
      <c r="S431" s="3" t="str">
        <f>IF(Programas!S431="X","X","")</f>
        <v>X</v>
      </c>
      <c r="T431" s="3" t="str">
        <f>IF(Programas!T431="X","X","")</f>
        <v>X</v>
      </c>
      <c r="U431" s="3" t="str">
        <f>IF(Programas!U431="X","X","")</f>
        <v>X</v>
      </c>
      <c r="V431" s="3" t="str">
        <f>IF(Programas!V431="X","X","")</f>
        <v>X</v>
      </c>
      <c r="W431" s="3" t="str">
        <f>IF(Programas!W431="X","X","")</f>
        <v>X</v>
      </c>
      <c r="X431" s="3" t="str">
        <f>IF(Programas!X431="X","X","")</f>
        <v>X</v>
      </c>
      <c r="Y431" s="3" t="str">
        <f>IF(Programas!Y431="X","X","")</f>
        <v>X</v>
      </c>
      <c r="Z431" s="3" t="str">
        <f>IF(Programas!Z431="X","X","")</f>
        <v>X</v>
      </c>
      <c r="AA431" s="3" t="str">
        <f>IF(Programas!AA431="X","X","")</f>
        <v>X</v>
      </c>
      <c r="AB431" s="3" t="str">
        <f>IF(Programas!AB431="X","X","")</f>
        <v>X</v>
      </c>
      <c r="AC431" s="3" t="str">
        <f>IF(Programas!AC431="X","X","")</f>
        <v>X</v>
      </c>
      <c r="AD431" s="3">
        <f>Programas!AD431</f>
        <v>0</v>
      </c>
      <c r="AE431" s="3">
        <f>Programas!AE431</f>
        <v>0</v>
      </c>
      <c r="AF431" s="3">
        <f>Programas!AF431</f>
        <v>0</v>
      </c>
      <c r="AG431" s="3">
        <f>Programas!AG431</f>
        <v>0</v>
      </c>
      <c r="AH431" s="3">
        <f>Programas!AH431</f>
        <v>0</v>
      </c>
      <c r="AI431" s="3">
        <f>Programas!AI431</f>
        <v>0</v>
      </c>
      <c r="AJ431" s="3">
        <f>Programas!AJ431</f>
        <v>0</v>
      </c>
      <c r="AK431" s="3">
        <f>Programas!AK431</f>
        <v>0</v>
      </c>
      <c r="AL431" s="3">
        <f>Programas!AL431</f>
        <v>0</v>
      </c>
      <c r="AM431" s="3">
        <f>Programas!AM431</f>
        <v>0</v>
      </c>
      <c r="AN431" s="3">
        <f>Programas!AN431</f>
        <v>0</v>
      </c>
      <c r="AO431" s="3">
        <f>Programas!AO431</f>
        <v>0</v>
      </c>
      <c r="AP431" s="3">
        <f>Programas!AP431</f>
        <v>0</v>
      </c>
      <c r="AQ431" s="3">
        <f>Programas!AQ431</f>
        <v>0</v>
      </c>
      <c r="AR431" s="3">
        <f>Programas!AR431</f>
        <v>0</v>
      </c>
      <c r="AS431" s="3">
        <f>Programas!AS431</f>
        <v>0</v>
      </c>
      <c r="AT431" s="3">
        <f>Programas!AT431</f>
        <v>0</v>
      </c>
      <c r="AU431" s="3">
        <f>Programas!AU431</f>
        <v>0</v>
      </c>
      <c r="AV431" s="3">
        <f>Programas!AV431</f>
        <v>0</v>
      </c>
      <c r="AW431" s="3">
        <f>Programas!AW431</f>
        <v>0</v>
      </c>
      <c r="AX431" s="4">
        <f t="shared" si="432"/>
        <v>0</v>
      </c>
      <c r="AY431" s="4" t="s">
        <v>205</v>
      </c>
      <c r="AZ431" s="2" t="s">
        <v>331</v>
      </c>
      <c r="BA431" s="2" t="s">
        <v>332</v>
      </c>
      <c r="BB431" s="2" t="s">
        <v>329</v>
      </c>
      <c r="BC431" s="2" t="s">
        <v>330</v>
      </c>
      <c r="BD431" s="6">
        <v>0</v>
      </c>
      <c r="BE431" s="6">
        <v>0.25</v>
      </c>
      <c r="BF431" s="6">
        <v>0.5</v>
      </c>
      <c r="BG431" s="6">
        <f t="shared" si="417"/>
        <v>0.5</v>
      </c>
      <c r="BH431" s="6">
        <f t="shared" si="418"/>
        <v>0.5</v>
      </c>
      <c r="BI431" s="6">
        <f t="shared" si="419"/>
        <v>0.5</v>
      </c>
      <c r="BJ431" s="6">
        <f t="shared" si="420"/>
        <v>0.5</v>
      </c>
      <c r="BK431" s="6">
        <f t="shared" si="421"/>
        <v>0.5</v>
      </c>
      <c r="BL431" s="6">
        <f t="shared" si="422"/>
        <v>0.5</v>
      </c>
      <c r="BM431" s="6">
        <v>0.75</v>
      </c>
      <c r="BN431" s="6">
        <f t="shared" si="423"/>
        <v>0.75</v>
      </c>
      <c r="BO431" s="6">
        <f t="shared" si="424"/>
        <v>0.75</v>
      </c>
      <c r="BP431" s="6">
        <f t="shared" si="425"/>
        <v>0.75</v>
      </c>
      <c r="BQ431" s="6">
        <f t="shared" si="426"/>
        <v>0.75</v>
      </c>
      <c r="BR431" s="6">
        <f t="shared" si="427"/>
        <v>0.75</v>
      </c>
      <c r="BS431" s="6">
        <f t="shared" si="428"/>
        <v>0.75</v>
      </c>
      <c r="BT431" s="6">
        <f t="shared" si="429"/>
        <v>0.75</v>
      </c>
      <c r="BU431" s="6">
        <f t="shared" si="430"/>
        <v>0.75</v>
      </c>
      <c r="BV431" s="6">
        <f t="shared" si="431"/>
        <v>0.75</v>
      </c>
      <c r="BW431" s="6">
        <v>1</v>
      </c>
      <c r="BX431" s="1"/>
    </row>
    <row r="432" spans="1:76" ht="57" hidden="1" x14ac:dyDescent="0.3">
      <c r="A432" s="2" t="str">
        <f>Programas!A432</f>
        <v>UA9</v>
      </c>
      <c r="B432" s="2">
        <f>Programas!B432</f>
        <v>1</v>
      </c>
      <c r="C432" s="2" t="str">
        <f>Programas!C432</f>
        <v>Recursos Hídricos</v>
      </c>
      <c r="D432" s="2">
        <f>Programas!D432</f>
        <v>11</v>
      </c>
      <c r="E432" s="2" t="str">
        <f>Programas!E432</f>
        <v>Comunicação, mobilização social, educação e capacitação técnica</v>
      </c>
      <c r="F432" s="2" t="str">
        <f>Programas!F432</f>
        <v>11.2</v>
      </c>
      <c r="G432" s="2" t="str">
        <f>Programas!G432</f>
        <v>Planejamento e implementação de ações de comunicação</v>
      </c>
      <c r="H432" s="2" t="str">
        <f>Programas!H432</f>
        <v>11.2.1</v>
      </c>
      <c r="I432" s="2" t="str">
        <f>Programas!I432</f>
        <v>Elaborar o planejamento de atividades de comunicação das ações de gestão de recursos hídricos e implementar ao longo do horizonte do Plano</v>
      </c>
      <c r="J432" s="3" t="str">
        <f>IF(Programas!J432="X","X","")</f>
        <v/>
      </c>
      <c r="K432" s="3" t="str">
        <f>IF(Programas!K432="X","X","")</f>
        <v>X</v>
      </c>
      <c r="L432" s="3" t="str">
        <f>IF(Programas!L432="X","X","")</f>
        <v>X</v>
      </c>
      <c r="M432" s="3" t="str">
        <f>IF(Programas!M432="X","X","")</f>
        <v>X</v>
      </c>
      <c r="N432" s="3" t="str">
        <f>IF(Programas!N432="X","X","")</f>
        <v>X</v>
      </c>
      <c r="O432" s="3" t="str">
        <f>IF(Programas!O432="X","X","")</f>
        <v>X</v>
      </c>
      <c r="P432" s="3" t="str">
        <f>IF(Programas!P432="X","X","")</f>
        <v>X</v>
      </c>
      <c r="Q432" s="3" t="str">
        <f>IF(Programas!Q432="X","X","")</f>
        <v>X</v>
      </c>
      <c r="R432" s="3" t="str">
        <f>IF(Programas!R432="X","X","")</f>
        <v>X</v>
      </c>
      <c r="S432" s="3" t="str">
        <f>IF(Programas!S432="X","X","")</f>
        <v>X</v>
      </c>
      <c r="T432" s="3" t="str">
        <f>IF(Programas!T432="X","X","")</f>
        <v>X</v>
      </c>
      <c r="U432" s="3" t="str">
        <f>IF(Programas!U432="X","X","")</f>
        <v>X</v>
      </c>
      <c r="V432" s="3" t="str">
        <f>IF(Programas!V432="X","X","")</f>
        <v>X</v>
      </c>
      <c r="W432" s="3" t="str">
        <f>IF(Programas!W432="X","X","")</f>
        <v>X</v>
      </c>
      <c r="X432" s="3" t="str">
        <f>IF(Programas!X432="X","X","")</f>
        <v>X</v>
      </c>
      <c r="Y432" s="3" t="str">
        <f>IF(Programas!Y432="X","X","")</f>
        <v>X</v>
      </c>
      <c r="Z432" s="3" t="str">
        <f>IF(Programas!Z432="X","X","")</f>
        <v>X</v>
      </c>
      <c r="AA432" s="3" t="str">
        <f>IF(Programas!AA432="X","X","")</f>
        <v>X</v>
      </c>
      <c r="AB432" s="3" t="str">
        <f>IF(Programas!AB432="X","X","")</f>
        <v>X</v>
      </c>
      <c r="AC432" s="3" t="str">
        <f>IF(Programas!AC432="X","X","")</f>
        <v>X</v>
      </c>
      <c r="AD432" s="3">
        <f>Programas!AD432</f>
        <v>0</v>
      </c>
      <c r="AE432" s="3">
        <f>Programas!AE432</f>
        <v>0</v>
      </c>
      <c r="AF432" s="3">
        <f>Programas!AF432</f>
        <v>0</v>
      </c>
      <c r="AG432" s="3">
        <f>Programas!AG432</f>
        <v>0</v>
      </c>
      <c r="AH432" s="3">
        <f>Programas!AH432</f>
        <v>0</v>
      </c>
      <c r="AI432" s="3">
        <f>Programas!AI432</f>
        <v>0</v>
      </c>
      <c r="AJ432" s="3">
        <f>Programas!AJ432</f>
        <v>0</v>
      </c>
      <c r="AK432" s="3">
        <f>Programas!AK432</f>
        <v>0</v>
      </c>
      <c r="AL432" s="3">
        <f>Programas!AL432</f>
        <v>0</v>
      </c>
      <c r="AM432" s="3">
        <f>Programas!AM432</f>
        <v>0</v>
      </c>
      <c r="AN432" s="3">
        <f>Programas!AN432</f>
        <v>0</v>
      </c>
      <c r="AO432" s="3">
        <f>Programas!AO432</f>
        <v>0</v>
      </c>
      <c r="AP432" s="3">
        <f>Programas!AP432</f>
        <v>0</v>
      </c>
      <c r="AQ432" s="3">
        <f>Programas!AQ432</f>
        <v>0</v>
      </c>
      <c r="AR432" s="3">
        <f>Programas!AR432</f>
        <v>0</v>
      </c>
      <c r="AS432" s="3">
        <f>Programas!AS432</f>
        <v>0</v>
      </c>
      <c r="AT432" s="3">
        <f>Programas!AT432</f>
        <v>0</v>
      </c>
      <c r="AU432" s="3">
        <f>Programas!AU432</f>
        <v>0</v>
      </c>
      <c r="AV432" s="3">
        <f>Programas!AV432</f>
        <v>0</v>
      </c>
      <c r="AW432" s="3">
        <f>Programas!AW432</f>
        <v>0</v>
      </c>
      <c r="AX432" s="4">
        <f t="shared" si="432"/>
        <v>0</v>
      </c>
      <c r="AY432" s="4" t="s">
        <v>205</v>
      </c>
      <c r="AZ432" s="2" t="s">
        <v>331</v>
      </c>
      <c r="BA432" s="2" t="s">
        <v>332</v>
      </c>
      <c r="BB432" s="2" t="s">
        <v>329</v>
      </c>
      <c r="BC432" s="2" t="s">
        <v>330</v>
      </c>
      <c r="BD432" s="6">
        <v>0</v>
      </c>
      <c r="BE432" s="6">
        <v>0.25</v>
      </c>
      <c r="BF432" s="6">
        <v>0.5</v>
      </c>
      <c r="BG432" s="6">
        <f t="shared" si="417"/>
        <v>0.5</v>
      </c>
      <c r="BH432" s="6">
        <f t="shared" si="418"/>
        <v>0.5</v>
      </c>
      <c r="BI432" s="6">
        <f t="shared" si="419"/>
        <v>0.5</v>
      </c>
      <c r="BJ432" s="6">
        <f t="shared" si="420"/>
        <v>0.5</v>
      </c>
      <c r="BK432" s="6">
        <f t="shared" si="421"/>
        <v>0.5</v>
      </c>
      <c r="BL432" s="6">
        <f t="shared" si="422"/>
        <v>0.5</v>
      </c>
      <c r="BM432" s="6">
        <v>0.75</v>
      </c>
      <c r="BN432" s="6">
        <f t="shared" si="423"/>
        <v>0.75</v>
      </c>
      <c r="BO432" s="6">
        <f t="shared" si="424"/>
        <v>0.75</v>
      </c>
      <c r="BP432" s="6">
        <f t="shared" si="425"/>
        <v>0.75</v>
      </c>
      <c r="BQ432" s="6">
        <f t="shared" si="426"/>
        <v>0.75</v>
      </c>
      <c r="BR432" s="6">
        <f t="shared" si="427"/>
        <v>0.75</v>
      </c>
      <c r="BS432" s="6">
        <f t="shared" si="428"/>
        <v>0.75</v>
      </c>
      <c r="BT432" s="6">
        <f t="shared" si="429"/>
        <v>0.75</v>
      </c>
      <c r="BU432" s="6">
        <f t="shared" si="430"/>
        <v>0.75</v>
      </c>
      <c r="BV432" s="6">
        <f t="shared" si="431"/>
        <v>0.75</v>
      </c>
      <c r="BW432" s="6">
        <v>1</v>
      </c>
      <c r="BX432" s="1"/>
    </row>
    <row r="433" spans="1:76" ht="57" x14ac:dyDescent="0.3">
      <c r="A433" s="40" t="str">
        <f>Programas!A433</f>
        <v>PIRH</v>
      </c>
      <c r="B433" s="40">
        <f>Programas!B433</f>
        <v>1</v>
      </c>
      <c r="C433" s="40" t="str">
        <f>Programas!C433</f>
        <v>Recursos Hídricos</v>
      </c>
      <c r="D433" s="40">
        <f>Programas!D433</f>
        <v>11</v>
      </c>
      <c r="E433" s="40" t="str">
        <f>Programas!E433</f>
        <v>Comunicação, mobilização social, educação e capacitação técnica</v>
      </c>
      <c r="F433" s="40" t="str">
        <f>Programas!F433</f>
        <v>11.3</v>
      </c>
      <c r="G433" s="40" t="str">
        <f>Programas!G433</f>
        <v>Implementação de ações de mobilização e engajamento social na bacia</v>
      </c>
      <c r="H433" s="40" t="str">
        <f>Programas!H433</f>
        <v>11.3.1</v>
      </c>
      <c r="I433" s="40" t="str">
        <f>Programas!I433</f>
        <v>Implementar e acompanhar as ações de mobilização social e engajamento dos CBHs mineiros e capixabas, no âmbito do CBH-Doce</v>
      </c>
      <c r="J433" s="30" t="str">
        <f>IF(Programas!J433="X","X","")</f>
        <v/>
      </c>
      <c r="K433" s="30" t="str">
        <f>IF(Programas!K433="X","X","")</f>
        <v/>
      </c>
      <c r="L433" s="30" t="str">
        <f>IF(Programas!L433="X","X","")</f>
        <v>X</v>
      </c>
      <c r="M433" s="30" t="str">
        <f>IF(Programas!M433="X","X","")</f>
        <v>X</v>
      </c>
      <c r="N433" s="30" t="str">
        <f>IF(Programas!N433="X","X","")</f>
        <v>X</v>
      </c>
      <c r="O433" s="30" t="str">
        <f>IF(Programas!O433="X","X","")</f>
        <v>X</v>
      </c>
      <c r="P433" s="30" t="str">
        <f>IF(Programas!P433="X","X","")</f>
        <v>X</v>
      </c>
      <c r="Q433" s="30" t="str">
        <f>IF(Programas!Q433="X","X","")</f>
        <v>X</v>
      </c>
      <c r="R433" s="30" t="str">
        <f>IF(Programas!R433="X","X","")</f>
        <v>X</v>
      </c>
      <c r="S433" s="30" t="str">
        <f>IF(Programas!S433="X","X","")</f>
        <v>X</v>
      </c>
      <c r="T433" s="30" t="str">
        <f>IF(Programas!T433="X","X","")</f>
        <v>X</v>
      </c>
      <c r="U433" s="30" t="str">
        <f>IF(Programas!U433="X","X","")</f>
        <v>X</v>
      </c>
      <c r="V433" s="30" t="str">
        <f>IF(Programas!V433="X","X","")</f>
        <v>X</v>
      </c>
      <c r="W433" s="30" t="str">
        <f>IF(Programas!W433="X","X","")</f>
        <v>X</v>
      </c>
      <c r="X433" s="30" t="str">
        <f>IF(Programas!X433="X","X","")</f>
        <v>X</v>
      </c>
      <c r="Y433" s="30" t="str">
        <f>IF(Programas!Y433="X","X","")</f>
        <v>X</v>
      </c>
      <c r="Z433" s="30" t="str">
        <f>IF(Programas!Z433="X","X","")</f>
        <v>X</v>
      </c>
      <c r="AA433" s="30" t="str">
        <f>IF(Programas!AA433="X","X","")</f>
        <v>X</v>
      </c>
      <c r="AB433" s="30" t="str">
        <f>IF(Programas!AB433="X","X","")</f>
        <v>X</v>
      </c>
      <c r="AC433" s="30" t="str">
        <f>IF(Programas!AC433="X","X","")</f>
        <v>X</v>
      </c>
      <c r="AD433" s="30">
        <f>Programas!AD433</f>
        <v>0</v>
      </c>
      <c r="AE433" s="30">
        <f>Programas!AE433</f>
        <v>0</v>
      </c>
      <c r="AF433" s="30">
        <f>Programas!AF433</f>
        <v>192</v>
      </c>
      <c r="AG433" s="30">
        <f>Programas!AG433</f>
        <v>0</v>
      </c>
      <c r="AH433" s="30">
        <f>Programas!AH433</f>
        <v>0</v>
      </c>
      <c r="AI433" s="30">
        <f>Programas!AI433</f>
        <v>0</v>
      </c>
      <c r="AJ433" s="30">
        <f>Programas!AJ433</f>
        <v>0</v>
      </c>
      <c r="AK433" s="30">
        <f>Programas!AK433</f>
        <v>0</v>
      </c>
      <c r="AL433" s="30">
        <f>Programas!AL433</f>
        <v>0</v>
      </c>
      <c r="AM433" s="30">
        <f>Programas!AM433</f>
        <v>0</v>
      </c>
      <c r="AN433" s="30">
        <f>Programas!AN433</f>
        <v>0</v>
      </c>
      <c r="AO433" s="30">
        <f>Programas!AO433</f>
        <v>0</v>
      </c>
      <c r="AP433" s="30">
        <f>Programas!AP433</f>
        <v>0</v>
      </c>
      <c r="AQ433" s="30">
        <f>Programas!AQ433</f>
        <v>0</v>
      </c>
      <c r="AR433" s="30">
        <f>Programas!AR433</f>
        <v>0</v>
      </c>
      <c r="AS433" s="30">
        <f>Programas!AS433</f>
        <v>0</v>
      </c>
      <c r="AT433" s="30">
        <f>Programas!AT433</f>
        <v>0</v>
      </c>
      <c r="AU433" s="30">
        <f>Programas!AU433</f>
        <v>0</v>
      </c>
      <c r="AV433" s="30">
        <f>Programas!AV433</f>
        <v>0</v>
      </c>
      <c r="AW433" s="30">
        <f>Programas!AW433</f>
        <v>0</v>
      </c>
      <c r="AX433" s="36">
        <f t="shared" si="432"/>
        <v>192</v>
      </c>
      <c r="AY433" s="36" t="s">
        <v>205</v>
      </c>
      <c r="AZ433" s="40" t="s">
        <v>333</v>
      </c>
      <c r="BA433" s="40" t="s">
        <v>495</v>
      </c>
      <c r="BB433" s="40" t="s">
        <v>329</v>
      </c>
      <c r="BC433" s="40" t="s">
        <v>330</v>
      </c>
      <c r="BD433" s="62">
        <v>0</v>
      </c>
      <c r="BE433" s="62">
        <f t="shared" ref="BE433:BV433" si="433">BD433</f>
        <v>0</v>
      </c>
      <c r="BF433" s="62">
        <v>0.5</v>
      </c>
      <c r="BG433" s="62">
        <f t="shared" si="433"/>
        <v>0.5</v>
      </c>
      <c r="BH433" s="62">
        <f t="shared" si="433"/>
        <v>0.5</v>
      </c>
      <c r="BI433" s="62">
        <f t="shared" si="433"/>
        <v>0.5</v>
      </c>
      <c r="BJ433" s="62">
        <f t="shared" si="433"/>
        <v>0.5</v>
      </c>
      <c r="BK433" s="62">
        <f t="shared" si="433"/>
        <v>0.5</v>
      </c>
      <c r="BL433" s="62">
        <f t="shared" si="433"/>
        <v>0.5</v>
      </c>
      <c r="BM433" s="62">
        <v>0.75</v>
      </c>
      <c r="BN433" s="62">
        <f t="shared" si="433"/>
        <v>0.75</v>
      </c>
      <c r="BO433" s="62">
        <f t="shared" si="433"/>
        <v>0.75</v>
      </c>
      <c r="BP433" s="62">
        <f t="shared" si="433"/>
        <v>0.75</v>
      </c>
      <c r="BQ433" s="62">
        <f t="shared" si="433"/>
        <v>0.75</v>
      </c>
      <c r="BR433" s="62">
        <f t="shared" si="433"/>
        <v>0.75</v>
      </c>
      <c r="BS433" s="62">
        <f t="shared" si="433"/>
        <v>0.75</v>
      </c>
      <c r="BT433" s="62">
        <f t="shared" si="433"/>
        <v>0.75</v>
      </c>
      <c r="BU433" s="62">
        <f t="shared" si="433"/>
        <v>0.75</v>
      </c>
      <c r="BV433" s="62">
        <f t="shared" si="433"/>
        <v>0.75</v>
      </c>
      <c r="BW433" s="62">
        <v>1</v>
      </c>
    </row>
    <row r="434" spans="1:76" ht="57" hidden="1" x14ac:dyDescent="0.3">
      <c r="A434" s="2" t="str">
        <f>Programas!A434</f>
        <v>Doce</v>
      </c>
      <c r="B434" s="2">
        <f>Programas!B434</f>
        <v>1</v>
      </c>
      <c r="C434" s="2" t="str">
        <f>Programas!C434</f>
        <v>Recursos Hídricos</v>
      </c>
      <c r="D434" s="2">
        <f>Programas!D434</f>
        <v>11</v>
      </c>
      <c r="E434" s="2" t="str">
        <f>Programas!E434</f>
        <v>Comunicação, mobilização social, educação e capacitação técnica</v>
      </c>
      <c r="F434" s="2" t="str">
        <f>Programas!F434</f>
        <v>11.3</v>
      </c>
      <c r="G434" s="2" t="str">
        <f>Programas!G434</f>
        <v>Implementação de ações de mobilização e engajamento social na bacia</v>
      </c>
      <c r="H434" s="2" t="str">
        <f>Programas!H434</f>
        <v>11.3.1</v>
      </c>
      <c r="I434" s="2" t="str">
        <f>Programas!I434</f>
        <v>Implementar e acompanhar as ações de mobilização social e engajamento dos CBHs mineiros e capixabas, no âmbito do CBH-Doce</v>
      </c>
      <c r="J434" s="3" t="str">
        <f>IF(Programas!J434="X","X","")</f>
        <v/>
      </c>
      <c r="K434" s="3" t="str">
        <f>IF(Programas!K434="X","X","")</f>
        <v/>
      </c>
      <c r="L434" s="3" t="str">
        <f>IF(Programas!L434="X","X","")</f>
        <v>X</v>
      </c>
      <c r="M434" s="3" t="str">
        <f>IF(Programas!M434="X","X","")</f>
        <v>X</v>
      </c>
      <c r="N434" s="3" t="str">
        <f>IF(Programas!N434="X","X","")</f>
        <v>X</v>
      </c>
      <c r="O434" s="3" t="str">
        <f>IF(Programas!O434="X","X","")</f>
        <v>X</v>
      </c>
      <c r="P434" s="3" t="str">
        <f>IF(Programas!P434="X","X","")</f>
        <v>X</v>
      </c>
      <c r="Q434" s="3" t="str">
        <f>IF(Programas!Q434="X","X","")</f>
        <v>X</v>
      </c>
      <c r="R434" s="3" t="str">
        <f>IF(Programas!R434="X","X","")</f>
        <v>X</v>
      </c>
      <c r="S434" s="3" t="str">
        <f>IF(Programas!S434="X","X","")</f>
        <v>X</v>
      </c>
      <c r="T434" s="3" t="str">
        <f>IF(Programas!T434="X","X","")</f>
        <v>X</v>
      </c>
      <c r="U434" s="3" t="str">
        <f>IF(Programas!U434="X","X","")</f>
        <v>X</v>
      </c>
      <c r="V434" s="3" t="str">
        <f>IF(Programas!V434="X","X","")</f>
        <v>X</v>
      </c>
      <c r="W434" s="3" t="str">
        <f>IF(Programas!W434="X","X","")</f>
        <v>X</v>
      </c>
      <c r="X434" s="3" t="str">
        <f>IF(Programas!X434="X","X","")</f>
        <v>X</v>
      </c>
      <c r="Y434" s="3" t="str">
        <f>IF(Programas!Y434="X","X","")</f>
        <v>X</v>
      </c>
      <c r="Z434" s="3" t="str">
        <f>IF(Programas!Z434="X","X","")</f>
        <v>X</v>
      </c>
      <c r="AA434" s="3" t="str">
        <f>IF(Programas!AA434="X","X","")</f>
        <v>X</v>
      </c>
      <c r="AB434" s="3" t="str">
        <f>IF(Programas!AB434="X","X","")</f>
        <v>X</v>
      </c>
      <c r="AC434" s="3" t="str">
        <f>IF(Programas!AC434="X","X","")</f>
        <v>X</v>
      </c>
      <c r="AD434" s="3">
        <f>Programas!AD434</f>
        <v>0</v>
      </c>
      <c r="AE434" s="3">
        <f>Programas!AE434</f>
        <v>0</v>
      </c>
      <c r="AF434" s="3">
        <f>Programas!AF434</f>
        <v>192</v>
      </c>
      <c r="AG434" s="3">
        <f>Programas!AG434</f>
        <v>0</v>
      </c>
      <c r="AH434" s="3">
        <f>Programas!AH434</f>
        <v>0</v>
      </c>
      <c r="AI434" s="3">
        <f>Programas!AI434</f>
        <v>0</v>
      </c>
      <c r="AJ434" s="3">
        <f>Programas!AJ434</f>
        <v>0</v>
      </c>
      <c r="AK434" s="3">
        <f>Programas!AK434</f>
        <v>0</v>
      </c>
      <c r="AL434" s="3">
        <f>Programas!AL434</f>
        <v>0</v>
      </c>
      <c r="AM434" s="3">
        <f>Programas!AM434</f>
        <v>0</v>
      </c>
      <c r="AN434" s="3">
        <f>Programas!AN434</f>
        <v>0</v>
      </c>
      <c r="AO434" s="3">
        <f>Programas!AO434</f>
        <v>0</v>
      </c>
      <c r="AP434" s="3">
        <f>Programas!AP434</f>
        <v>0</v>
      </c>
      <c r="AQ434" s="3">
        <f>Programas!AQ434</f>
        <v>0</v>
      </c>
      <c r="AR434" s="3">
        <f>Programas!AR434</f>
        <v>0</v>
      </c>
      <c r="AS434" s="3">
        <f>Programas!AS434</f>
        <v>0</v>
      </c>
      <c r="AT434" s="3">
        <f>Programas!AT434</f>
        <v>0</v>
      </c>
      <c r="AU434" s="3">
        <f>Programas!AU434</f>
        <v>0</v>
      </c>
      <c r="AV434" s="3">
        <f>Programas!AV434</f>
        <v>0</v>
      </c>
      <c r="AW434" s="3">
        <f>Programas!AW434</f>
        <v>0</v>
      </c>
      <c r="AX434" s="4">
        <f t="shared" si="432"/>
        <v>192</v>
      </c>
      <c r="AY434" s="4" t="s">
        <v>205</v>
      </c>
      <c r="AZ434" s="2" t="s">
        <v>333</v>
      </c>
      <c r="BA434" s="2" t="s">
        <v>495</v>
      </c>
      <c r="BB434" s="2" t="s">
        <v>329</v>
      </c>
      <c r="BC434" s="2" t="s">
        <v>330</v>
      </c>
      <c r="BD434" s="6">
        <v>0</v>
      </c>
      <c r="BE434" s="6">
        <f>BD434</f>
        <v>0</v>
      </c>
      <c r="BF434" s="6">
        <v>0.5</v>
      </c>
      <c r="BG434" s="6">
        <f t="shared" ref="BG434:BL435" si="434">BF434</f>
        <v>0.5</v>
      </c>
      <c r="BH434" s="6">
        <f t="shared" si="434"/>
        <v>0.5</v>
      </c>
      <c r="BI434" s="6">
        <f t="shared" si="434"/>
        <v>0.5</v>
      </c>
      <c r="BJ434" s="6">
        <f t="shared" si="434"/>
        <v>0.5</v>
      </c>
      <c r="BK434" s="6">
        <f t="shared" si="434"/>
        <v>0.5</v>
      </c>
      <c r="BL434" s="6">
        <f t="shared" si="434"/>
        <v>0.5</v>
      </c>
      <c r="BM434" s="6">
        <v>0.75</v>
      </c>
      <c r="BN434" s="6">
        <f t="shared" ref="BN434:BV434" si="435">BM434</f>
        <v>0.75</v>
      </c>
      <c r="BO434" s="6">
        <f t="shared" si="435"/>
        <v>0.75</v>
      </c>
      <c r="BP434" s="6">
        <f t="shared" si="435"/>
        <v>0.75</v>
      </c>
      <c r="BQ434" s="6">
        <f t="shared" si="435"/>
        <v>0.75</v>
      </c>
      <c r="BR434" s="6">
        <f t="shared" si="435"/>
        <v>0.75</v>
      </c>
      <c r="BS434" s="6">
        <f t="shared" si="435"/>
        <v>0.75</v>
      </c>
      <c r="BT434" s="6">
        <f t="shared" si="435"/>
        <v>0.75</v>
      </c>
      <c r="BU434" s="6">
        <f t="shared" si="435"/>
        <v>0.75</v>
      </c>
      <c r="BV434" s="6">
        <f t="shared" si="435"/>
        <v>0.75</v>
      </c>
      <c r="BW434" s="6">
        <v>1</v>
      </c>
      <c r="BX434" s="1"/>
    </row>
    <row r="435" spans="1:76" ht="57" hidden="1" x14ac:dyDescent="0.3">
      <c r="A435" s="2" t="str">
        <f>Programas!A435</f>
        <v>DO1</v>
      </c>
      <c r="B435" s="2">
        <f>Programas!B435</f>
        <v>1</v>
      </c>
      <c r="C435" s="2" t="str">
        <f>Programas!C435</f>
        <v>Recursos Hídricos</v>
      </c>
      <c r="D435" s="2">
        <f>Programas!D435</f>
        <v>11</v>
      </c>
      <c r="E435" s="2" t="str">
        <f>Programas!E435</f>
        <v>Comunicação, mobilização social, educação e capacitação técnica</v>
      </c>
      <c r="F435" s="2" t="str">
        <f>Programas!F435</f>
        <v>11.3</v>
      </c>
      <c r="G435" s="2" t="str">
        <f>Programas!G435</f>
        <v>Implementação de ações de mobilização e engajamento social na bacia</v>
      </c>
      <c r="H435" s="2" t="str">
        <f>Programas!H435</f>
        <v>11.3.1</v>
      </c>
      <c r="I435" s="2" t="str">
        <f>Programas!I435</f>
        <v>Implementar e acompanhar as ações de mobilização social e engajamento no âmbito do CBH</v>
      </c>
      <c r="J435" s="3" t="str">
        <f>IF(Programas!J435="X","X","")</f>
        <v/>
      </c>
      <c r="K435" s="3" t="str">
        <f>IF(Programas!K435="X","X","")</f>
        <v/>
      </c>
      <c r="L435" s="3" t="str">
        <f>IF(Programas!L435="X","X","")</f>
        <v>X</v>
      </c>
      <c r="M435" s="3" t="str">
        <f>IF(Programas!M435="X","X","")</f>
        <v>X</v>
      </c>
      <c r="N435" s="3" t="str">
        <f>IF(Programas!N435="X","X","")</f>
        <v>X</v>
      </c>
      <c r="O435" s="3" t="str">
        <f>IF(Programas!O435="X","X","")</f>
        <v>X</v>
      </c>
      <c r="P435" s="3" t="str">
        <f>IF(Programas!P435="X","X","")</f>
        <v>X</v>
      </c>
      <c r="Q435" s="3" t="str">
        <f>IF(Programas!Q435="X","X","")</f>
        <v>X</v>
      </c>
      <c r="R435" s="3" t="str">
        <f>IF(Programas!R435="X","X","")</f>
        <v>X</v>
      </c>
      <c r="S435" s="3" t="str">
        <f>IF(Programas!S435="X","X","")</f>
        <v>X</v>
      </c>
      <c r="T435" s="3" t="str">
        <f>IF(Programas!T435="X","X","")</f>
        <v>X</v>
      </c>
      <c r="U435" s="3" t="str">
        <f>IF(Programas!U435="X","X","")</f>
        <v>X</v>
      </c>
      <c r="V435" s="3" t="str">
        <f>IF(Programas!V435="X","X","")</f>
        <v>X</v>
      </c>
      <c r="W435" s="3" t="str">
        <f>IF(Programas!W435="X","X","")</f>
        <v>X</v>
      </c>
      <c r="X435" s="3" t="str">
        <f>IF(Programas!X435="X","X","")</f>
        <v>X</v>
      </c>
      <c r="Y435" s="3" t="str">
        <f>IF(Programas!Y435="X","X","")</f>
        <v>X</v>
      </c>
      <c r="Z435" s="3" t="str">
        <f>IF(Programas!Z435="X","X","")</f>
        <v>X</v>
      </c>
      <c r="AA435" s="3" t="str">
        <f>IF(Programas!AA435="X","X","")</f>
        <v>X</v>
      </c>
      <c r="AB435" s="3" t="str">
        <f>IF(Programas!AB435="X","X","")</f>
        <v>X</v>
      </c>
      <c r="AC435" s="3" t="str">
        <f>IF(Programas!AC435="X","X","")</f>
        <v>X</v>
      </c>
      <c r="AD435" s="3">
        <f>Programas!AD435</f>
        <v>0</v>
      </c>
      <c r="AE435" s="3">
        <f>Programas!AE435</f>
        <v>0</v>
      </c>
      <c r="AF435" s="3">
        <f>Programas!AF435</f>
        <v>0</v>
      </c>
      <c r="AG435" s="3">
        <f>Programas!AG435</f>
        <v>0</v>
      </c>
      <c r="AH435" s="3">
        <f>Programas!AH435</f>
        <v>0</v>
      </c>
      <c r="AI435" s="3">
        <f>Programas!AI435</f>
        <v>0</v>
      </c>
      <c r="AJ435" s="3">
        <f>Programas!AJ435</f>
        <v>0</v>
      </c>
      <c r="AK435" s="3">
        <f>Programas!AK435</f>
        <v>0</v>
      </c>
      <c r="AL435" s="3">
        <f>Programas!AL435</f>
        <v>0</v>
      </c>
      <c r="AM435" s="3">
        <f>Programas!AM435</f>
        <v>0</v>
      </c>
      <c r="AN435" s="3">
        <f>Programas!AN435</f>
        <v>0</v>
      </c>
      <c r="AO435" s="3">
        <f>Programas!AO435</f>
        <v>0</v>
      </c>
      <c r="AP435" s="3">
        <f>Programas!AP435</f>
        <v>0</v>
      </c>
      <c r="AQ435" s="3">
        <f>Programas!AQ435</f>
        <v>0</v>
      </c>
      <c r="AR435" s="3">
        <f>Programas!AR435</f>
        <v>0</v>
      </c>
      <c r="AS435" s="3">
        <f>Programas!AS435</f>
        <v>0</v>
      </c>
      <c r="AT435" s="3">
        <f>Programas!AT435</f>
        <v>0</v>
      </c>
      <c r="AU435" s="3">
        <f>Programas!AU435</f>
        <v>0</v>
      </c>
      <c r="AV435" s="3">
        <f>Programas!AV435</f>
        <v>0</v>
      </c>
      <c r="AW435" s="3">
        <f>Programas!AW435</f>
        <v>0</v>
      </c>
      <c r="AX435" s="4">
        <f t="shared" si="432"/>
        <v>0</v>
      </c>
      <c r="AY435" s="4" t="s">
        <v>205</v>
      </c>
      <c r="AZ435" s="2" t="s">
        <v>531</v>
      </c>
      <c r="BA435" s="2" t="s">
        <v>532</v>
      </c>
      <c r="BB435" s="2" t="s">
        <v>329</v>
      </c>
      <c r="BC435" s="2" t="s">
        <v>330</v>
      </c>
      <c r="BD435" s="6">
        <v>0</v>
      </c>
      <c r="BE435" s="6">
        <f>BD435</f>
        <v>0</v>
      </c>
      <c r="BF435" s="6">
        <v>0.5</v>
      </c>
      <c r="BG435" s="6">
        <f t="shared" si="434"/>
        <v>0.5</v>
      </c>
      <c r="BH435" s="6">
        <f t="shared" si="434"/>
        <v>0.5</v>
      </c>
      <c r="BI435" s="6">
        <f t="shared" si="434"/>
        <v>0.5</v>
      </c>
      <c r="BJ435" s="6">
        <f t="shared" si="434"/>
        <v>0.5</v>
      </c>
      <c r="BK435" s="6">
        <f t="shared" si="434"/>
        <v>0.5</v>
      </c>
      <c r="BL435" s="6">
        <f t="shared" si="434"/>
        <v>0.5</v>
      </c>
      <c r="BM435" s="6">
        <v>0.75</v>
      </c>
      <c r="BN435" s="6">
        <f t="shared" ref="BN435:BV435" si="436">BM435</f>
        <v>0.75</v>
      </c>
      <c r="BO435" s="6">
        <f t="shared" si="436"/>
        <v>0.75</v>
      </c>
      <c r="BP435" s="6">
        <f t="shared" si="436"/>
        <v>0.75</v>
      </c>
      <c r="BQ435" s="6">
        <f t="shared" si="436"/>
        <v>0.75</v>
      </c>
      <c r="BR435" s="6">
        <f t="shared" si="436"/>
        <v>0.75</v>
      </c>
      <c r="BS435" s="6">
        <f t="shared" si="436"/>
        <v>0.75</v>
      </c>
      <c r="BT435" s="6">
        <f t="shared" si="436"/>
        <v>0.75</v>
      </c>
      <c r="BU435" s="6">
        <f t="shared" si="436"/>
        <v>0.75</v>
      </c>
      <c r="BV435" s="6">
        <f t="shared" si="436"/>
        <v>0.75</v>
      </c>
      <c r="BW435" s="6">
        <v>1</v>
      </c>
      <c r="BX435" s="1"/>
    </row>
    <row r="436" spans="1:76" ht="57" hidden="1" x14ac:dyDescent="0.3">
      <c r="A436" s="2" t="str">
        <f>Programas!A436</f>
        <v>DO2</v>
      </c>
      <c r="B436" s="2">
        <f>Programas!B436</f>
        <v>1</v>
      </c>
      <c r="C436" s="2" t="str">
        <f>Programas!C436</f>
        <v>Recursos Hídricos</v>
      </c>
      <c r="D436" s="2">
        <f>Programas!D436</f>
        <v>11</v>
      </c>
      <c r="E436" s="2" t="str">
        <f>Programas!E436</f>
        <v>Comunicação, mobilização social, educação e capacitação técnica</v>
      </c>
      <c r="F436" s="2" t="str">
        <f>Programas!F436</f>
        <v>11.3</v>
      </c>
      <c r="G436" s="2" t="str">
        <f>Programas!G436</f>
        <v>Implementação de ações de mobilização e engajamento social na bacia</v>
      </c>
      <c r="H436" s="2" t="str">
        <f>Programas!H436</f>
        <v>11.3.1</v>
      </c>
      <c r="I436" s="2" t="str">
        <f>Programas!I436</f>
        <v>Implementar e acompanhar as ações de mobilização social e engajamento no âmbito do CBH</v>
      </c>
      <c r="J436" s="3" t="str">
        <f>IF(Programas!J436="X","X","")</f>
        <v/>
      </c>
      <c r="K436" s="3" t="str">
        <f>IF(Programas!K436="X","X","")</f>
        <v/>
      </c>
      <c r="L436" s="3" t="str">
        <f>IF(Programas!L436="X","X","")</f>
        <v>X</v>
      </c>
      <c r="M436" s="3" t="str">
        <f>IF(Programas!M436="X","X","")</f>
        <v>X</v>
      </c>
      <c r="N436" s="3" t="str">
        <f>IF(Programas!N436="X","X","")</f>
        <v>X</v>
      </c>
      <c r="O436" s="3" t="str">
        <f>IF(Programas!O436="X","X","")</f>
        <v>X</v>
      </c>
      <c r="P436" s="3" t="str">
        <f>IF(Programas!P436="X","X","")</f>
        <v>X</v>
      </c>
      <c r="Q436" s="3" t="str">
        <f>IF(Programas!Q436="X","X","")</f>
        <v>X</v>
      </c>
      <c r="R436" s="3" t="str">
        <f>IF(Programas!R436="X","X","")</f>
        <v>X</v>
      </c>
      <c r="S436" s="3" t="str">
        <f>IF(Programas!S436="X","X","")</f>
        <v>X</v>
      </c>
      <c r="T436" s="3" t="str">
        <f>IF(Programas!T436="X","X","")</f>
        <v>X</v>
      </c>
      <c r="U436" s="3" t="str">
        <f>IF(Programas!U436="X","X","")</f>
        <v>X</v>
      </c>
      <c r="V436" s="3" t="str">
        <f>IF(Programas!V436="X","X","")</f>
        <v>X</v>
      </c>
      <c r="W436" s="3" t="str">
        <f>IF(Programas!W436="X","X","")</f>
        <v>X</v>
      </c>
      <c r="X436" s="3" t="str">
        <f>IF(Programas!X436="X","X","")</f>
        <v>X</v>
      </c>
      <c r="Y436" s="3" t="str">
        <f>IF(Programas!Y436="X","X","")</f>
        <v>X</v>
      </c>
      <c r="Z436" s="3" t="str">
        <f>IF(Programas!Z436="X","X","")</f>
        <v>X</v>
      </c>
      <c r="AA436" s="3" t="str">
        <f>IF(Programas!AA436="X","X","")</f>
        <v>X</v>
      </c>
      <c r="AB436" s="3" t="str">
        <f>IF(Programas!AB436="X","X","")</f>
        <v>X</v>
      </c>
      <c r="AC436" s="3" t="str">
        <f>IF(Programas!AC436="X","X","")</f>
        <v>X</v>
      </c>
      <c r="AD436" s="3">
        <f>Programas!AD436</f>
        <v>0</v>
      </c>
      <c r="AE436" s="3">
        <f>Programas!AE436</f>
        <v>0</v>
      </c>
      <c r="AF436" s="3">
        <f>Programas!AF436</f>
        <v>0</v>
      </c>
      <c r="AG436" s="3">
        <f>Programas!AG436</f>
        <v>0</v>
      </c>
      <c r="AH436" s="3">
        <f>Programas!AH436</f>
        <v>0</v>
      </c>
      <c r="AI436" s="3">
        <f>Programas!AI436</f>
        <v>0</v>
      </c>
      <c r="AJ436" s="3">
        <f>Programas!AJ436</f>
        <v>0</v>
      </c>
      <c r="AK436" s="3">
        <f>Programas!AK436</f>
        <v>0</v>
      </c>
      <c r="AL436" s="3">
        <f>Programas!AL436</f>
        <v>0</v>
      </c>
      <c r="AM436" s="3">
        <f>Programas!AM436</f>
        <v>0</v>
      </c>
      <c r="AN436" s="3">
        <f>Programas!AN436</f>
        <v>0</v>
      </c>
      <c r="AO436" s="3">
        <f>Programas!AO436</f>
        <v>0</v>
      </c>
      <c r="AP436" s="3">
        <f>Programas!AP436</f>
        <v>0</v>
      </c>
      <c r="AQ436" s="3">
        <f>Programas!AQ436</f>
        <v>0</v>
      </c>
      <c r="AR436" s="3">
        <f>Programas!AR436</f>
        <v>0</v>
      </c>
      <c r="AS436" s="3">
        <f>Programas!AS436</f>
        <v>0</v>
      </c>
      <c r="AT436" s="3">
        <f>Programas!AT436</f>
        <v>0</v>
      </c>
      <c r="AU436" s="3">
        <f>Programas!AU436</f>
        <v>0</v>
      </c>
      <c r="AV436" s="3">
        <f>Programas!AV436</f>
        <v>0</v>
      </c>
      <c r="AW436" s="3">
        <f>Programas!AW436</f>
        <v>0</v>
      </c>
      <c r="AX436" s="4">
        <f t="shared" si="432"/>
        <v>0</v>
      </c>
      <c r="AY436" s="4" t="s">
        <v>205</v>
      </c>
      <c r="AZ436" s="2" t="s">
        <v>531</v>
      </c>
      <c r="BA436" s="2" t="s">
        <v>532</v>
      </c>
      <c r="BB436" s="2" t="s">
        <v>329</v>
      </c>
      <c r="BC436" s="2" t="s">
        <v>330</v>
      </c>
      <c r="BD436" s="6">
        <v>0</v>
      </c>
      <c r="BE436" s="6">
        <f t="shared" ref="BE436:BE441" si="437">BD436</f>
        <v>0</v>
      </c>
      <c r="BF436" s="6">
        <v>0.5</v>
      </c>
      <c r="BG436" s="6">
        <f t="shared" ref="BG436:BG441" si="438">BF436</f>
        <v>0.5</v>
      </c>
      <c r="BH436" s="6">
        <f t="shared" ref="BH436:BH441" si="439">BG436</f>
        <v>0.5</v>
      </c>
      <c r="BI436" s="6">
        <f t="shared" ref="BI436:BI441" si="440">BH436</f>
        <v>0.5</v>
      </c>
      <c r="BJ436" s="6">
        <f t="shared" ref="BJ436:BJ441" si="441">BI436</f>
        <v>0.5</v>
      </c>
      <c r="BK436" s="6">
        <f t="shared" ref="BK436:BK441" si="442">BJ436</f>
        <v>0.5</v>
      </c>
      <c r="BL436" s="6">
        <f t="shared" ref="BL436:BL441" si="443">BK436</f>
        <v>0.5</v>
      </c>
      <c r="BM436" s="6">
        <v>0.75</v>
      </c>
      <c r="BN436" s="6">
        <f t="shared" ref="BN436:BN441" si="444">BM436</f>
        <v>0.75</v>
      </c>
      <c r="BO436" s="6">
        <f t="shared" ref="BO436:BO441" si="445">BN436</f>
        <v>0.75</v>
      </c>
      <c r="BP436" s="6">
        <f t="shared" ref="BP436:BP441" si="446">BO436</f>
        <v>0.75</v>
      </c>
      <c r="BQ436" s="6">
        <f t="shared" ref="BQ436:BQ441" si="447">BP436</f>
        <v>0.75</v>
      </c>
      <c r="BR436" s="6">
        <f t="shared" ref="BR436:BR441" si="448">BQ436</f>
        <v>0.75</v>
      </c>
      <c r="BS436" s="6">
        <f t="shared" ref="BS436:BS441" si="449">BR436</f>
        <v>0.75</v>
      </c>
      <c r="BT436" s="6">
        <f t="shared" ref="BT436:BT441" si="450">BS436</f>
        <v>0.75</v>
      </c>
      <c r="BU436" s="6">
        <f t="shared" ref="BU436:BU441" si="451">BT436</f>
        <v>0.75</v>
      </c>
      <c r="BV436" s="6">
        <f t="shared" ref="BV436:BV441" si="452">BU436</f>
        <v>0.75</v>
      </c>
      <c r="BW436" s="6">
        <v>1</v>
      </c>
      <c r="BX436" s="1"/>
    </row>
    <row r="437" spans="1:76" ht="57" hidden="1" x14ac:dyDescent="0.3">
      <c r="A437" s="2" t="str">
        <f>Programas!A437</f>
        <v>DO3</v>
      </c>
      <c r="B437" s="2">
        <f>Programas!B437</f>
        <v>1</v>
      </c>
      <c r="C437" s="2" t="str">
        <f>Programas!C437</f>
        <v>Recursos Hídricos</v>
      </c>
      <c r="D437" s="2">
        <f>Programas!D437</f>
        <v>11</v>
      </c>
      <c r="E437" s="2" t="str">
        <f>Programas!E437</f>
        <v>Comunicação, mobilização social, educação e capacitação técnica</v>
      </c>
      <c r="F437" s="2" t="str">
        <f>Programas!F437</f>
        <v>11.3</v>
      </c>
      <c r="G437" s="2" t="str">
        <f>Programas!G437</f>
        <v>Implementação de ações de mobilização e engajamento social na bacia</v>
      </c>
      <c r="H437" s="2" t="str">
        <f>Programas!H437</f>
        <v>11.3.1</v>
      </c>
      <c r="I437" s="2" t="str">
        <f>Programas!I437</f>
        <v>Implementar e acompanhar as ações de mobilização social e engajamento no âmbito do CBH</v>
      </c>
      <c r="J437" s="3" t="str">
        <f>IF(Programas!J437="X","X","")</f>
        <v/>
      </c>
      <c r="K437" s="3" t="str">
        <f>IF(Programas!K437="X","X","")</f>
        <v/>
      </c>
      <c r="L437" s="3" t="str">
        <f>IF(Programas!L437="X","X","")</f>
        <v>X</v>
      </c>
      <c r="M437" s="3" t="str">
        <f>IF(Programas!M437="X","X","")</f>
        <v>X</v>
      </c>
      <c r="N437" s="3" t="str">
        <f>IF(Programas!N437="X","X","")</f>
        <v>X</v>
      </c>
      <c r="O437" s="3" t="str">
        <f>IF(Programas!O437="X","X","")</f>
        <v>X</v>
      </c>
      <c r="P437" s="3" t="str">
        <f>IF(Programas!P437="X","X","")</f>
        <v>X</v>
      </c>
      <c r="Q437" s="3" t="str">
        <f>IF(Programas!Q437="X","X","")</f>
        <v>X</v>
      </c>
      <c r="R437" s="3" t="str">
        <f>IF(Programas!R437="X","X","")</f>
        <v>X</v>
      </c>
      <c r="S437" s="3" t="str">
        <f>IF(Programas!S437="X","X","")</f>
        <v>X</v>
      </c>
      <c r="T437" s="3" t="str">
        <f>IF(Programas!T437="X","X","")</f>
        <v>X</v>
      </c>
      <c r="U437" s="3" t="str">
        <f>IF(Programas!U437="X","X","")</f>
        <v>X</v>
      </c>
      <c r="V437" s="3" t="str">
        <f>IF(Programas!V437="X","X","")</f>
        <v>X</v>
      </c>
      <c r="W437" s="3" t="str">
        <f>IF(Programas!W437="X","X","")</f>
        <v>X</v>
      </c>
      <c r="X437" s="3" t="str">
        <f>IF(Programas!X437="X","X","")</f>
        <v>X</v>
      </c>
      <c r="Y437" s="3" t="str">
        <f>IF(Programas!Y437="X","X","")</f>
        <v>X</v>
      </c>
      <c r="Z437" s="3" t="str">
        <f>IF(Programas!Z437="X","X","")</f>
        <v>X</v>
      </c>
      <c r="AA437" s="3" t="str">
        <f>IF(Programas!AA437="X","X","")</f>
        <v>X</v>
      </c>
      <c r="AB437" s="3" t="str">
        <f>IF(Programas!AB437="X","X","")</f>
        <v>X</v>
      </c>
      <c r="AC437" s="3" t="str">
        <f>IF(Programas!AC437="X","X","")</f>
        <v>X</v>
      </c>
      <c r="AD437" s="3">
        <f>Programas!AD437</f>
        <v>0</v>
      </c>
      <c r="AE437" s="3">
        <f>Programas!AE437</f>
        <v>0</v>
      </c>
      <c r="AF437" s="3">
        <f>Programas!AF437</f>
        <v>0</v>
      </c>
      <c r="AG437" s="3">
        <f>Programas!AG437</f>
        <v>0</v>
      </c>
      <c r="AH437" s="3">
        <f>Programas!AH437</f>
        <v>0</v>
      </c>
      <c r="AI437" s="3">
        <f>Programas!AI437</f>
        <v>0</v>
      </c>
      <c r="AJ437" s="3">
        <f>Programas!AJ437</f>
        <v>0</v>
      </c>
      <c r="AK437" s="3">
        <f>Programas!AK437</f>
        <v>0</v>
      </c>
      <c r="AL437" s="3">
        <f>Programas!AL437</f>
        <v>0</v>
      </c>
      <c r="AM437" s="3">
        <f>Programas!AM437</f>
        <v>0</v>
      </c>
      <c r="AN437" s="3">
        <f>Programas!AN437</f>
        <v>0</v>
      </c>
      <c r="AO437" s="3">
        <f>Programas!AO437</f>
        <v>0</v>
      </c>
      <c r="AP437" s="3">
        <f>Programas!AP437</f>
        <v>0</v>
      </c>
      <c r="AQ437" s="3">
        <f>Programas!AQ437</f>
        <v>0</v>
      </c>
      <c r="AR437" s="3">
        <f>Programas!AR437</f>
        <v>0</v>
      </c>
      <c r="AS437" s="3">
        <f>Programas!AS437</f>
        <v>0</v>
      </c>
      <c r="AT437" s="3">
        <f>Programas!AT437</f>
        <v>0</v>
      </c>
      <c r="AU437" s="3">
        <f>Programas!AU437</f>
        <v>0</v>
      </c>
      <c r="AV437" s="3">
        <f>Programas!AV437</f>
        <v>0</v>
      </c>
      <c r="AW437" s="3">
        <f>Programas!AW437</f>
        <v>0</v>
      </c>
      <c r="AX437" s="4">
        <f t="shared" si="432"/>
        <v>0</v>
      </c>
      <c r="AY437" s="4" t="s">
        <v>205</v>
      </c>
      <c r="AZ437" s="2" t="s">
        <v>531</v>
      </c>
      <c r="BA437" s="2" t="s">
        <v>532</v>
      </c>
      <c r="BB437" s="2" t="s">
        <v>329</v>
      </c>
      <c r="BC437" s="2" t="s">
        <v>330</v>
      </c>
      <c r="BD437" s="6">
        <v>0</v>
      </c>
      <c r="BE437" s="6">
        <f t="shared" si="437"/>
        <v>0</v>
      </c>
      <c r="BF437" s="6">
        <v>0.5</v>
      </c>
      <c r="BG437" s="6">
        <f t="shared" si="438"/>
        <v>0.5</v>
      </c>
      <c r="BH437" s="6">
        <f t="shared" si="439"/>
        <v>0.5</v>
      </c>
      <c r="BI437" s="6">
        <f t="shared" si="440"/>
        <v>0.5</v>
      </c>
      <c r="BJ437" s="6">
        <f t="shared" si="441"/>
        <v>0.5</v>
      </c>
      <c r="BK437" s="6">
        <f t="shared" si="442"/>
        <v>0.5</v>
      </c>
      <c r="BL437" s="6">
        <f t="shared" si="443"/>
        <v>0.5</v>
      </c>
      <c r="BM437" s="6">
        <v>0.75</v>
      </c>
      <c r="BN437" s="6">
        <f t="shared" si="444"/>
        <v>0.75</v>
      </c>
      <c r="BO437" s="6">
        <f t="shared" si="445"/>
        <v>0.75</v>
      </c>
      <c r="BP437" s="6">
        <f t="shared" si="446"/>
        <v>0.75</v>
      </c>
      <c r="BQ437" s="6">
        <f t="shared" si="447"/>
        <v>0.75</v>
      </c>
      <c r="BR437" s="6">
        <f t="shared" si="448"/>
        <v>0.75</v>
      </c>
      <c r="BS437" s="6">
        <f t="shared" si="449"/>
        <v>0.75</v>
      </c>
      <c r="BT437" s="6">
        <f t="shared" si="450"/>
        <v>0.75</v>
      </c>
      <c r="BU437" s="6">
        <f t="shared" si="451"/>
        <v>0.75</v>
      </c>
      <c r="BV437" s="6">
        <f t="shared" si="452"/>
        <v>0.75</v>
      </c>
      <c r="BW437" s="6">
        <v>1</v>
      </c>
      <c r="BX437" s="1"/>
    </row>
    <row r="438" spans="1:76" ht="57" hidden="1" x14ac:dyDescent="0.3">
      <c r="A438" s="2" t="str">
        <f>Programas!A438</f>
        <v>DO4</v>
      </c>
      <c r="B438" s="2">
        <f>Programas!B438</f>
        <v>1</v>
      </c>
      <c r="C438" s="2" t="str">
        <f>Programas!C438</f>
        <v>Recursos Hídricos</v>
      </c>
      <c r="D438" s="2">
        <f>Programas!D438</f>
        <v>11</v>
      </c>
      <c r="E438" s="2" t="str">
        <f>Programas!E438</f>
        <v>Comunicação, mobilização social, educação e capacitação técnica</v>
      </c>
      <c r="F438" s="2" t="str">
        <f>Programas!F438</f>
        <v>11.3</v>
      </c>
      <c r="G438" s="2" t="str">
        <f>Programas!G438</f>
        <v>Implementação de ações de mobilização e engajamento social na bacia</v>
      </c>
      <c r="H438" s="2" t="str">
        <f>Programas!H438</f>
        <v>11.3.1</v>
      </c>
      <c r="I438" s="2" t="str">
        <f>Programas!I438</f>
        <v>Implementar e acompanhar as ações de mobilização social e engajamento no âmbito do CBH</v>
      </c>
      <c r="J438" s="3" t="str">
        <f>IF(Programas!J438="X","X","")</f>
        <v/>
      </c>
      <c r="K438" s="3" t="str">
        <f>IF(Programas!K438="X","X","")</f>
        <v/>
      </c>
      <c r="L438" s="3" t="str">
        <f>IF(Programas!L438="X","X","")</f>
        <v>X</v>
      </c>
      <c r="M438" s="3" t="str">
        <f>IF(Programas!M438="X","X","")</f>
        <v>X</v>
      </c>
      <c r="N438" s="3" t="str">
        <f>IF(Programas!N438="X","X","")</f>
        <v>X</v>
      </c>
      <c r="O438" s="3" t="str">
        <f>IF(Programas!O438="X","X","")</f>
        <v>X</v>
      </c>
      <c r="P438" s="3" t="str">
        <f>IF(Programas!P438="X","X","")</f>
        <v>X</v>
      </c>
      <c r="Q438" s="3" t="str">
        <f>IF(Programas!Q438="X","X","")</f>
        <v>X</v>
      </c>
      <c r="R438" s="3" t="str">
        <f>IF(Programas!R438="X","X","")</f>
        <v>X</v>
      </c>
      <c r="S438" s="3" t="str">
        <f>IF(Programas!S438="X","X","")</f>
        <v>X</v>
      </c>
      <c r="T438" s="3" t="str">
        <f>IF(Programas!T438="X","X","")</f>
        <v>X</v>
      </c>
      <c r="U438" s="3" t="str">
        <f>IF(Programas!U438="X","X","")</f>
        <v>X</v>
      </c>
      <c r="V438" s="3" t="str">
        <f>IF(Programas!V438="X","X","")</f>
        <v>X</v>
      </c>
      <c r="W438" s="3" t="str">
        <f>IF(Programas!W438="X","X","")</f>
        <v>X</v>
      </c>
      <c r="X438" s="3" t="str">
        <f>IF(Programas!X438="X","X","")</f>
        <v>X</v>
      </c>
      <c r="Y438" s="3" t="str">
        <f>IF(Programas!Y438="X","X","")</f>
        <v>X</v>
      </c>
      <c r="Z438" s="3" t="str">
        <f>IF(Programas!Z438="X","X","")</f>
        <v>X</v>
      </c>
      <c r="AA438" s="3" t="str">
        <f>IF(Programas!AA438="X","X","")</f>
        <v>X</v>
      </c>
      <c r="AB438" s="3" t="str">
        <f>IF(Programas!AB438="X","X","")</f>
        <v>X</v>
      </c>
      <c r="AC438" s="3" t="str">
        <f>IF(Programas!AC438="X","X","")</f>
        <v>X</v>
      </c>
      <c r="AD438" s="3">
        <f>Programas!AD438</f>
        <v>0</v>
      </c>
      <c r="AE438" s="3">
        <f>Programas!AE438</f>
        <v>0</v>
      </c>
      <c r="AF438" s="3">
        <f>Programas!AF438</f>
        <v>0</v>
      </c>
      <c r="AG438" s="3">
        <f>Programas!AG438</f>
        <v>0</v>
      </c>
      <c r="AH438" s="3">
        <f>Programas!AH438</f>
        <v>0</v>
      </c>
      <c r="AI438" s="3">
        <f>Programas!AI438</f>
        <v>0</v>
      </c>
      <c r="AJ438" s="3">
        <f>Programas!AJ438</f>
        <v>0</v>
      </c>
      <c r="AK438" s="3">
        <f>Programas!AK438</f>
        <v>0</v>
      </c>
      <c r="AL438" s="3">
        <f>Programas!AL438</f>
        <v>0</v>
      </c>
      <c r="AM438" s="3">
        <f>Programas!AM438</f>
        <v>0</v>
      </c>
      <c r="AN438" s="3">
        <f>Programas!AN438</f>
        <v>0</v>
      </c>
      <c r="AO438" s="3">
        <f>Programas!AO438</f>
        <v>0</v>
      </c>
      <c r="AP438" s="3">
        <f>Programas!AP438</f>
        <v>0</v>
      </c>
      <c r="AQ438" s="3">
        <f>Programas!AQ438</f>
        <v>0</v>
      </c>
      <c r="AR438" s="3">
        <f>Programas!AR438</f>
        <v>0</v>
      </c>
      <c r="AS438" s="3">
        <f>Programas!AS438</f>
        <v>0</v>
      </c>
      <c r="AT438" s="3">
        <f>Programas!AT438</f>
        <v>0</v>
      </c>
      <c r="AU438" s="3">
        <f>Programas!AU438</f>
        <v>0</v>
      </c>
      <c r="AV438" s="3">
        <f>Programas!AV438</f>
        <v>0</v>
      </c>
      <c r="AW438" s="3">
        <f>Programas!AW438</f>
        <v>0</v>
      </c>
      <c r="AX438" s="4">
        <f t="shared" si="432"/>
        <v>0</v>
      </c>
      <c r="AY438" s="4" t="s">
        <v>205</v>
      </c>
      <c r="AZ438" s="2" t="s">
        <v>531</v>
      </c>
      <c r="BA438" s="2" t="s">
        <v>532</v>
      </c>
      <c r="BB438" s="2" t="s">
        <v>329</v>
      </c>
      <c r="BC438" s="2" t="s">
        <v>330</v>
      </c>
      <c r="BD438" s="6">
        <v>0</v>
      </c>
      <c r="BE438" s="6">
        <f t="shared" si="437"/>
        <v>0</v>
      </c>
      <c r="BF438" s="6">
        <v>0.5</v>
      </c>
      <c r="BG438" s="6">
        <f t="shared" si="438"/>
        <v>0.5</v>
      </c>
      <c r="BH438" s="6">
        <f t="shared" si="439"/>
        <v>0.5</v>
      </c>
      <c r="BI438" s="6">
        <f t="shared" si="440"/>
        <v>0.5</v>
      </c>
      <c r="BJ438" s="6">
        <f t="shared" si="441"/>
        <v>0.5</v>
      </c>
      <c r="BK438" s="6">
        <f t="shared" si="442"/>
        <v>0.5</v>
      </c>
      <c r="BL438" s="6">
        <f t="shared" si="443"/>
        <v>0.5</v>
      </c>
      <c r="BM438" s="6">
        <v>0.75</v>
      </c>
      <c r="BN438" s="6">
        <f t="shared" si="444"/>
        <v>0.75</v>
      </c>
      <c r="BO438" s="6">
        <f t="shared" si="445"/>
        <v>0.75</v>
      </c>
      <c r="BP438" s="6">
        <f t="shared" si="446"/>
        <v>0.75</v>
      </c>
      <c r="BQ438" s="6">
        <f t="shared" si="447"/>
        <v>0.75</v>
      </c>
      <c r="BR438" s="6">
        <f t="shared" si="448"/>
        <v>0.75</v>
      </c>
      <c r="BS438" s="6">
        <f t="shared" si="449"/>
        <v>0.75</v>
      </c>
      <c r="BT438" s="6">
        <f t="shared" si="450"/>
        <v>0.75</v>
      </c>
      <c r="BU438" s="6">
        <f t="shared" si="451"/>
        <v>0.75</v>
      </c>
      <c r="BV438" s="6">
        <f t="shared" si="452"/>
        <v>0.75</v>
      </c>
      <c r="BW438" s="6">
        <v>1</v>
      </c>
      <c r="BX438" s="1"/>
    </row>
    <row r="439" spans="1:76" ht="57" hidden="1" x14ac:dyDescent="0.3">
      <c r="A439" s="2" t="str">
        <f>Programas!A439</f>
        <v>DO5</v>
      </c>
      <c r="B439" s="2">
        <f>Programas!B439</f>
        <v>1</v>
      </c>
      <c r="C439" s="2" t="str">
        <f>Programas!C439</f>
        <v>Recursos Hídricos</v>
      </c>
      <c r="D439" s="2">
        <f>Programas!D439</f>
        <v>11</v>
      </c>
      <c r="E439" s="2" t="str">
        <f>Programas!E439</f>
        <v>Comunicação, mobilização social, educação e capacitação técnica</v>
      </c>
      <c r="F439" s="2" t="str">
        <f>Programas!F439</f>
        <v>11.3</v>
      </c>
      <c r="G439" s="2" t="str">
        <f>Programas!G439</f>
        <v>Implementação de ações de mobilização e engajamento social na bacia</v>
      </c>
      <c r="H439" s="2" t="str">
        <f>Programas!H439</f>
        <v>11.3.1</v>
      </c>
      <c r="I439" s="2" t="str">
        <f>Programas!I439</f>
        <v>Implementar e acompanhar as ações de mobilização social e engajamento no âmbito do CBH</v>
      </c>
      <c r="J439" s="3" t="str">
        <f>IF(Programas!J439="X","X","")</f>
        <v/>
      </c>
      <c r="K439" s="3" t="str">
        <f>IF(Programas!K439="X","X","")</f>
        <v/>
      </c>
      <c r="L439" s="3" t="str">
        <f>IF(Programas!L439="X","X","")</f>
        <v>X</v>
      </c>
      <c r="M439" s="3" t="str">
        <f>IF(Programas!M439="X","X","")</f>
        <v>X</v>
      </c>
      <c r="N439" s="3" t="str">
        <f>IF(Programas!N439="X","X","")</f>
        <v>X</v>
      </c>
      <c r="O439" s="3" t="str">
        <f>IF(Programas!O439="X","X","")</f>
        <v>X</v>
      </c>
      <c r="P439" s="3" t="str">
        <f>IF(Programas!P439="X","X","")</f>
        <v>X</v>
      </c>
      <c r="Q439" s="3" t="str">
        <f>IF(Programas!Q439="X","X","")</f>
        <v>X</v>
      </c>
      <c r="R439" s="3" t="str">
        <f>IF(Programas!R439="X","X","")</f>
        <v>X</v>
      </c>
      <c r="S439" s="3" t="str">
        <f>IF(Programas!S439="X","X","")</f>
        <v>X</v>
      </c>
      <c r="T439" s="3" t="str">
        <f>IF(Programas!T439="X","X","")</f>
        <v>X</v>
      </c>
      <c r="U439" s="3" t="str">
        <f>IF(Programas!U439="X","X","")</f>
        <v>X</v>
      </c>
      <c r="V439" s="3" t="str">
        <f>IF(Programas!V439="X","X","")</f>
        <v>X</v>
      </c>
      <c r="W439" s="3" t="str">
        <f>IF(Programas!W439="X","X","")</f>
        <v>X</v>
      </c>
      <c r="X439" s="3" t="str">
        <f>IF(Programas!X439="X","X","")</f>
        <v>X</v>
      </c>
      <c r="Y439" s="3" t="str">
        <f>IF(Programas!Y439="X","X","")</f>
        <v>X</v>
      </c>
      <c r="Z439" s="3" t="str">
        <f>IF(Programas!Z439="X","X","")</f>
        <v>X</v>
      </c>
      <c r="AA439" s="3" t="str">
        <f>IF(Programas!AA439="X","X","")</f>
        <v>X</v>
      </c>
      <c r="AB439" s="3" t="str">
        <f>IF(Programas!AB439="X","X","")</f>
        <v>X</v>
      </c>
      <c r="AC439" s="3" t="str">
        <f>IF(Programas!AC439="X","X","")</f>
        <v>X</v>
      </c>
      <c r="AD439" s="3">
        <f>Programas!AD439</f>
        <v>0</v>
      </c>
      <c r="AE439" s="3">
        <f>Programas!AE439</f>
        <v>0</v>
      </c>
      <c r="AF439" s="3">
        <f>Programas!AF439</f>
        <v>0</v>
      </c>
      <c r="AG439" s="3">
        <f>Programas!AG439</f>
        <v>0</v>
      </c>
      <c r="AH439" s="3">
        <f>Programas!AH439</f>
        <v>0</v>
      </c>
      <c r="AI439" s="3">
        <f>Programas!AI439</f>
        <v>0</v>
      </c>
      <c r="AJ439" s="3">
        <f>Programas!AJ439</f>
        <v>0</v>
      </c>
      <c r="AK439" s="3">
        <f>Programas!AK439</f>
        <v>0</v>
      </c>
      <c r="AL439" s="3">
        <f>Programas!AL439</f>
        <v>0</v>
      </c>
      <c r="AM439" s="3">
        <f>Programas!AM439</f>
        <v>0</v>
      </c>
      <c r="AN439" s="3">
        <f>Programas!AN439</f>
        <v>0</v>
      </c>
      <c r="AO439" s="3">
        <f>Programas!AO439</f>
        <v>0</v>
      </c>
      <c r="AP439" s="3">
        <f>Programas!AP439</f>
        <v>0</v>
      </c>
      <c r="AQ439" s="3">
        <f>Programas!AQ439</f>
        <v>0</v>
      </c>
      <c r="AR439" s="3">
        <f>Programas!AR439</f>
        <v>0</v>
      </c>
      <c r="AS439" s="3">
        <f>Programas!AS439</f>
        <v>0</v>
      </c>
      <c r="AT439" s="3">
        <f>Programas!AT439</f>
        <v>0</v>
      </c>
      <c r="AU439" s="3">
        <f>Programas!AU439</f>
        <v>0</v>
      </c>
      <c r="AV439" s="3">
        <f>Programas!AV439</f>
        <v>0</v>
      </c>
      <c r="AW439" s="3">
        <f>Programas!AW439</f>
        <v>0</v>
      </c>
      <c r="AX439" s="4">
        <f t="shared" si="432"/>
        <v>0</v>
      </c>
      <c r="AY439" s="4" t="s">
        <v>205</v>
      </c>
      <c r="AZ439" s="2" t="s">
        <v>531</v>
      </c>
      <c r="BA439" s="2" t="s">
        <v>532</v>
      </c>
      <c r="BB439" s="2" t="s">
        <v>329</v>
      </c>
      <c r="BC439" s="2" t="s">
        <v>330</v>
      </c>
      <c r="BD439" s="6">
        <v>0</v>
      </c>
      <c r="BE439" s="6">
        <f t="shared" si="437"/>
        <v>0</v>
      </c>
      <c r="BF439" s="6">
        <v>0.5</v>
      </c>
      <c r="BG439" s="6">
        <f t="shared" si="438"/>
        <v>0.5</v>
      </c>
      <c r="BH439" s="6">
        <f t="shared" si="439"/>
        <v>0.5</v>
      </c>
      <c r="BI439" s="6">
        <f t="shared" si="440"/>
        <v>0.5</v>
      </c>
      <c r="BJ439" s="6">
        <f t="shared" si="441"/>
        <v>0.5</v>
      </c>
      <c r="BK439" s="6">
        <f t="shared" si="442"/>
        <v>0.5</v>
      </c>
      <c r="BL439" s="6">
        <f t="shared" si="443"/>
        <v>0.5</v>
      </c>
      <c r="BM439" s="6">
        <v>0.75</v>
      </c>
      <c r="BN439" s="6">
        <f t="shared" si="444"/>
        <v>0.75</v>
      </c>
      <c r="BO439" s="6">
        <f t="shared" si="445"/>
        <v>0.75</v>
      </c>
      <c r="BP439" s="6">
        <f t="shared" si="446"/>
        <v>0.75</v>
      </c>
      <c r="BQ439" s="6">
        <f t="shared" si="447"/>
        <v>0.75</v>
      </c>
      <c r="BR439" s="6">
        <f t="shared" si="448"/>
        <v>0.75</v>
      </c>
      <c r="BS439" s="6">
        <f t="shared" si="449"/>
        <v>0.75</v>
      </c>
      <c r="BT439" s="6">
        <f t="shared" si="450"/>
        <v>0.75</v>
      </c>
      <c r="BU439" s="6">
        <f t="shared" si="451"/>
        <v>0.75</v>
      </c>
      <c r="BV439" s="6">
        <f t="shared" si="452"/>
        <v>0.75</v>
      </c>
      <c r="BW439" s="6">
        <v>1</v>
      </c>
      <c r="BX439" s="1"/>
    </row>
    <row r="440" spans="1:76" ht="57" hidden="1" x14ac:dyDescent="0.3">
      <c r="A440" s="2" t="str">
        <f>Programas!A440</f>
        <v>DO6</v>
      </c>
      <c r="B440" s="2">
        <f>Programas!B440</f>
        <v>1</v>
      </c>
      <c r="C440" s="2" t="str">
        <f>Programas!C440</f>
        <v>Recursos Hídricos</v>
      </c>
      <c r="D440" s="2">
        <f>Programas!D440</f>
        <v>11</v>
      </c>
      <c r="E440" s="2" t="str">
        <f>Programas!E440</f>
        <v>Comunicação, mobilização social, educação e capacitação técnica</v>
      </c>
      <c r="F440" s="2" t="str">
        <f>Programas!F440</f>
        <v>11.3</v>
      </c>
      <c r="G440" s="2" t="str">
        <f>Programas!G440</f>
        <v>Implementação de ações de mobilização e engajamento social na bacia</v>
      </c>
      <c r="H440" s="2" t="str">
        <f>Programas!H440</f>
        <v>11.3.1</v>
      </c>
      <c r="I440" s="2" t="str">
        <f>Programas!I440</f>
        <v>Implementar e acompanhar as ações de mobilização social e engajamento no âmbito do CBH</v>
      </c>
      <c r="J440" s="3" t="str">
        <f>IF(Programas!J440="X","X","")</f>
        <v/>
      </c>
      <c r="K440" s="3" t="str">
        <f>IF(Programas!K440="X","X","")</f>
        <v/>
      </c>
      <c r="L440" s="3" t="str">
        <f>IF(Programas!L440="X","X","")</f>
        <v>X</v>
      </c>
      <c r="M440" s="3" t="str">
        <f>IF(Programas!M440="X","X","")</f>
        <v>X</v>
      </c>
      <c r="N440" s="3" t="str">
        <f>IF(Programas!N440="X","X","")</f>
        <v>X</v>
      </c>
      <c r="O440" s="3" t="str">
        <f>IF(Programas!O440="X","X","")</f>
        <v>X</v>
      </c>
      <c r="P440" s="3" t="str">
        <f>IF(Programas!P440="X","X","")</f>
        <v>X</v>
      </c>
      <c r="Q440" s="3" t="str">
        <f>IF(Programas!Q440="X","X","")</f>
        <v>X</v>
      </c>
      <c r="R440" s="3" t="str">
        <f>IF(Programas!R440="X","X","")</f>
        <v>X</v>
      </c>
      <c r="S440" s="3" t="str">
        <f>IF(Programas!S440="X","X","")</f>
        <v>X</v>
      </c>
      <c r="T440" s="3" t="str">
        <f>IF(Programas!T440="X","X","")</f>
        <v>X</v>
      </c>
      <c r="U440" s="3" t="str">
        <f>IF(Programas!U440="X","X","")</f>
        <v>X</v>
      </c>
      <c r="V440" s="3" t="str">
        <f>IF(Programas!V440="X","X","")</f>
        <v>X</v>
      </c>
      <c r="W440" s="3" t="str">
        <f>IF(Programas!W440="X","X","")</f>
        <v>X</v>
      </c>
      <c r="X440" s="3" t="str">
        <f>IF(Programas!X440="X","X","")</f>
        <v>X</v>
      </c>
      <c r="Y440" s="3" t="str">
        <f>IF(Programas!Y440="X","X","")</f>
        <v>X</v>
      </c>
      <c r="Z440" s="3" t="str">
        <f>IF(Programas!Z440="X","X","")</f>
        <v>X</v>
      </c>
      <c r="AA440" s="3" t="str">
        <f>IF(Programas!AA440="X","X","")</f>
        <v>X</v>
      </c>
      <c r="AB440" s="3" t="str">
        <f>IF(Programas!AB440="X","X","")</f>
        <v>X</v>
      </c>
      <c r="AC440" s="3" t="str">
        <f>IF(Programas!AC440="X","X","")</f>
        <v>X</v>
      </c>
      <c r="AD440" s="3">
        <f>Programas!AD440</f>
        <v>0</v>
      </c>
      <c r="AE440" s="3">
        <f>Programas!AE440</f>
        <v>0</v>
      </c>
      <c r="AF440" s="3">
        <f>Programas!AF440</f>
        <v>0</v>
      </c>
      <c r="AG440" s="3">
        <f>Programas!AG440</f>
        <v>0</v>
      </c>
      <c r="AH440" s="3">
        <f>Programas!AH440</f>
        <v>0</v>
      </c>
      <c r="AI440" s="3">
        <f>Programas!AI440</f>
        <v>0</v>
      </c>
      <c r="AJ440" s="3">
        <f>Programas!AJ440</f>
        <v>0</v>
      </c>
      <c r="AK440" s="3">
        <f>Programas!AK440</f>
        <v>0</v>
      </c>
      <c r="AL440" s="3">
        <f>Programas!AL440</f>
        <v>0</v>
      </c>
      <c r="AM440" s="3">
        <f>Programas!AM440</f>
        <v>0</v>
      </c>
      <c r="AN440" s="3">
        <f>Programas!AN440</f>
        <v>0</v>
      </c>
      <c r="AO440" s="3">
        <f>Programas!AO440</f>
        <v>0</v>
      </c>
      <c r="AP440" s="3">
        <f>Programas!AP440</f>
        <v>0</v>
      </c>
      <c r="AQ440" s="3">
        <f>Programas!AQ440</f>
        <v>0</v>
      </c>
      <c r="AR440" s="3">
        <f>Programas!AR440</f>
        <v>0</v>
      </c>
      <c r="AS440" s="3">
        <f>Programas!AS440</f>
        <v>0</v>
      </c>
      <c r="AT440" s="3">
        <f>Programas!AT440</f>
        <v>0</v>
      </c>
      <c r="AU440" s="3">
        <f>Programas!AU440</f>
        <v>0</v>
      </c>
      <c r="AV440" s="3">
        <f>Programas!AV440</f>
        <v>0</v>
      </c>
      <c r="AW440" s="3">
        <f>Programas!AW440</f>
        <v>0</v>
      </c>
      <c r="AX440" s="4">
        <f t="shared" si="432"/>
        <v>0</v>
      </c>
      <c r="AY440" s="4" t="s">
        <v>205</v>
      </c>
      <c r="AZ440" s="2" t="s">
        <v>531</v>
      </c>
      <c r="BA440" s="2" t="s">
        <v>532</v>
      </c>
      <c r="BB440" s="2" t="s">
        <v>329</v>
      </c>
      <c r="BC440" s="2" t="s">
        <v>330</v>
      </c>
      <c r="BD440" s="6">
        <v>0</v>
      </c>
      <c r="BE440" s="6">
        <f t="shared" si="437"/>
        <v>0</v>
      </c>
      <c r="BF440" s="6">
        <v>0.5</v>
      </c>
      <c r="BG440" s="6">
        <f t="shared" si="438"/>
        <v>0.5</v>
      </c>
      <c r="BH440" s="6">
        <f t="shared" si="439"/>
        <v>0.5</v>
      </c>
      <c r="BI440" s="6">
        <f t="shared" si="440"/>
        <v>0.5</v>
      </c>
      <c r="BJ440" s="6">
        <f t="shared" si="441"/>
        <v>0.5</v>
      </c>
      <c r="BK440" s="6">
        <f t="shared" si="442"/>
        <v>0.5</v>
      </c>
      <c r="BL440" s="6">
        <f t="shared" si="443"/>
        <v>0.5</v>
      </c>
      <c r="BM440" s="6">
        <v>0.75</v>
      </c>
      <c r="BN440" s="6">
        <f t="shared" si="444"/>
        <v>0.75</v>
      </c>
      <c r="BO440" s="6">
        <f t="shared" si="445"/>
        <v>0.75</v>
      </c>
      <c r="BP440" s="6">
        <f t="shared" si="446"/>
        <v>0.75</v>
      </c>
      <c r="BQ440" s="6">
        <f t="shared" si="447"/>
        <v>0.75</v>
      </c>
      <c r="BR440" s="6">
        <f t="shared" si="448"/>
        <v>0.75</v>
      </c>
      <c r="BS440" s="6">
        <f t="shared" si="449"/>
        <v>0.75</v>
      </c>
      <c r="BT440" s="6">
        <f t="shared" si="450"/>
        <v>0.75</v>
      </c>
      <c r="BU440" s="6">
        <f t="shared" si="451"/>
        <v>0.75</v>
      </c>
      <c r="BV440" s="6">
        <f t="shared" si="452"/>
        <v>0.75</v>
      </c>
      <c r="BW440" s="6">
        <v>1</v>
      </c>
      <c r="BX440" s="1"/>
    </row>
    <row r="441" spans="1:76" ht="57" hidden="1" x14ac:dyDescent="0.3">
      <c r="A441" s="2" t="str">
        <f>Programas!A441</f>
        <v>UA7</v>
      </c>
      <c r="B441" s="2">
        <f>Programas!B441</f>
        <v>1</v>
      </c>
      <c r="C441" s="2" t="str">
        <f>Programas!C441</f>
        <v>Recursos Hídricos</v>
      </c>
      <c r="D441" s="2">
        <f>Programas!D441</f>
        <v>11</v>
      </c>
      <c r="E441" s="2" t="str">
        <f>Programas!E441</f>
        <v>Comunicação, mobilização social, educação e capacitação técnica</v>
      </c>
      <c r="F441" s="2" t="str">
        <f>Programas!F441</f>
        <v>11.3</v>
      </c>
      <c r="G441" s="2" t="str">
        <f>Programas!G441</f>
        <v>Implementação de ações de mobilização e engajamento social na bacia</v>
      </c>
      <c r="H441" s="2" t="str">
        <f>Programas!H441</f>
        <v>11.3.1</v>
      </c>
      <c r="I441" s="2" t="str">
        <f>Programas!I441</f>
        <v>Implementar e acompanhar as ações de mobilização social e engajamento no âmbito do CBH</v>
      </c>
      <c r="J441" s="3" t="str">
        <f>IF(Programas!J441="X","X","")</f>
        <v/>
      </c>
      <c r="K441" s="3" t="str">
        <f>IF(Programas!K441="X","X","")</f>
        <v/>
      </c>
      <c r="L441" s="3" t="str">
        <f>IF(Programas!L441="X","X","")</f>
        <v>X</v>
      </c>
      <c r="M441" s="3" t="str">
        <f>IF(Programas!M441="X","X","")</f>
        <v>X</v>
      </c>
      <c r="N441" s="3" t="str">
        <f>IF(Programas!N441="X","X","")</f>
        <v>X</v>
      </c>
      <c r="O441" s="3" t="str">
        <f>IF(Programas!O441="X","X","")</f>
        <v>X</v>
      </c>
      <c r="P441" s="3" t="str">
        <f>IF(Programas!P441="X","X","")</f>
        <v>X</v>
      </c>
      <c r="Q441" s="3" t="str">
        <f>IF(Programas!Q441="X","X","")</f>
        <v>X</v>
      </c>
      <c r="R441" s="3" t="str">
        <f>IF(Programas!R441="X","X","")</f>
        <v>X</v>
      </c>
      <c r="S441" s="3" t="str">
        <f>IF(Programas!S441="X","X","")</f>
        <v>X</v>
      </c>
      <c r="T441" s="3" t="str">
        <f>IF(Programas!T441="X","X","")</f>
        <v>X</v>
      </c>
      <c r="U441" s="3" t="str">
        <f>IF(Programas!U441="X","X","")</f>
        <v>X</v>
      </c>
      <c r="V441" s="3" t="str">
        <f>IF(Programas!V441="X","X","")</f>
        <v>X</v>
      </c>
      <c r="W441" s="3" t="str">
        <f>IF(Programas!W441="X","X","")</f>
        <v>X</v>
      </c>
      <c r="X441" s="3" t="str">
        <f>IF(Programas!X441="X","X","")</f>
        <v>X</v>
      </c>
      <c r="Y441" s="3" t="str">
        <f>IF(Programas!Y441="X","X","")</f>
        <v>X</v>
      </c>
      <c r="Z441" s="3" t="str">
        <f>IF(Programas!Z441="X","X","")</f>
        <v>X</v>
      </c>
      <c r="AA441" s="3" t="str">
        <f>IF(Programas!AA441="X","X","")</f>
        <v>X</v>
      </c>
      <c r="AB441" s="3" t="str">
        <f>IF(Programas!AB441="X","X","")</f>
        <v>X</v>
      </c>
      <c r="AC441" s="3" t="str">
        <f>IF(Programas!AC441="X","X","")</f>
        <v>X</v>
      </c>
      <c r="AD441" s="3">
        <f>Programas!AD441</f>
        <v>0</v>
      </c>
      <c r="AE441" s="3">
        <f>Programas!AE441</f>
        <v>0</v>
      </c>
      <c r="AF441" s="3">
        <f>Programas!AF441</f>
        <v>0</v>
      </c>
      <c r="AG441" s="3">
        <f>Programas!AG441</f>
        <v>0</v>
      </c>
      <c r="AH441" s="3">
        <f>Programas!AH441</f>
        <v>0</v>
      </c>
      <c r="AI441" s="3">
        <f>Programas!AI441</f>
        <v>0</v>
      </c>
      <c r="AJ441" s="3">
        <f>Programas!AJ441</f>
        <v>0</v>
      </c>
      <c r="AK441" s="3">
        <f>Programas!AK441</f>
        <v>0</v>
      </c>
      <c r="AL441" s="3">
        <f>Programas!AL441</f>
        <v>0</v>
      </c>
      <c r="AM441" s="3">
        <f>Programas!AM441</f>
        <v>0</v>
      </c>
      <c r="AN441" s="3">
        <f>Programas!AN441</f>
        <v>0</v>
      </c>
      <c r="AO441" s="3">
        <f>Programas!AO441</f>
        <v>0</v>
      </c>
      <c r="AP441" s="3">
        <f>Programas!AP441</f>
        <v>0</v>
      </c>
      <c r="AQ441" s="3">
        <f>Programas!AQ441</f>
        <v>0</v>
      </c>
      <c r="AR441" s="3">
        <f>Programas!AR441</f>
        <v>0</v>
      </c>
      <c r="AS441" s="3">
        <f>Programas!AS441</f>
        <v>0</v>
      </c>
      <c r="AT441" s="3">
        <f>Programas!AT441</f>
        <v>0</v>
      </c>
      <c r="AU441" s="3">
        <f>Programas!AU441</f>
        <v>0</v>
      </c>
      <c r="AV441" s="3">
        <f>Programas!AV441</f>
        <v>0</v>
      </c>
      <c r="AW441" s="3">
        <f>Programas!AW441</f>
        <v>0</v>
      </c>
      <c r="AX441" s="4">
        <f t="shared" si="432"/>
        <v>0</v>
      </c>
      <c r="AY441" s="4" t="s">
        <v>205</v>
      </c>
      <c r="AZ441" s="2" t="s">
        <v>531</v>
      </c>
      <c r="BA441" s="2" t="s">
        <v>532</v>
      </c>
      <c r="BB441" s="2" t="s">
        <v>329</v>
      </c>
      <c r="BC441" s="2" t="s">
        <v>330</v>
      </c>
      <c r="BD441" s="6">
        <v>0</v>
      </c>
      <c r="BE441" s="6">
        <f t="shared" si="437"/>
        <v>0</v>
      </c>
      <c r="BF441" s="6">
        <v>0.5</v>
      </c>
      <c r="BG441" s="6">
        <f t="shared" si="438"/>
        <v>0.5</v>
      </c>
      <c r="BH441" s="6">
        <f t="shared" si="439"/>
        <v>0.5</v>
      </c>
      <c r="BI441" s="6">
        <f t="shared" si="440"/>
        <v>0.5</v>
      </c>
      <c r="BJ441" s="6">
        <f t="shared" si="441"/>
        <v>0.5</v>
      </c>
      <c r="BK441" s="6">
        <f t="shared" si="442"/>
        <v>0.5</v>
      </c>
      <c r="BL441" s="6">
        <f t="shared" si="443"/>
        <v>0.5</v>
      </c>
      <c r="BM441" s="6">
        <v>0.75</v>
      </c>
      <c r="BN441" s="6">
        <f t="shared" si="444"/>
        <v>0.75</v>
      </c>
      <c r="BO441" s="6">
        <f t="shared" si="445"/>
        <v>0.75</v>
      </c>
      <c r="BP441" s="6">
        <f t="shared" si="446"/>
        <v>0.75</v>
      </c>
      <c r="BQ441" s="6">
        <f t="shared" si="447"/>
        <v>0.75</v>
      </c>
      <c r="BR441" s="6">
        <f t="shared" si="448"/>
        <v>0.75</v>
      </c>
      <c r="BS441" s="6">
        <f t="shared" si="449"/>
        <v>0.75</v>
      </c>
      <c r="BT441" s="6">
        <f t="shared" si="450"/>
        <v>0.75</v>
      </c>
      <c r="BU441" s="6">
        <f t="shared" si="451"/>
        <v>0.75</v>
      </c>
      <c r="BV441" s="6">
        <f t="shared" si="452"/>
        <v>0.75</v>
      </c>
      <c r="BW441" s="6">
        <v>1</v>
      </c>
      <c r="BX441" s="1"/>
    </row>
    <row r="442" spans="1:76" ht="57" hidden="1" x14ac:dyDescent="0.3">
      <c r="A442" s="2" t="str">
        <f>Programas!A442</f>
        <v>UA8</v>
      </c>
      <c r="B442" s="2">
        <f>Programas!B442</f>
        <v>1</v>
      </c>
      <c r="C442" s="2" t="str">
        <f>Programas!C442</f>
        <v>Recursos Hídricos</v>
      </c>
      <c r="D442" s="2">
        <f>Programas!D442</f>
        <v>11</v>
      </c>
      <c r="E442" s="2" t="str">
        <f>Programas!E442</f>
        <v>Comunicação, mobilização social, educação e capacitação técnica</v>
      </c>
      <c r="F442" s="2" t="str">
        <f>Programas!F442</f>
        <v>11.3</v>
      </c>
      <c r="G442" s="2" t="str">
        <f>Programas!G442</f>
        <v>Implementação de ações de mobilização e engajamento social na bacia</v>
      </c>
      <c r="H442" s="2" t="str">
        <f>Programas!H442</f>
        <v>11.3.1</v>
      </c>
      <c r="I442" s="2" t="str">
        <f>Programas!I442</f>
        <v>Implementar e acompanhar as ações de mobilização social e engajamento no âmbito do CBH</v>
      </c>
      <c r="J442" s="3" t="str">
        <f>IF(Programas!J442="X","X","")</f>
        <v/>
      </c>
      <c r="K442" s="3" t="str">
        <f>IF(Programas!K442="X","X","")</f>
        <v/>
      </c>
      <c r="L442" s="3" t="str">
        <f>IF(Programas!L442="X","X","")</f>
        <v>X</v>
      </c>
      <c r="M442" s="3" t="str">
        <f>IF(Programas!M442="X","X","")</f>
        <v>X</v>
      </c>
      <c r="N442" s="3" t="str">
        <f>IF(Programas!N442="X","X","")</f>
        <v>X</v>
      </c>
      <c r="O442" s="3" t="str">
        <f>IF(Programas!O442="X","X","")</f>
        <v>X</v>
      </c>
      <c r="P442" s="3" t="str">
        <f>IF(Programas!P442="X","X","")</f>
        <v>X</v>
      </c>
      <c r="Q442" s="3" t="str">
        <f>IF(Programas!Q442="X","X","")</f>
        <v>X</v>
      </c>
      <c r="R442" s="3" t="str">
        <f>IF(Programas!R442="X","X","")</f>
        <v>X</v>
      </c>
      <c r="S442" s="3" t="str">
        <f>IF(Programas!S442="X","X","")</f>
        <v>X</v>
      </c>
      <c r="T442" s="3" t="str">
        <f>IF(Programas!T442="X","X","")</f>
        <v>X</v>
      </c>
      <c r="U442" s="3" t="str">
        <f>IF(Programas!U442="X","X","")</f>
        <v>X</v>
      </c>
      <c r="V442" s="3" t="str">
        <f>IF(Programas!V442="X","X","")</f>
        <v>X</v>
      </c>
      <c r="W442" s="3" t="str">
        <f>IF(Programas!W442="X","X","")</f>
        <v>X</v>
      </c>
      <c r="X442" s="3" t="str">
        <f>IF(Programas!X442="X","X","")</f>
        <v>X</v>
      </c>
      <c r="Y442" s="3" t="str">
        <f>IF(Programas!Y442="X","X","")</f>
        <v>X</v>
      </c>
      <c r="Z442" s="3" t="str">
        <f>IF(Programas!Z442="X","X","")</f>
        <v>X</v>
      </c>
      <c r="AA442" s="3" t="str">
        <f>IF(Programas!AA442="X","X","")</f>
        <v>X</v>
      </c>
      <c r="AB442" s="3" t="str">
        <f>IF(Programas!AB442="X","X","")</f>
        <v>X</v>
      </c>
      <c r="AC442" s="3" t="str">
        <f>IF(Programas!AC442="X","X","")</f>
        <v>X</v>
      </c>
      <c r="AD442" s="3">
        <f>Programas!AD442</f>
        <v>0</v>
      </c>
      <c r="AE442" s="3">
        <f>Programas!AE442</f>
        <v>0</v>
      </c>
      <c r="AF442" s="3">
        <f>Programas!AF442</f>
        <v>0</v>
      </c>
      <c r="AG442" s="3">
        <f>Programas!AG442</f>
        <v>0</v>
      </c>
      <c r="AH442" s="3">
        <f>Programas!AH442</f>
        <v>0</v>
      </c>
      <c r="AI442" s="3">
        <f>Programas!AI442</f>
        <v>0</v>
      </c>
      <c r="AJ442" s="3">
        <f>Programas!AJ442</f>
        <v>0</v>
      </c>
      <c r="AK442" s="3">
        <f>Programas!AK442</f>
        <v>0</v>
      </c>
      <c r="AL442" s="3">
        <f>Programas!AL442</f>
        <v>0</v>
      </c>
      <c r="AM442" s="3">
        <f>Programas!AM442</f>
        <v>0</v>
      </c>
      <c r="AN442" s="3">
        <f>Programas!AN442</f>
        <v>0</v>
      </c>
      <c r="AO442" s="3">
        <f>Programas!AO442</f>
        <v>0</v>
      </c>
      <c r="AP442" s="3">
        <f>Programas!AP442</f>
        <v>0</v>
      </c>
      <c r="AQ442" s="3">
        <f>Programas!AQ442</f>
        <v>0</v>
      </c>
      <c r="AR442" s="3">
        <f>Programas!AR442</f>
        <v>0</v>
      </c>
      <c r="AS442" s="3">
        <f>Programas!AS442</f>
        <v>0</v>
      </c>
      <c r="AT442" s="3">
        <f>Programas!AT442</f>
        <v>0</v>
      </c>
      <c r="AU442" s="3">
        <f>Programas!AU442</f>
        <v>0</v>
      </c>
      <c r="AV442" s="3">
        <f>Programas!AV442</f>
        <v>0</v>
      </c>
      <c r="AW442" s="3">
        <f>Programas!AW442</f>
        <v>0</v>
      </c>
      <c r="AX442" s="4">
        <f t="shared" si="432"/>
        <v>0</v>
      </c>
      <c r="AY442" s="4" t="s">
        <v>205</v>
      </c>
      <c r="AZ442" s="2" t="s">
        <v>531</v>
      </c>
      <c r="BA442" s="2" t="s">
        <v>532</v>
      </c>
      <c r="BB442" s="2" t="s">
        <v>329</v>
      </c>
      <c r="BC442" s="2" t="s">
        <v>330</v>
      </c>
      <c r="BD442" s="6">
        <v>0</v>
      </c>
      <c r="BE442" s="6">
        <f>BD442</f>
        <v>0</v>
      </c>
      <c r="BF442" s="6">
        <v>0.5</v>
      </c>
      <c r="BG442" s="6">
        <f t="shared" ref="BG442:BL443" si="453">BF442</f>
        <v>0.5</v>
      </c>
      <c r="BH442" s="6">
        <f t="shared" si="453"/>
        <v>0.5</v>
      </c>
      <c r="BI442" s="6">
        <f t="shared" si="453"/>
        <v>0.5</v>
      </c>
      <c r="BJ442" s="6">
        <f t="shared" si="453"/>
        <v>0.5</v>
      </c>
      <c r="BK442" s="6">
        <f t="shared" si="453"/>
        <v>0.5</v>
      </c>
      <c r="BL442" s="6">
        <f t="shared" si="453"/>
        <v>0.5</v>
      </c>
      <c r="BM442" s="6">
        <v>0.75</v>
      </c>
      <c r="BN442" s="6">
        <f t="shared" ref="BN442:BV442" si="454">BM442</f>
        <v>0.75</v>
      </c>
      <c r="BO442" s="6">
        <f t="shared" si="454"/>
        <v>0.75</v>
      </c>
      <c r="BP442" s="6">
        <f t="shared" si="454"/>
        <v>0.75</v>
      </c>
      <c r="BQ442" s="6">
        <f t="shared" si="454"/>
        <v>0.75</v>
      </c>
      <c r="BR442" s="6">
        <f t="shared" si="454"/>
        <v>0.75</v>
      </c>
      <c r="BS442" s="6">
        <f t="shared" si="454"/>
        <v>0.75</v>
      </c>
      <c r="BT442" s="6">
        <f t="shared" si="454"/>
        <v>0.75</v>
      </c>
      <c r="BU442" s="6">
        <f t="shared" si="454"/>
        <v>0.75</v>
      </c>
      <c r="BV442" s="6">
        <f t="shared" si="454"/>
        <v>0.75</v>
      </c>
      <c r="BW442" s="6">
        <v>1</v>
      </c>
      <c r="BX442" s="1"/>
    </row>
    <row r="443" spans="1:76" ht="57" hidden="1" x14ac:dyDescent="0.3">
      <c r="A443" s="2" t="str">
        <f>Programas!A443</f>
        <v>UA9</v>
      </c>
      <c r="B443" s="2">
        <f>Programas!B443</f>
        <v>1</v>
      </c>
      <c r="C443" s="2" t="str">
        <f>Programas!C443</f>
        <v>Recursos Hídricos</v>
      </c>
      <c r="D443" s="2">
        <f>Programas!D443</f>
        <v>11</v>
      </c>
      <c r="E443" s="2" t="str">
        <f>Programas!E443</f>
        <v>Comunicação, mobilização social, educação e capacitação técnica</v>
      </c>
      <c r="F443" s="2" t="str">
        <f>Programas!F443</f>
        <v>11.3</v>
      </c>
      <c r="G443" s="2" t="str">
        <f>Programas!G443</f>
        <v>Implementação de ações de mobilização e engajamento social na bacia</v>
      </c>
      <c r="H443" s="2" t="str">
        <f>Programas!H443</f>
        <v>11.3.1</v>
      </c>
      <c r="I443" s="2" t="str">
        <f>Programas!I443</f>
        <v>Implementar e acompanhar as ações de mobilização social e engajamento no âmbito do CBH</v>
      </c>
      <c r="J443" s="3" t="str">
        <f>IF(Programas!J443="X","X","")</f>
        <v/>
      </c>
      <c r="K443" s="3" t="str">
        <f>IF(Programas!K443="X","X","")</f>
        <v/>
      </c>
      <c r="L443" s="3" t="str">
        <f>IF(Programas!L443="X","X","")</f>
        <v>X</v>
      </c>
      <c r="M443" s="3" t="str">
        <f>IF(Programas!M443="X","X","")</f>
        <v>X</v>
      </c>
      <c r="N443" s="3" t="str">
        <f>IF(Programas!N443="X","X","")</f>
        <v>X</v>
      </c>
      <c r="O443" s="3" t="str">
        <f>IF(Programas!O443="X","X","")</f>
        <v>X</v>
      </c>
      <c r="P443" s="3" t="str">
        <f>IF(Programas!P443="X","X","")</f>
        <v>X</v>
      </c>
      <c r="Q443" s="3" t="str">
        <f>IF(Programas!Q443="X","X","")</f>
        <v>X</v>
      </c>
      <c r="R443" s="3" t="str">
        <f>IF(Programas!R443="X","X","")</f>
        <v>X</v>
      </c>
      <c r="S443" s="3" t="str">
        <f>IF(Programas!S443="X","X","")</f>
        <v>X</v>
      </c>
      <c r="T443" s="3" t="str">
        <f>IF(Programas!T443="X","X","")</f>
        <v>X</v>
      </c>
      <c r="U443" s="3" t="str">
        <f>IF(Programas!U443="X","X","")</f>
        <v>X</v>
      </c>
      <c r="V443" s="3" t="str">
        <f>IF(Programas!V443="X","X","")</f>
        <v>X</v>
      </c>
      <c r="W443" s="3" t="str">
        <f>IF(Programas!W443="X","X","")</f>
        <v>X</v>
      </c>
      <c r="X443" s="3" t="str">
        <f>IF(Programas!X443="X","X","")</f>
        <v>X</v>
      </c>
      <c r="Y443" s="3" t="str">
        <f>IF(Programas!Y443="X","X","")</f>
        <v>X</v>
      </c>
      <c r="Z443" s="3" t="str">
        <f>IF(Programas!Z443="X","X","")</f>
        <v>X</v>
      </c>
      <c r="AA443" s="3" t="str">
        <f>IF(Programas!AA443="X","X","")</f>
        <v>X</v>
      </c>
      <c r="AB443" s="3" t="str">
        <f>IF(Programas!AB443="X","X","")</f>
        <v>X</v>
      </c>
      <c r="AC443" s="3" t="str">
        <f>IF(Programas!AC443="X","X","")</f>
        <v>X</v>
      </c>
      <c r="AD443" s="3">
        <f>Programas!AD443</f>
        <v>0</v>
      </c>
      <c r="AE443" s="3">
        <f>Programas!AE443</f>
        <v>0</v>
      </c>
      <c r="AF443" s="3">
        <f>Programas!AF443</f>
        <v>0</v>
      </c>
      <c r="AG443" s="3">
        <f>Programas!AG443</f>
        <v>0</v>
      </c>
      <c r="AH443" s="3">
        <f>Programas!AH443</f>
        <v>0</v>
      </c>
      <c r="AI443" s="3">
        <f>Programas!AI443</f>
        <v>0</v>
      </c>
      <c r="AJ443" s="3">
        <f>Programas!AJ443</f>
        <v>0</v>
      </c>
      <c r="AK443" s="3">
        <f>Programas!AK443</f>
        <v>0</v>
      </c>
      <c r="AL443" s="3">
        <f>Programas!AL443</f>
        <v>0</v>
      </c>
      <c r="AM443" s="3">
        <f>Programas!AM443</f>
        <v>0</v>
      </c>
      <c r="AN443" s="3">
        <f>Programas!AN443</f>
        <v>0</v>
      </c>
      <c r="AO443" s="3">
        <f>Programas!AO443</f>
        <v>0</v>
      </c>
      <c r="AP443" s="3">
        <f>Programas!AP443</f>
        <v>0</v>
      </c>
      <c r="AQ443" s="3">
        <f>Programas!AQ443</f>
        <v>0</v>
      </c>
      <c r="AR443" s="3">
        <f>Programas!AR443</f>
        <v>0</v>
      </c>
      <c r="AS443" s="3">
        <f>Programas!AS443</f>
        <v>0</v>
      </c>
      <c r="AT443" s="3">
        <f>Programas!AT443</f>
        <v>0</v>
      </c>
      <c r="AU443" s="3">
        <f>Programas!AU443</f>
        <v>0</v>
      </c>
      <c r="AV443" s="3">
        <f>Programas!AV443</f>
        <v>0</v>
      </c>
      <c r="AW443" s="3">
        <f>Programas!AW443</f>
        <v>0</v>
      </c>
      <c r="AX443" s="4">
        <f t="shared" si="432"/>
        <v>0</v>
      </c>
      <c r="AY443" s="4" t="s">
        <v>205</v>
      </c>
      <c r="AZ443" s="2" t="s">
        <v>531</v>
      </c>
      <c r="BA443" s="2" t="s">
        <v>532</v>
      </c>
      <c r="BB443" s="2" t="s">
        <v>329</v>
      </c>
      <c r="BC443" s="2" t="s">
        <v>330</v>
      </c>
      <c r="BD443" s="6">
        <v>0</v>
      </c>
      <c r="BE443" s="6">
        <f>BD443</f>
        <v>0</v>
      </c>
      <c r="BF443" s="6">
        <v>0.5</v>
      </c>
      <c r="BG443" s="6">
        <f t="shared" si="453"/>
        <v>0.5</v>
      </c>
      <c r="BH443" s="6">
        <f t="shared" si="453"/>
        <v>0.5</v>
      </c>
      <c r="BI443" s="6">
        <f t="shared" si="453"/>
        <v>0.5</v>
      </c>
      <c r="BJ443" s="6">
        <f t="shared" si="453"/>
        <v>0.5</v>
      </c>
      <c r="BK443" s="6">
        <f t="shared" si="453"/>
        <v>0.5</v>
      </c>
      <c r="BL443" s="6">
        <f t="shared" si="453"/>
        <v>0.5</v>
      </c>
      <c r="BM443" s="6">
        <v>0.75</v>
      </c>
      <c r="BN443" s="6">
        <f t="shared" ref="BN443:BV443" si="455">BM443</f>
        <v>0.75</v>
      </c>
      <c r="BO443" s="6">
        <f t="shared" si="455"/>
        <v>0.75</v>
      </c>
      <c r="BP443" s="6">
        <f t="shared" si="455"/>
        <v>0.75</v>
      </c>
      <c r="BQ443" s="6">
        <f t="shared" si="455"/>
        <v>0.75</v>
      </c>
      <c r="BR443" s="6">
        <f t="shared" si="455"/>
        <v>0.75</v>
      </c>
      <c r="BS443" s="6">
        <f t="shared" si="455"/>
        <v>0.75</v>
      </c>
      <c r="BT443" s="6">
        <f t="shared" si="455"/>
        <v>0.75</v>
      </c>
      <c r="BU443" s="6">
        <f t="shared" si="455"/>
        <v>0.75</v>
      </c>
      <c r="BV443" s="6">
        <f t="shared" si="455"/>
        <v>0.75</v>
      </c>
      <c r="BW443" s="6">
        <v>1</v>
      </c>
      <c r="BX443" s="1"/>
    </row>
    <row r="444" spans="1:76" ht="68.400000000000006" x14ac:dyDescent="0.3">
      <c r="A444" s="40" t="str">
        <f>Programas!A444</f>
        <v>PIRH</v>
      </c>
      <c r="B444" s="40">
        <f>Programas!B444</f>
        <v>1</v>
      </c>
      <c r="C444" s="40" t="str">
        <f>Programas!C444</f>
        <v>Recursos Hídricos</v>
      </c>
      <c r="D444" s="40">
        <f>Programas!D444</f>
        <v>12</v>
      </c>
      <c r="E444" s="40" t="str">
        <f>Programas!E444</f>
        <v>Fortalecimento institucional</v>
      </c>
      <c r="F444" s="40" t="str">
        <f>Programas!F444</f>
        <v>12.1</v>
      </c>
      <c r="G444" s="40" t="str">
        <f>Programas!G444</f>
        <v>Articulação e Fortalecimento dos CBHs</v>
      </c>
      <c r="H444" s="40" t="str">
        <f>Programas!H444</f>
        <v>12.1.1</v>
      </c>
      <c r="I444" s="40" t="str">
        <f>Programas!I444</f>
        <v>Promover a articulação entre CBH Doce, CBHs Capixabas e AGERH visando elaborar minutas de acordo para a formalização do arranjo institucional na porção capixaba da bacia do rio Doce</v>
      </c>
      <c r="J444" s="30" t="str">
        <f>IF(Programas!J444="X","X","")</f>
        <v>X</v>
      </c>
      <c r="K444" s="30" t="str">
        <f>IF(Programas!K444="X","X","")</f>
        <v>X</v>
      </c>
      <c r="L444" s="30" t="str">
        <f>IF(Programas!L444="X","X","")</f>
        <v>X</v>
      </c>
      <c r="M444" s="30" t="str">
        <f>IF(Programas!M444="X","X","")</f>
        <v>X</v>
      </c>
      <c r="N444" s="30" t="str">
        <f>IF(Programas!N444="X","X","")</f>
        <v/>
      </c>
      <c r="O444" s="30" t="str">
        <f>IF(Programas!O444="X","X","")</f>
        <v/>
      </c>
      <c r="P444" s="30" t="str">
        <f>IF(Programas!P444="X","X","")</f>
        <v/>
      </c>
      <c r="Q444" s="30" t="str">
        <f>IF(Programas!Q444="X","X","")</f>
        <v/>
      </c>
      <c r="R444" s="30" t="str">
        <f>IF(Programas!R444="X","X","")</f>
        <v/>
      </c>
      <c r="S444" s="30" t="str">
        <f>IF(Programas!S444="X","X","")</f>
        <v/>
      </c>
      <c r="T444" s="30" t="str">
        <f>IF(Programas!T444="X","X","")</f>
        <v/>
      </c>
      <c r="U444" s="30" t="str">
        <f>IF(Programas!U444="X","X","")</f>
        <v/>
      </c>
      <c r="V444" s="30" t="str">
        <f>IF(Programas!V444="X","X","")</f>
        <v/>
      </c>
      <c r="W444" s="30" t="str">
        <f>IF(Programas!W444="X","X","")</f>
        <v/>
      </c>
      <c r="X444" s="30" t="str">
        <f>IF(Programas!X444="X","X","")</f>
        <v/>
      </c>
      <c r="Y444" s="30" t="str">
        <f>IF(Programas!Y444="X","X","")</f>
        <v/>
      </c>
      <c r="Z444" s="30" t="str">
        <f>IF(Programas!Z444="X","X","")</f>
        <v/>
      </c>
      <c r="AA444" s="30" t="str">
        <f>IF(Programas!AA444="X","X","")</f>
        <v/>
      </c>
      <c r="AB444" s="30" t="str">
        <f>IF(Programas!AB444="X","X","")</f>
        <v/>
      </c>
      <c r="AC444" s="30" t="str">
        <f>IF(Programas!AC444="X","X","")</f>
        <v/>
      </c>
      <c r="AD444" s="30">
        <f>Programas!AD444</f>
        <v>0</v>
      </c>
      <c r="AE444" s="30">
        <f>Programas!AE444</f>
        <v>0</v>
      </c>
      <c r="AF444" s="30">
        <f>Programas!AF444</f>
        <v>0</v>
      </c>
      <c r="AG444" s="30">
        <f>Programas!AG444</f>
        <v>0</v>
      </c>
      <c r="AH444" s="30">
        <f>Programas!AH444</f>
        <v>0</v>
      </c>
      <c r="AI444" s="30">
        <f>Programas!AI444</f>
        <v>0</v>
      </c>
      <c r="AJ444" s="30">
        <f>Programas!AJ444</f>
        <v>0</v>
      </c>
      <c r="AK444" s="30">
        <f>Programas!AK444</f>
        <v>0</v>
      </c>
      <c r="AL444" s="30">
        <f>Programas!AL444</f>
        <v>0</v>
      </c>
      <c r="AM444" s="30">
        <f>Programas!AM444</f>
        <v>0</v>
      </c>
      <c r="AN444" s="30">
        <f>Programas!AN444</f>
        <v>0</v>
      </c>
      <c r="AO444" s="30">
        <f>Programas!AO444</f>
        <v>0</v>
      </c>
      <c r="AP444" s="30">
        <f>Programas!AP444</f>
        <v>0</v>
      </c>
      <c r="AQ444" s="30">
        <f>Programas!AQ444</f>
        <v>0</v>
      </c>
      <c r="AR444" s="30">
        <f>Programas!AR444</f>
        <v>0</v>
      </c>
      <c r="AS444" s="30">
        <f>Programas!AS444</f>
        <v>0</v>
      </c>
      <c r="AT444" s="30">
        <f>Programas!AT444</f>
        <v>0</v>
      </c>
      <c r="AU444" s="30">
        <f>Programas!AU444</f>
        <v>0</v>
      </c>
      <c r="AV444" s="30">
        <f>Programas!AV444</f>
        <v>0</v>
      </c>
      <c r="AW444" s="30">
        <f>Programas!AW444</f>
        <v>0</v>
      </c>
      <c r="AX444" s="36">
        <f t="shared" si="432"/>
        <v>0</v>
      </c>
      <c r="AY444" s="36" t="s">
        <v>205</v>
      </c>
      <c r="AZ444" s="40" t="s">
        <v>334</v>
      </c>
      <c r="BA444" s="40" t="s">
        <v>335</v>
      </c>
      <c r="BB444" s="40" t="s">
        <v>336</v>
      </c>
      <c r="BC444" s="40" t="s">
        <v>337</v>
      </c>
      <c r="BD444" s="62">
        <v>0.5</v>
      </c>
      <c r="BE444" s="62">
        <f t="shared" ref="BE444:BW444" si="456">BD444</f>
        <v>0.5</v>
      </c>
      <c r="BF444" s="62">
        <v>0.75</v>
      </c>
      <c r="BG444" s="62">
        <v>1</v>
      </c>
      <c r="BH444" s="62">
        <f t="shared" si="456"/>
        <v>1</v>
      </c>
      <c r="BI444" s="62">
        <f t="shared" si="456"/>
        <v>1</v>
      </c>
      <c r="BJ444" s="62">
        <f t="shared" si="456"/>
        <v>1</v>
      </c>
      <c r="BK444" s="62">
        <f t="shared" si="456"/>
        <v>1</v>
      </c>
      <c r="BL444" s="62">
        <f t="shared" si="456"/>
        <v>1</v>
      </c>
      <c r="BM444" s="62">
        <f t="shared" si="456"/>
        <v>1</v>
      </c>
      <c r="BN444" s="62">
        <f t="shared" si="456"/>
        <v>1</v>
      </c>
      <c r="BO444" s="62">
        <f t="shared" si="456"/>
        <v>1</v>
      </c>
      <c r="BP444" s="62">
        <f t="shared" si="456"/>
        <v>1</v>
      </c>
      <c r="BQ444" s="62">
        <f t="shared" si="456"/>
        <v>1</v>
      </c>
      <c r="BR444" s="62">
        <f t="shared" si="456"/>
        <v>1</v>
      </c>
      <c r="BS444" s="62">
        <f t="shared" si="456"/>
        <v>1</v>
      </c>
      <c r="BT444" s="62">
        <f t="shared" si="456"/>
        <v>1</v>
      </c>
      <c r="BU444" s="62">
        <f t="shared" si="456"/>
        <v>1</v>
      </c>
      <c r="BV444" s="62">
        <f t="shared" si="456"/>
        <v>1</v>
      </c>
      <c r="BW444" s="62">
        <f t="shared" si="456"/>
        <v>1</v>
      </c>
    </row>
    <row r="445" spans="1:76" ht="68.400000000000006" hidden="1" x14ac:dyDescent="0.3">
      <c r="A445" s="2" t="str">
        <f>Programas!A445</f>
        <v>Doce</v>
      </c>
      <c r="B445" s="2">
        <f>Programas!B445</f>
        <v>1</v>
      </c>
      <c r="C445" s="2" t="str">
        <f>Programas!C445</f>
        <v>Recursos Hídricos</v>
      </c>
      <c r="D445" s="2">
        <f>Programas!D445</f>
        <v>12</v>
      </c>
      <c r="E445" s="2" t="str">
        <f>Programas!E445</f>
        <v>Fortalecimento institucional</v>
      </c>
      <c r="F445" s="2" t="str">
        <f>Programas!F445</f>
        <v>12.1</v>
      </c>
      <c r="G445" s="2" t="str">
        <f>Programas!G445</f>
        <v>Articulação e Fortalecimento dos CBHs</v>
      </c>
      <c r="H445" s="2" t="str">
        <f>Programas!H445</f>
        <v>12.1.1</v>
      </c>
      <c r="I445" s="2" t="str">
        <f>Programas!I445</f>
        <v>Promover a articulação entre CBH Doce, CBHs Capixabas e AGERH visando elaborar minutas de acordo para a formalização do arranjo institucional na porção capixaba da bacia do rio Doce</v>
      </c>
      <c r="J445" s="3" t="str">
        <f>IF(Programas!J445="X","X","")</f>
        <v>X</v>
      </c>
      <c r="K445" s="3" t="str">
        <f>IF(Programas!K445="X","X","")</f>
        <v>X</v>
      </c>
      <c r="L445" s="3" t="str">
        <f>IF(Programas!L445="X","X","")</f>
        <v>X</v>
      </c>
      <c r="M445" s="3" t="str">
        <f>IF(Programas!M445="X","X","")</f>
        <v>X</v>
      </c>
      <c r="N445" s="3" t="str">
        <f>IF(Programas!N445="X","X","")</f>
        <v/>
      </c>
      <c r="O445" s="3" t="str">
        <f>IF(Programas!O445="X","X","")</f>
        <v/>
      </c>
      <c r="P445" s="3" t="str">
        <f>IF(Programas!P445="X","X","")</f>
        <v/>
      </c>
      <c r="Q445" s="3" t="str">
        <f>IF(Programas!Q445="X","X","")</f>
        <v/>
      </c>
      <c r="R445" s="3" t="str">
        <f>IF(Programas!R445="X","X","")</f>
        <v/>
      </c>
      <c r="S445" s="3" t="str">
        <f>IF(Programas!S445="X","X","")</f>
        <v/>
      </c>
      <c r="T445" s="3" t="str">
        <f>IF(Programas!T445="X","X","")</f>
        <v/>
      </c>
      <c r="U445" s="3" t="str">
        <f>IF(Programas!U445="X","X","")</f>
        <v/>
      </c>
      <c r="V445" s="3" t="str">
        <f>IF(Programas!V445="X","X","")</f>
        <v/>
      </c>
      <c r="W445" s="3" t="str">
        <f>IF(Programas!W445="X","X","")</f>
        <v/>
      </c>
      <c r="X445" s="3" t="str">
        <f>IF(Programas!X445="X","X","")</f>
        <v/>
      </c>
      <c r="Y445" s="3" t="str">
        <f>IF(Programas!Y445="X","X","")</f>
        <v/>
      </c>
      <c r="Z445" s="3" t="str">
        <f>IF(Programas!Z445="X","X","")</f>
        <v/>
      </c>
      <c r="AA445" s="3" t="str">
        <f>IF(Programas!AA445="X","X","")</f>
        <v/>
      </c>
      <c r="AB445" s="3" t="str">
        <f>IF(Programas!AB445="X","X","")</f>
        <v/>
      </c>
      <c r="AC445" s="3" t="str">
        <f>IF(Programas!AC445="X","X","")</f>
        <v/>
      </c>
      <c r="AD445" s="3">
        <f>Programas!AD445</f>
        <v>0</v>
      </c>
      <c r="AE445" s="3">
        <f>Programas!AE445</f>
        <v>0</v>
      </c>
      <c r="AF445" s="3">
        <f>Programas!AF445</f>
        <v>0</v>
      </c>
      <c r="AG445" s="3">
        <f>Programas!AG445</f>
        <v>0</v>
      </c>
      <c r="AH445" s="3">
        <f>Programas!AH445</f>
        <v>0</v>
      </c>
      <c r="AI445" s="3">
        <f>Programas!AI445</f>
        <v>0</v>
      </c>
      <c r="AJ445" s="3">
        <f>Programas!AJ445</f>
        <v>0</v>
      </c>
      <c r="AK445" s="3">
        <f>Programas!AK445</f>
        <v>0</v>
      </c>
      <c r="AL445" s="3">
        <f>Programas!AL445</f>
        <v>0</v>
      </c>
      <c r="AM445" s="3">
        <f>Programas!AM445</f>
        <v>0</v>
      </c>
      <c r="AN445" s="3">
        <f>Programas!AN445</f>
        <v>0</v>
      </c>
      <c r="AO445" s="3">
        <f>Programas!AO445</f>
        <v>0</v>
      </c>
      <c r="AP445" s="3">
        <f>Programas!AP445</f>
        <v>0</v>
      </c>
      <c r="AQ445" s="3">
        <f>Programas!AQ445</f>
        <v>0</v>
      </c>
      <c r="AR445" s="3">
        <f>Programas!AR445</f>
        <v>0</v>
      </c>
      <c r="AS445" s="3">
        <f>Programas!AS445</f>
        <v>0</v>
      </c>
      <c r="AT445" s="3">
        <f>Programas!AT445</f>
        <v>0</v>
      </c>
      <c r="AU445" s="3">
        <f>Programas!AU445</f>
        <v>0</v>
      </c>
      <c r="AV445" s="3">
        <f>Programas!AV445</f>
        <v>0</v>
      </c>
      <c r="AW445" s="3">
        <f>Programas!AW445</f>
        <v>0</v>
      </c>
      <c r="AX445" s="4">
        <f t="shared" si="432"/>
        <v>0</v>
      </c>
      <c r="AY445" s="4" t="s">
        <v>205</v>
      </c>
      <c r="AZ445" s="2" t="s">
        <v>334</v>
      </c>
      <c r="BA445" s="2" t="s">
        <v>335</v>
      </c>
      <c r="BB445" s="2" t="s">
        <v>336</v>
      </c>
      <c r="BC445" s="2" t="s">
        <v>337</v>
      </c>
      <c r="BD445" s="6">
        <v>0.5</v>
      </c>
      <c r="BE445" s="6">
        <f>BD445</f>
        <v>0.5</v>
      </c>
      <c r="BF445" s="6">
        <v>0.75</v>
      </c>
      <c r="BG445" s="6">
        <v>1</v>
      </c>
      <c r="BH445" s="6">
        <f t="shared" ref="BH445:BW445" si="457">BG445</f>
        <v>1</v>
      </c>
      <c r="BI445" s="6">
        <f t="shared" si="457"/>
        <v>1</v>
      </c>
      <c r="BJ445" s="6">
        <f t="shared" si="457"/>
        <v>1</v>
      </c>
      <c r="BK445" s="6">
        <f t="shared" si="457"/>
        <v>1</v>
      </c>
      <c r="BL445" s="6">
        <f t="shared" si="457"/>
        <v>1</v>
      </c>
      <c r="BM445" s="6">
        <f t="shared" si="457"/>
        <v>1</v>
      </c>
      <c r="BN445" s="6">
        <f t="shared" si="457"/>
        <v>1</v>
      </c>
      <c r="BO445" s="6">
        <f t="shared" si="457"/>
        <v>1</v>
      </c>
      <c r="BP445" s="6">
        <f t="shared" si="457"/>
        <v>1</v>
      </c>
      <c r="BQ445" s="6">
        <f t="shared" si="457"/>
        <v>1</v>
      </c>
      <c r="BR445" s="6">
        <f t="shared" si="457"/>
        <v>1</v>
      </c>
      <c r="BS445" s="6">
        <f t="shared" si="457"/>
        <v>1</v>
      </c>
      <c r="BT445" s="6">
        <f t="shared" si="457"/>
        <v>1</v>
      </c>
      <c r="BU445" s="6">
        <f t="shared" si="457"/>
        <v>1</v>
      </c>
      <c r="BV445" s="6">
        <f t="shared" si="457"/>
        <v>1</v>
      </c>
      <c r="BW445" s="6">
        <f t="shared" si="457"/>
        <v>1</v>
      </c>
      <c r="BX445" s="1"/>
    </row>
    <row r="446" spans="1:76" hidden="1" x14ac:dyDescent="0.3">
      <c r="A446" s="2" t="str">
        <f>Programas!A446</f>
        <v>DO1</v>
      </c>
      <c r="B446" s="2">
        <f>Programas!B446</f>
        <v>1</v>
      </c>
      <c r="C446" s="2" t="str">
        <f>Programas!C446</f>
        <v>Recursos Hídricos</v>
      </c>
      <c r="D446" s="2">
        <f>Programas!D446</f>
        <v>12</v>
      </c>
      <c r="E446" s="2" t="str">
        <f>Programas!E446</f>
        <v>N/A</v>
      </c>
      <c r="F446" s="2" t="str">
        <f>Programas!F446</f>
        <v>N/A</v>
      </c>
      <c r="G446" s="2" t="str">
        <f>Programas!G446</f>
        <v>N/A</v>
      </c>
      <c r="H446" s="2" t="str">
        <f>Programas!H446</f>
        <v>N/A</v>
      </c>
      <c r="I446" s="2" t="str">
        <f>Programas!I446</f>
        <v>N/A</v>
      </c>
      <c r="J446" s="3" t="str">
        <f>IF(Programas!J446="X","X","")</f>
        <v/>
      </c>
      <c r="K446" s="3" t="str">
        <f>IF(Programas!K446="X","X","")</f>
        <v/>
      </c>
      <c r="L446" s="3" t="str">
        <f>IF(Programas!L446="X","X","")</f>
        <v/>
      </c>
      <c r="M446" s="3" t="str">
        <f>IF(Programas!M446="X","X","")</f>
        <v/>
      </c>
      <c r="N446" s="3" t="str">
        <f>IF(Programas!N446="X","X","")</f>
        <v/>
      </c>
      <c r="O446" s="3" t="str">
        <f>IF(Programas!O446="X","X","")</f>
        <v/>
      </c>
      <c r="P446" s="3" t="str">
        <f>IF(Programas!P446="X","X","")</f>
        <v/>
      </c>
      <c r="Q446" s="3" t="str">
        <f>IF(Programas!Q446="X","X","")</f>
        <v/>
      </c>
      <c r="R446" s="3" t="str">
        <f>IF(Programas!R446="X","X","")</f>
        <v/>
      </c>
      <c r="S446" s="3" t="str">
        <f>IF(Programas!S446="X","X","")</f>
        <v/>
      </c>
      <c r="T446" s="3" t="str">
        <f>IF(Programas!T446="X","X","")</f>
        <v/>
      </c>
      <c r="U446" s="3" t="str">
        <f>IF(Programas!U446="X","X","")</f>
        <v/>
      </c>
      <c r="V446" s="3" t="str">
        <f>IF(Programas!V446="X","X","")</f>
        <v/>
      </c>
      <c r="W446" s="3" t="str">
        <f>IF(Programas!W446="X","X","")</f>
        <v/>
      </c>
      <c r="X446" s="3" t="str">
        <f>IF(Programas!X446="X","X","")</f>
        <v/>
      </c>
      <c r="Y446" s="3" t="str">
        <f>IF(Programas!Y446="X","X","")</f>
        <v/>
      </c>
      <c r="Z446" s="3" t="str">
        <f>IF(Programas!Z446="X","X","")</f>
        <v/>
      </c>
      <c r="AA446" s="3" t="str">
        <f>IF(Programas!AA446="X","X","")</f>
        <v/>
      </c>
      <c r="AB446" s="3" t="str">
        <f>IF(Programas!AB446="X","X","")</f>
        <v/>
      </c>
      <c r="AC446" s="3" t="str">
        <f>IF(Programas!AC446="X","X","")</f>
        <v/>
      </c>
      <c r="AD446" s="3">
        <f>Programas!AD446</f>
        <v>0</v>
      </c>
      <c r="AE446" s="3">
        <f>Programas!AE446</f>
        <v>0</v>
      </c>
      <c r="AF446" s="3">
        <f>Programas!AF446</f>
        <v>0</v>
      </c>
      <c r="AG446" s="3">
        <f>Programas!AG446</f>
        <v>0</v>
      </c>
      <c r="AH446" s="3">
        <f>Programas!AH446</f>
        <v>0</v>
      </c>
      <c r="AI446" s="3">
        <f>Programas!AI446</f>
        <v>0</v>
      </c>
      <c r="AJ446" s="3">
        <f>Programas!AJ446</f>
        <v>0</v>
      </c>
      <c r="AK446" s="3">
        <f>Programas!AK446</f>
        <v>0</v>
      </c>
      <c r="AL446" s="3">
        <f>Programas!AL446</f>
        <v>0</v>
      </c>
      <c r="AM446" s="3">
        <f>Programas!AM446</f>
        <v>0</v>
      </c>
      <c r="AN446" s="3">
        <f>Programas!AN446</f>
        <v>0</v>
      </c>
      <c r="AO446" s="3">
        <f>Programas!AO446</f>
        <v>0</v>
      </c>
      <c r="AP446" s="3">
        <f>Programas!AP446</f>
        <v>0</v>
      </c>
      <c r="AQ446" s="3">
        <f>Programas!AQ446</f>
        <v>0</v>
      </c>
      <c r="AR446" s="3">
        <f>Programas!AR446</f>
        <v>0</v>
      </c>
      <c r="AS446" s="3">
        <f>Programas!AS446</f>
        <v>0</v>
      </c>
      <c r="AT446" s="3">
        <f>Programas!AT446</f>
        <v>0</v>
      </c>
      <c r="AU446" s="3">
        <f>Programas!AU446</f>
        <v>0</v>
      </c>
      <c r="AV446" s="3">
        <f>Programas!AV446</f>
        <v>0</v>
      </c>
      <c r="AW446" s="3">
        <f>Programas!AW446</f>
        <v>0</v>
      </c>
      <c r="AX446" s="4">
        <f t="shared" si="432"/>
        <v>0</v>
      </c>
      <c r="AY446" s="4"/>
      <c r="AZ446" s="2"/>
      <c r="BA446" s="2"/>
      <c r="BB446" s="2"/>
      <c r="BC446" s="2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1"/>
    </row>
    <row r="447" spans="1:76" hidden="1" x14ac:dyDescent="0.3">
      <c r="A447" s="2" t="str">
        <f>Programas!A447</f>
        <v>DO2</v>
      </c>
      <c r="B447" s="2">
        <f>Programas!B447</f>
        <v>1</v>
      </c>
      <c r="C447" s="2" t="str">
        <f>Programas!C447</f>
        <v>Recursos Hídricos</v>
      </c>
      <c r="D447" s="2">
        <f>Programas!D447</f>
        <v>12</v>
      </c>
      <c r="E447" s="2" t="str">
        <f>Programas!E447</f>
        <v>N/A</v>
      </c>
      <c r="F447" s="2" t="str">
        <f>Programas!F447</f>
        <v>N/A</v>
      </c>
      <c r="G447" s="2" t="str">
        <f>Programas!G447</f>
        <v>N/A</v>
      </c>
      <c r="H447" s="2" t="str">
        <f>Programas!H447</f>
        <v>N/A</v>
      </c>
      <c r="I447" s="2" t="str">
        <f>Programas!I447</f>
        <v>N/A</v>
      </c>
      <c r="J447" s="3" t="str">
        <f>IF(Programas!J447="X","X","")</f>
        <v/>
      </c>
      <c r="K447" s="3" t="str">
        <f>IF(Programas!K447="X","X","")</f>
        <v/>
      </c>
      <c r="L447" s="3" t="str">
        <f>IF(Programas!L447="X","X","")</f>
        <v/>
      </c>
      <c r="M447" s="3" t="str">
        <f>IF(Programas!M447="X","X","")</f>
        <v/>
      </c>
      <c r="N447" s="3" t="str">
        <f>IF(Programas!N447="X","X","")</f>
        <v/>
      </c>
      <c r="O447" s="3" t="str">
        <f>IF(Programas!O447="X","X","")</f>
        <v/>
      </c>
      <c r="P447" s="3" t="str">
        <f>IF(Programas!P447="X","X","")</f>
        <v/>
      </c>
      <c r="Q447" s="3" t="str">
        <f>IF(Programas!Q447="X","X","")</f>
        <v/>
      </c>
      <c r="R447" s="3" t="str">
        <f>IF(Programas!R447="X","X","")</f>
        <v/>
      </c>
      <c r="S447" s="3" t="str">
        <f>IF(Programas!S447="X","X","")</f>
        <v/>
      </c>
      <c r="T447" s="3" t="str">
        <f>IF(Programas!T447="X","X","")</f>
        <v/>
      </c>
      <c r="U447" s="3" t="str">
        <f>IF(Programas!U447="X","X","")</f>
        <v/>
      </c>
      <c r="V447" s="3" t="str">
        <f>IF(Programas!V447="X","X","")</f>
        <v/>
      </c>
      <c r="W447" s="3" t="str">
        <f>IF(Programas!W447="X","X","")</f>
        <v/>
      </c>
      <c r="X447" s="3" t="str">
        <f>IF(Programas!X447="X","X","")</f>
        <v/>
      </c>
      <c r="Y447" s="3" t="str">
        <f>IF(Programas!Y447="X","X","")</f>
        <v/>
      </c>
      <c r="Z447" s="3" t="str">
        <f>IF(Programas!Z447="X","X","")</f>
        <v/>
      </c>
      <c r="AA447" s="3" t="str">
        <f>IF(Programas!AA447="X","X","")</f>
        <v/>
      </c>
      <c r="AB447" s="3" t="str">
        <f>IF(Programas!AB447="X","X","")</f>
        <v/>
      </c>
      <c r="AC447" s="3" t="str">
        <f>IF(Programas!AC447="X","X","")</f>
        <v/>
      </c>
      <c r="AD447" s="3">
        <f>Programas!AD447</f>
        <v>0</v>
      </c>
      <c r="AE447" s="3">
        <f>Programas!AE447</f>
        <v>0</v>
      </c>
      <c r="AF447" s="3">
        <f>Programas!AF447</f>
        <v>0</v>
      </c>
      <c r="AG447" s="3">
        <f>Programas!AG447</f>
        <v>0</v>
      </c>
      <c r="AH447" s="3">
        <f>Programas!AH447</f>
        <v>0</v>
      </c>
      <c r="AI447" s="3">
        <f>Programas!AI447</f>
        <v>0</v>
      </c>
      <c r="AJ447" s="3">
        <f>Programas!AJ447</f>
        <v>0</v>
      </c>
      <c r="AK447" s="3">
        <f>Programas!AK447</f>
        <v>0</v>
      </c>
      <c r="AL447" s="3">
        <f>Programas!AL447</f>
        <v>0</v>
      </c>
      <c r="AM447" s="3">
        <f>Programas!AM447</f>
        <v>0</v>
      </c>
      <c r="AN447" s="3">
        <f>Programas!AN447</f>
        <v>0</v>
      </c>
      <c r="AO447" s="3">
        <f>Programas!AO447</f>
        <v>0</v>
      </c>
      <c r="AP447" s="3">
        <f>Programas!AP447</f>
        <v>0</v>
      </c>
      <c r="AQ447" s="3">
        <f>Programas!AQ447</f>
        <v>0</v>
      </c>
      <c r="AR447" s="3">
        <f>Programas!AR447</f>
        <v>0</v>
      </c>
      <c r="AS447" s="3">
        <f>Programas!AS447</f>
        <v>0</v>
      </c>
      <c r="AT447" s="3">
        <f>Programas!AT447</f>
        <v>0</v>
      </c>
      <c r="AU447" s="3">
        <f>Programas!AU447</f>
        <v>0</v>
      </c>
      <c r="AV447" s="3">
        <f>Programas!AV447</f>
        <v>0</v>
      </c>
      <c r="AW447" s="3">
        <f>Programas!AW447</f>
        <v>0</v>
      </c>
      <c r="AX447" s="4">
        <f t="shared" si="432"/>
        <v>0</v>
      </c>
      <c r="AY447" s="4"/>
      <c r="AZ447" s="2"/>
      <c r="BA447" s="2"/>
      <c r="BB447" s="2"/>
      <c r="BC447" s="2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1"/>
    </row>
    <row r="448" spans="1:76" hidden="1" x14ac:dyDescent="0.3">
      <c r="A448" s="2" t="str">
        <f>Programas!A448</f>
        <v>DO3</v>
      </c>
      <c r="B448" s="2">
        <f>Programas!B448</f>
        <v>1</v>
      </c>
      <c r="C448" s="2" t="str">
        <f>Programas!C448</f>
        <v>Recursos Hídricos</v>
      </c>
      <c r="D448" s="2">
        <f>Programas!D448</f>
        <v>12</v>
      </c>
      <c r="E448" s="2" t="str">
        <f>Programas!E448</f>
        <v>N/A</v>
      </c>
      <c r="F448" s="2" t="str">
        <f>Programas!F448</f>
        <v>N/A</v>
      </c>
      <c r="G448" s="2" t="str">
        <f>Programas!G448</f>
        <v>N/A</v>
      </c>
      <c r="H448" s="2" t="str">
        <f>Programas!H448</f>
        <v>N/A</v>
      </c>
      <c r="I448" s="2" t="str">
        <f>Programas!I448</f>
        <v>N/A</v>
      </c>
      <c r="J448" s="3" t="str">
        <f>IF(Programas!J448="X","X","")</f>
        <v/>
      </c>
      <c r="K448" s="3" t="str">
        <f>IF(Programas!K448="X","X","")</f>
        <v/>
      </c>
      <c r="L448" s="3" t="str">
        <f>IF(Programas!L448="X","X","")</f>
        <v/>
      </c>
      <c r="M448" s="3" t="str">
        <f>IF(Programas!M448="X","X","")</f>
        <v/>
      </c>
      <c r="N448" s="3" t="str">
        <f>IF(Programas!N448="X","X","")</f>
        <v/>
      </c>
      <c r="O448" s="3" t="str">
        <f>IF(Programas!O448="X","X","")</f>
        <v/>
      </c>
      <c r="P448" s="3" t="str">
        <f>IF(Programas!P448="X","X","")</f>
        <v/>
      </c>
      <c r="Q448" s="3" t="str">
        <f>IF(Programas!Q448="X","X","")</f>
        <v/>
      </c>
      <c r="R448" s="3" t="str">
        <f>IF(Programas!R448="X","X","")</f>
        <v/>
      </c>
      <c r="S448" s="3" t="str">
        <f>IF(Programas!S448="X","X","")</f>
        <v/>
      </c>
      <c r="T448" s="3" t="str">
        <f>IF(Programas!T448="X","X","")</f>
        <v/>
      </c>
      <c r="U448" s="3" t="str">
        <f>IF(Programas!U448="X","X","")</f>
        <v/>
      </c>
      <c r="V448" s="3" t="str">
        <f>IF(Programas!V448="X","X","")</f>
        <v/>
      </c>
      <c r="W448" s="3" t="str">
        <f>IF(Programas!W448="X","X","")</f>
        <v/>
      </c>
      <c r="X448" s="3" t="str">
        <f>IF(Programas!X448="X","X","")</f>
        <v/>
      </c>
      <c r="Y448" s="3" t="str">
        <f>IF(Programas!Y448="X","X","")</f>
        <v/>
      </c>
      <c r="Z448" s="3" t="str">
        <f>IF(Programas!Z448="X","X","")</f>
        <v/>
      </c>
      <c r="AA448" s="3" t="str">
        <f>IF(Programas!AA448="X","X","")</f>
        <v/>
      </c>
      <c r="AB448" s="3" t="str">
        <f>IF(Programas!AB448="X","X","")</f>
        <v/>
      </c>
      <c r="AC448" s="3" t="str">
        <f>IF(Programas!AC448="X","X","")</f>
        <v/>
      </c>
      <c r="AD448" s="3">
        <f>Programas!AD448</f>
        <v>0</v>
      </c>
      <c r="AE448" s="3">
        <f>Programas!AE448</f>
        <v>0</v>
      </c>
      <c r="AF448" s="3">
        <f>Programas!AF448</f>
        <v>0</v>
      </c>
      <c r="AG448" s="3">
        <f>Programas!AG448</f>
        <v>0</v>
      </c>
      <c r="AH448" s="3">
        <f>Programas!AH448</f>
        <v>0</v>
      </c>
      <c r="AI448" s="3">
        <f>Programas!AI448</f>
        <v>0</v>
      </c>
      <c r="AJ448" s="3">
        <f>Programas!AJ448</f>
        <v>0</v>
      </c>
      <c r="AK448" s="3">
        <f>Programas!AK448</f>
        <v>0</v>
      </c>
      <c r="AL448" s="3">
        <f>Programas!AL448</f>
        <v>0</v>
      </c>
      <c r="AM448" s="3">
        <f>Programas!AM448</f>
        <v>0</v>
      </c>
      <c r="AN448" s="3">
        <f>Programas!AN448</f>
        <v>0</v>
      </c>
      <c r="AO448" s="3">
        <f>Programas!AO448</f>
        <v>0</v>
      </c>
      <c r="AP448" s="3">
        <f>Programas!AP448</f>
        <v>0</v>
      </c>
      <c r="AQ448" s="3">
        <f>Programas!AQ448</f>
        <v>0</v>
      </c>
      <c r="AR448" s="3">
        <f>Programas!AR448</f>
        <v>0</v>
      </c>
      <c r="AS448" s="3">
        <f>Programas!AS448</f>
        <v>0</v>
      </c>
      <c r="AT448" s="3">
        <f>Programas!AT448</f>
        <v>0</v>
      </c>
      <c r="AU448" s="3">
        <f>Programas!AU448</f>
        <v>0</v>
      </c>
      <c r="AV448" s="3">
        <f>Programas!AV448</f>
        <v>0</v>
      </c>
      <c r="AW448" s="3">
        <f>Programas!AW448</f>
        <v>0</v>
      </c>
      <c r="AX448" s="4">
        <f t="shared" si="432"/>
        <v>0</v>
      </c>
      <c r="AY448" s="4"/>
      <c r="AZ448" s="2"/>
      <c r="BA448" s="2"/>
      <c r="BB448" s="2"/>
      <c r="BC448" s="2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1"/>
    </row>
    <row r="449" spans="1:76" hidden="1" x14ac:dyDescent="0.3">
      <c r="A449" s="2" t="str">
        <f>Programas!A449</f>
        <v>DO4</v>
      </c>
      <c r="B449" s="2">
        <f>Programas!B449</f>
        <v>1</v>
      </c>
      <c r="C449" s="2" t="str">
        <f>Programas!C449</f>
        <v>Recursos Hídricos</v>
      </c>
      <c r="D449" s="2">
        <f>Programas!D449</f>
        <v>12</v>
      </c>
      <c r="E449" s="2" t="str">
        <f>Programas!E449</f>
        <v>N/A</v>
      </c>
      <c r="F449" s="2" t="str">
        <f>Programas!F449</f>
        <v>N/A</v>
      </c>
      <c r="G449" s="2" t="str">
        <f>Programas!G449</f>
        <v>N/A</v>
      </c>
      <c r="H449" s="2" t="str">
        <f>Programas!H449</f>
        <v>N/A</v>
      </c>
      <c r="I449" s="2" t="str">
        <f>Programas!I449</f>
        <v>N/A</v>
      </c>
      <c r="J449" s="3" t="str">
        <f>IF(Programas!J449="X","X","")</f>
        <v/>
      </c>
      <c r="K449" s="3" t="str">
        <f>IF(Programas!K449="X","X","")</f>
        <v/>
      </c>
      <c r="L449" s="3" t="str">
        <f>IF(Programas!L449="X","X","")</f>
        <v/>
      </c>
      <c r="M449" s="3" t="str">
        <f>IF(Programas!M449="X","X","")</f>
        <v/>
      </c>
      <c r="N449" s="3" t="str">
        <f>IF(Programas!N449="X","X","")</f>
        <v/>
      </c>
      <c r="O449" s="3" t="str">
        <f>IF(Programas!O449="X","X","")</f>
        <v/>
      </c>
      <c r="P449" s="3" t="str">
        <f>IF(Programas!P449="X","X","")</f>
        <v/>
      </c>
      <c r="Q449" s="3" t="str">
        <f>IF(Programas!Q449="X","X","")</f>
        <v/>
      </c>
      <c r="R449" s="3" t="str">
        <f>IF(Programas!R449="X","X","")</f>
        <v/>
      </c>
      <c r="S449" s="3" t="str">
        <f>IF(Programas!S449="X","X","")</f>
        <v/>
      </c>
      <c r="T449" s="3" t="str">
        <f>IF(Programas!T449="X","X","")</f>
        <v/>
      </c>
      <c r="U449" s="3" t="str">
        <f>IF(Programas!U449="X","X","")</f>
        <v/>
      </c>
      <c r="V449" s="3" t="str">
        <f>IF(Programas!V449="X","X","")</f>
        <v/>
      </c>
      <c r="W449" s="3" t="str">
        <f>IF(Programas!W449="X","X","")</f>
        <v/>
      </c>
      <c r="X449" s="3" t="str">
        <f>IF(Programas!X449="X","X","")</f>
        <v/>
      </c>
      <c r="Y449" s="3" t="str">
        <f>IF(Programas!Y449="X","X","")</f>
        <v/>
      </c>
      <c r="Z449" s="3" t="str">
        <f>IF(Programas!Z449="X","X","")</f>
        <v/>
      </c>
      <c r="AA449" s="3" t="str">
        <f>IF(Programas!AA449="X","X","")</f>
        <v/>
      </c>
      <c r="AB449" s="3" t="str">
        <f>IF(Programas!AB449="X","X","")</f>
        <v/>
      </c>
      <c r="AC449" s="3" t="str">
        <f>IF(Programas!AC449="X","X","")</f>
        <v/>
      </c>
      <c r="AD449" s="3">
        <f>Programas!AD449</f>
        <v>0</v>
      </c>
      <c r="AE449" s="3">
        <f>Programas!AE449</f>
        <v>0</v>
      </c>
      <c r="AF449" s="3">
        <f>Programas!AF449</f>
        <v>0</v>
      </c>
      <c r="AG449" s="3">
        <f>Programas!AG449</f>
        <v>0</v>
      </c>
      <c r="AH449" s="3">
        <f>Programas!AH449</f>
        <v>0</v>
      </c>
      <c r="AI449" s="3">
        <f>Programas!AI449</f>
        <v>0</v>
      </c>
      <c r="AJ449" s="3">
        <f>Programas!AJ449</f>
        <v>0</v>
      </c>
      <c r="AK449" s="3">
        <f>Programas!AK449</f>
        <v>0</v>
      </c>
      <c r="AL449" s="3">
        <f>Programas!AL449</f>
        <v>0</v>
      </c>
      <c r="AM449" s="3">
        <f>Programas!AM449</f>
        <v>0</v>
      </c>
      <c r="AN449" s="3">
        <f>Programas!AN449</f>
        <v>0</v>
      </c>
      <c r="AO449" s="3">
        <f>Programas!AO449</f>
        <v>0</v>
      </c>
      <c r="AP449" s="3">
        <f>Programas!AP449</f>
        <v>0</v>
      </c>
      <c r="AQ449" s="3">
        <f>Programas!AQ449</f>
        <v>0</v>
      </c>
      <c r="AR449" s="3">
        <f>Programas!AR449</f>
        <v>0</v>
      </c>
      <c r="AS449" s="3">
        <f>Programas!AS449</f>
        <v>0</v>
      </c>
      <c r="AT449" s="3">
        <f>Programas!AT449</f>
        <v>0</v>
      </c>
      <c r="AU449" s="3">
        <f>Programas!AU449</f>
        <v>0</v>
      </c>
      <c r="AV449" s="3">
        <f>Programas!AV449</f>
        <v>0</v>
      </c>
      <c r="AW449" s="3">
        <f>Programas!AW449</f>
        <v>0</v>
      </c>
      <c r="AX449" s="4">
        <f t="shared" si="432"/>
        <v>0</v>
      </c>
      <c r="AY449" s="4"/>
      <c r="AZ449" s="2"/>
      <c r="BA449" s="2"/>
      <c r="BB449" s="2"/>
      <c r="BC449" s="2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1"/>
    </row>
    <row r="450" spans="1:76" hidden="1" x14ac:dyDescent="0.3">
      <c r="A450" s="2" t="str">
        <f>Programas!A450</f>
        <v>DO5</v>
      </c>
      <c r="B450" s="2">
        <f>Programas!B450</f>
        <v>1</v>
      </c>
      <c r="C450" s="2" t="str">
        <f>Programas!C450</f>
        <v>Recursos Hídricos</v>
      </c>
      <c r="D450" s="2">
        <f>Programas!D450</f>
        <v>12</v>
      </c>
      <c r="E450" s="2" t="str">
        <f>Programas!E450</f>
        <v>N/A</v>
      </c>
      <c r="F450" s="2" t="str">
        <f>Programas!F450</f>
        <v>N/A</v>
      </c>
      <c r="G450" s="2" t="str">
        <f>Programas!G450</f>
        <v>N/A</v>
      </c>
      <c r="H450" s="2" t="str">
        <f>Programas!H450</f>
        <v>N/A</v>
      </c>
      <c r="I450" s="2" t="str">
        <f>Programas!I450</f>
        <v>N/A</v>
      </c>
      <c r="J450" s="3" t="str">
        <f>IF(Programas!J450="X","X","")</f>
        <v/>
      </c>
      <c r="K450" s="3" t="str">
        <f>IF(Programas!K450="X","X","")</f>
        <v/>
      </c>
      <c r="L450" s="3" t="str">
        <f>IF(Programas!L450="X","X","")</f>
        <v/>
      </c>
      <c r="M450" s="3" t="str">
        <f>IF(Programas!M450="X","X","")</f>
        <v/>
      </c>
      <c r="N450" s="3" t="str">
        <f>IF(Programas!N450="X","X","")</f>
        <v/>
      </c>
      <c r="O450" s="3" t="str">
        <f>IF(Programas!O450="X","X","")</f>
        <v/>
      </c>
      <c r="P450" s="3" t="str">
        <f>IF(Programas!P450="X","X","")</f>
        <v/>
      </c>
      <c r="Q450" s="3" t="str">
        <f>IF(Programas!Q450="X","X","")</f>
        <v/>
      </c>
      <c r="R450" s="3" t="str">
        <f>IF(Programas!R450="X","X","")</f>
        <v/>
      </c>
      <c r="S450" s="3" t="str">
        <f>IF(Programas!S450="X","X","")</f>
        <v/>
      </c>
      <c r="T450" s="3" t="str">
        <f>IF(Programas!T450="X","X","")</f>
        <v/>
      </c>
      <c r="U450" s="3" t="str">
        <f>IF(Programas!U450="X","X","")</f>
        <v/>
      </c>
      <c r="V450" s="3" t="str">
        <f>IF(Programas!V450="X","X","")</f>
        <v/>
      </c>
      <c r="W450" s="3" t="str">
        <f>IF(Programas!W450="X","X","")</f>
        <v/>
      </c>
      <c r="X450" s="3" t="str">
        <f>IF(Programas!X450="X","X","")</f>
        <v/>
      </c>
      <c r="Y450" s="3" t="str">
        <f>IF(Programas!Y450="X","X","")</f>
        <v/>
      </c>
      <c r="Z450" s="3" t="str">
        <f>IF(Programas!Z450="X","X","")</f>
        <v/>
      </c>
      <c r="AA450" s="3" t="str">
        <f>IF(Programas!AA450="X","X","")</f>
        <v/>
      </c>
      <c r="AB450" s="3" t="str">
        <f>IF(Programas!AB450="X","X","")</f>
        <v/>
      </c>
      <c r="AC450" s="3" t="str">
        <f>IF(Programas!AC450="X","X","")</f>
        <v/>
      </c>
      <c r="AD450" s="3">
        <f>Programas!AD450</f>
        <v>0</v>
      </c>
      <c r="AE450" s="3">
        <f>Programas!AE450</f>
        <v>0</v>
      </c>
      <c r="AF450" s="3">
        <f>Programas!AF450</f>
        <v>0</v>
      </c>
      <c r="AG450" s="3">
        <f>Programas!AG450</f>
        <v>0</v>
      </c>
      <c r="AH450" s="3">
        <f>Programas!AH450</f>
        <v>0</v>
      </c>
      <c r="AI450" s="3">
        <f>Programas!AI450</f>
        <v>0</v>
      </c>
      <c r="AJ450" s="3">
        <f>Programas!AJ450</f>
        <v>0</v>
      </c>
      <c r="AK450" s="3">
        <f>Programas!AK450</f>
        <v>0</v>
      </c>
      <c r="AL450" s="3">
        <f>Programas!AL450</f>
        <v>0</v>
      </c>
      <c r="AM450" s="3">
        <f>Programas!AM450</f>
        <v>0</v>
      </c>
      <c r="AN450" s="3">
        <f>Programas!AN450</f>
        <v>0</v>
      </c>
      <c r="AO450" s="3">
        <f>Programas!AO450</f>
        <v>0</v>
      </c>
      <c r="AP450" s="3">
        <f>Programas!AP450</f>
        <v>0</v>
      </c>
      <c r="AQ450" s="3">
        <f>Programas!AQ450</f>
        <v>0</v>
      </c>
      <c r="AR450" s="3">
        <f>Programas!AR450</f>
        <v>0</v>
      </c>
      <c r="AS450" s="3">
        <f>Programas!AS450</f>
        <v>0</v>
      </c>
      <c r="AT450" s="3">
        <f>Programas!AT450</f>
        <v>0</v>
      </c>
      <c r="AU450" s="3">
        <f>Programas!AU450</f>
        <v>0</v>
      </c>
      <c r="AV450" s="3">
        <f>Programas!AV450</f>
        <v>0</v>
      </c>
      <c r="AW450" s="3">
        <f>Programas!AW450</f>
        <v>0</v>
      </c>
      <c r="AX450" s="4">
        <f t="shared" si="432"/>
        <v>0</v>
      </c>
      <c r="AY450" s="4"/>
      <c r="AZ450" s="2"/>
      <c r="BA450" s="2"/>
      <c r="BB450" s="2"/>
      <c r="BC450" s="2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1"/>
    </row>
    <row r="451" spans="1:76" hidden="1" x14ac:dyDescent="0.3">
      <c r="A451" s="2" t="str">
        <f>Programas!A451</f>
        <v>DO6</v>
      </c>
      <c r="B451" s="2">
        <f>Programas!B451</f>
        <v>1</v>
      </c>
      <c r="C451" s="2" t="str">
        <f>Programas!C451</f>
        <v>Recursos Hídricos</v>
      </c>
      <c r="D451" s="2">
        <f>Programas!D451</f>
        <v>12</v>
      </c>
      <c r="E451" s="2" t="str">
        <f>Programas!E451</f>
        <v>N/A</v>
      </c>
      <c r="F451" s="2" t="str">
        <f>Programas!F451</f>
        <v>N/A</v>
      </c>
      <c r="G451" s="2" t="str">
        <f>Programas!G451</f>
        <v>N/A</v>
      </c>
      <c r="H451" s="2" t="str">
        <f>Programas!H451</f>
        <v>N/A</v>
      </c>
      <c r="I451" s="2" t="str">
        <f>Programas!I451</f>
        <v>N/A</v>
      </c>
      <c r="J451" s="3" t="str">
        <f>IF(Programas!J451="X","X","")</f>
        <v/>
      </c>
      <c r="K451" s="3" t="str">
        <f>IF(Programas!K451="X","X","")</f>
        <v/>
      </c>
      <c r="L451" s="3" t="str">
        <f>IF(Programas!L451="X","X","")</f>
        <v/>
      </c>
      <c r="M451" s="3" t="str">
        <f>IF(Programas!M451="X","X","")</f>
        <v/>
      </c>
      <c r="N451" s="3" t="str">
        <f>IF(Programas!N451="X","X","")</f>
        <v/>
      </c>
      <c r="O451" s="3" t="str">
        <f>IF(Programas!O451="X","X","")</f>
        <v/>
      </c>
      <c r="P451" s="3" t="str">
        <f>IF(Programas!P451="X","X","")</f>
        <v/>
      </c>
      <c r="Q451" s="3" t="str">
        <f>IF(Programas!Q451="X","X","")</f>
        <v/>
      </c>
      <c r="R451" s="3" t="str">
        <f>IF(Programas!R451="X","X","")</f>
        <v/>
      </c>
      <c r="S451" s="3" t="str">
        <f>IF(Programas!S451="X","X","")</f>
        <v/>
      </c>
      <c r="T451" s="3" t="str">
        <f>IF(Programas!T451="X","X","")</f>
        <v/>
      </c>
      <c r="U451" s="3" t="str">
        <f>IF(Programas!U451="X","X","")</f>
        <v/>
      </c>
      <c r="V451" s="3" t="str">
        <f>IF(Programas!V451="X","X","")</f>
        <v/>
      </c>
      <c r="W451" s="3" t="str">
        <f>IF(Programas!W451="X","X","")</f>
        <v/>
      </c>
      <c r="X451" s="3" t="str">
        <f>IF(Programas!X451="X","X","")</f>
        <v/>
      </c>
      <c r="Y451" s="3" t="str">
        <f>IF(Programas!Y451="X","X","")</f>
        <v/>
      </c>
      <c r="Z451" s="3" t="str">
        <f>IF(Programas!Z451="X","X","")</f>
        <v/>
      </c>
      <c r="AA451" s="3" t="str">
        <f>IF(Programas!AA451="X","X","")</f>
        <v/>
      </c>
      <c r="AB451" s="3" t="str">
        <f>IF(Programas!AB451="X","X","")</f>
        <v/>
      </c>
      <c r="AC451" s="3" t="str">
        <f>IF(Programas!AC451="X","X","")</f>
        <v/>
      </c>
      <c r="AD451" s="3">
        <f>Programas!AD451</f>
        <v>0</v>
      </c>
      <c r="AE451" s="3">
        <f>Programas!AE451</f>
        <v>0</v>
      </c>
      <c r="AF451" s="3">
        <f>Programas!AF451</f>
        <v>0</v>
      </c>
      <c r="AG451" s="3">
        <f>Programas!AG451</f>
        <v>0</v>
      </c>
      <c r="AH451" s="3">
        <f>Programas!AH451</f>
        <v>0</v>
      </c>
      <c r="AI451" s="3">
        <f>Programas!AI451</f>
        <v>0</v>
      </c>
      <c r="AJ451" s="3">
        <f>Programas!AJ451</f>
        <v>0</v>
      </c>
      <c r="AK451" s="3">
        <f>Programas!AK451</f>
        <v>0</v>
      </c>
      <c r="AL451" s="3">
        <f>Programas!AL451</f>
        <v>0</v>
      </c>
      <c r="AM451" s="3">
        <f>Programas!AM451</f>
        <v>0</v>
      </c>
      <c r="AN451" s="3">
        <f>Programas!AN451</f>
        <v>0</v>
      </c>
      <c r="AO451" s="3">
        <f>Programas!AO451</f>
        <v>0</v>
      </c>
      <c r="AP451" s="3">
        <f>Programas!AP451</f>
        <v>0</v>
      </c>
      <c r="AQ451" s="3">
        <f>Programas!AQ451</f>
        <v>0</v>
      </c>
      <c r="AR451" s="3">
        <f>Programas!AR451</f>
        <v>0</v>
      </c>
      <c r="AS451" s="3">
        <f>Programas!AS451</f>
        <v>0</v>
      </c>
      <c r="AT451" s="3">
        <f>Programas!AT451</f>
        <v>0</v>
      </c>
      <c r="AU451" s="3">
        <f>Programas!AU451</f>
        <v>0</v>
      </c>
      <c r="AV451" s="3">
        <f>Programas!AV451</f>
        <v>0</v>
      </c>
      <c r="AW451" s="3">
        <f>Programas!AW451</f>
        <v>0</v>
      </c>
      <c r="AX451" s="4">
        <f t="shared" si="432"/>
        <v>0</v>
      </c>
      <c r="AY451" s="4"/>
      <c r="AZ451" s="2"/>
      <c r="BA451" s="2"/>
      <c r="BB451" s="2"/>
      <c r="BC451" s="2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1"/>
    </row>
    <row r="452" spans="1:76" ht="68.400000000000006" hidden="1" x14ac:dyDescent="0.3">
      <c r="A452" s="2" t="str">
        <f>Programas!A452</f>
        <v>UA7</v>
      </c>
      <c r="B452" s="2">
        <f>Programas!B452</f>
        <v>1</v>
      </c>
      <c r="C452" s="2" t="str">
        <f>Programas!C452</f>
        <v>Recursos Hídricos</v>
      </c>
      <c r="D452" s="2">
        <f>Programas!D452</f>
        <v>12</v>
      </c>
      <c r="E452" s="2" t="str">
        <f>Programas!E452</f>
        <v>Fortalecimento institucional</v>
      </c>
      <c r="F452" s="2" t="str">
        <f>Programas!F452</f>
        <v>12.1</v>
      </c>
      <c r="G452" s="2" t="str">
        <f>Programas!G452</f>
        <v>Articulação e Fortalecimento dos CBHs</v>
      </c>
      <c r="H452" s="2" t="str">
        <f>Programas!H452</f>
        <v>12.1.1</v>
      </c>
      <c r="I452" s="2" t="str">
        <f>Programas!I452</f>
        <v>Promover a articulação entre CBH Doce, CBHs Capixabas e AGERH visando elaborar minutas de acordo para a formalização do arranjo institucional na porção capixaba da bacia do rio Doce</v>
      </c>
      <c r="J452" s="3" t="str">
        <f>IF(Programas!J452="X","X","")</f>
        <v>X</v>
      </c>
      <c r="K452" s="3" t="str">
        <f>IF(Programas!K452="X","X","")</f>
        <v>X</v>
      </c>
      <c r="L452" s="3" t="str">
        <f>IF(Programas!L452="X","X","")</f>
        <v>X</v>
      </c>
      <c r="M452" s="3" t="str">
        <f>IF(Programas!M452="X","X","")</f>
        <v>X</v>
      </c>
      <c r="N452" s="3" t="str">
        <f>IF(Programas!N452="X","X","")</f>
        <v/>
      </c>
      <c r="O452" s="3" t="str">
        <f>IF(Programas!O452="X","X","")</f>
        <v/>
      </c>
      <c r="P452" s="3" t="str">
        <f>IF(Programas!P452="X","X","")</f>
        <v/>
      </c>
      <c r="Q452" s="3" t="str">
        <f>IF(Programas!Q452="X","X","")</f>
        <v/>
      </c>
      <c r="R452" s="3" t="str">
        <f>IF(Programas!R452="X","X","")</f>
        <v/>
      </c>
      <c r="S452" s="3" t="str">
        <f>IF(Programas!S452="X","X","")</f>
        <v/>
      </c>
      <c r="T452" s="3" t="str">
        <f>IF(Programas!T452="X","X","")</f>
        <v/>
      </c>
      <c r="U452" s="3" t="str">
        <f>IF(Programas!U452="X","X","")</f>
        <v/>
      </c>
      <c r="V452" s="3" t="str">
        <f>IF(Programas!V452="X","X","")</f>
        <v/>
      </c>
      <c r="W452" s="3" t="str">
        <f>IF(Programas!W452="X","X","")</f>
        <v/>
      </c>
      <c r="X452" s="3" t="str">
        <f>IF(Programas!X452="X","X","")</f>
        <v/>
      </c>
      <c r="Y452" s="3" t="str">
        <f>IF(Programas!Y452="X","X","")</f>
        <v/>
      </c>
      <c r="Z452" s="3" t="str">
        <f>IF(Programas!Z452="X","X","")</f>
        <v/>
      </c>
      <c r="AA452" s="3" t="str">
        <f>IF(Programas!AA452="X","X","")</f>
        <v/>
      </c>
      <c r="AB452" s="3" t="str">
        <f>IF(Programas!AB452="X","X","")</f>
        <v/>
      </c>
      <c r="AC452" s="3" t="str">
        <f>IF(Programas!AC452="X","X","")</f>
        <v/>
      </c>
      <c r="AD452" s="3">
        <f>Programas!AD452</f>
        <v>0</v>
      </c>
      <c r="AE452" s="3">
        <f>Programas!AE452</f>
        <v>0</v>
      </c>
      <c r="AF452" s="3">
        <f>Programas!AF452</f>
        <v>0</v>
      </c>
      <c r="AG452" s="3">
        <f>Programas!AG452</f>
        <v>0</v>
      </c>
      <c r="AH452" s="3">
        <f>Programas!AH452</f>
        <v>0</v>
      </c>
      <c r="AI452" s="3">
        <f>Programas!AI452</f>
        <v>0</v>
      </c>
      <c r="AJ452" s="3">
        <f>Programas!AJ452</f>
        <v>0</v>
      </c>
      <c r="AK452" s="3">
        <f>Programas!AK452</f>
        <v>0</v>
      </c>
      <c r="AL452" s="3">
        <f>Programas!AL452</f>
        <v>0</v>
      </c>
      <c r="AM452" s="3">
        <f>Programas!AM452</f>
        <v>0</v>
      </c>
      <c r="AN452" s="3">
        <f>Programas!AN452</f>
        <v>0</v>
      </c>
      <c r="AO452" s="3">
        <f>Programas!AO452</f>
        <v>0</v>
      </c>
      <c r="AP452" s="3">
        <f>Programas!AP452</f>
        <v>0</v>
      </c>
      <c r="AQ452" s="3">
        <f>Programas!AQ452</f>
        <v>0</v>
      </c>
      <c r="AR452" s="3">
        <f>Programas!AR452</f>
        <v>0</v>
      </c>
      <c r="AS452" s="3">
        <f>Programas!AS452</f>
        <v>0</v>
      </c>
      <c r="AT452" s="3">
        <f>Programas!AT452</f>
        <v>0</v>
      </c>
      <c r="AU452" s="3">
        <f>Programas!AU452</f>
        <v>0</v>
      </c>
      <c r="AV452" s="3">
        <f>Programas!AV452</f>
        <v>0</v>
      </c>
      <c r="AW452" s="3">
        <f>Programas!AW452</f>
        <v>0</v>
      </c>
      <c r="AX452" s="4">
        <f t="shared" si="432"/>
        <v>0</v>
      </c>
      <c r="AY452" s="4" t="s">
        <v>205</v>
      </c>
      <c r="AZ452" s="2" t="s">
        <v>334</v>
      </c>
      <c r="BA452" s="2" t="s">
        <v>335</v>
      </c>
      <c r="BB452" s="2" t="s">
        <v>336</v>
      </c>
      <c r="BC452" s="2" t="s">
        <v>337</v>
      </c>
      <c r="BD452" s="6">
        <v>0.5</v>
      </c>
      <c r="BE452" s="6">
        <f>BD452</f>
        <v>0.5</v>
      </c>
      <c r="BF452" s="6">
        <v>0.75</v>
      </c>
      <c r="BG452" s="6">
        <v>1</v>
      </c>
      <c r="BH452" s="6">
        <f t="shared" ref="BH452:BW452" si="458">BG452</f>
        <v>1</v>
      </c>
      <c r="BI452" s="6">
        <f t="shared" si="458"/>
        <v>1</v>
      </c>
      <c r="BJ452" s="6">
        <f t="shared" si="458"/>
        <v>1</v>
      </c>
      <c r="BK452" s="6">
        <f t="shared" si="458"/>
        <v>1</v>
      </c>
      <c r="BL452" s="6">
        <f t="shared" si="458"/>
        <v>1</v>
      </c>
      <c r="BM452" s="6">
        <f t="shared" si="458"/>
        <v>1</v>
      </c>
      <c r="BN452" s="6">
        <f t="shared" si="458"/>
        <v>1</v>
      </c>
      <c r="BO452" s="6">
        <f t="shared" si="458"/>
        <v>1</v>
      </c>
      <c r="BP452" s="6">
        <f t="shared" si="458"/>
        <v>1</v>
      </c>
      <c r="BQ452" s="6">
        <f t="shared" si="458"/>
        <v>1</v>
      </c>
      <c r="BR452" s="6">
        <f t="shared" si="458"/>
        <v>1</v>
      </c>
      <c r="BS452" s="6">
        <f t="shared" si="458"/>
        <v>1</v>
      </c>
      <c r="BT452" s="6">
        <f t="shared" si="458"/>
        <v>1</v>
      </c>
      <c r="BU452" s="6">
        <f t="shared" si="458"/>
        <v>1</v>
      </c>
      <c r="BV452" s="6">
        <f t="shared" si="458"/>
        <v>1</v>
      </c>
      <c r="BW452" s="6">
        <f t="shared" si="458"/>
        <v>1</v>
      </c>
      <c r="BX452" s="1"/>
    </row>
    <row r="453" spans="1:76" ht="68.400000000000006" hidden="1" x14ac:dyDescent="0.3">
      <c r="A453" s="2" t="str">
        <f>Programas!A453</f>
        <v>UA8</v>
      </c>
      <c r="B453" s="2">
        <f>Programas!B453</f>
        <v>1</v>
      </c>
      <c r="C453" s="2" t="str">
        <f>Programas!C453</f>
        <v>Recursos Hídricos</v>
      </c>
      <c r="D453" s="2">
        <f>Programas!D453</f>
        <v>12</v>
      </c>
      <c r="E453" s="2" t="str">
        <f>Programas!E453</f>
        <v>Fortalecimento institucional</v>
      </c>
      <c r="F453" s="2" t="str">
        <f>Programas!F453</f>
        <v>12.1</v>
      </c>
      <c r="G453" s="2" t="str">
        <f>Programas!G453</f>
        <v>Articulação e Fortalecimento dos CBHs</v>
      </c>
      <c r="H453" s="2" t="str">
        <f>Programas!H453</f>
        <v>12.1.1</v>
      </c>
      <c r="I453" s="2" t="str">
        <f>Programas!I453</f>
        <v>Promover a articulação entre CBH Doce, CBHs Capixabas e AGERH visando elaborar minutas de acordo para a formalização do arranjo institucional na porção capixaba da bacia do rio Doce</v>
      </c>
      <c r="J453" s="3" t="str">
        <f>IF(Programas!J453="X","X","")</f>
        <v>X</v>
      </c>
      <c r="K453" s="3" t="str">
        <f>IF(Programas!K453="X","X","")</f>
        <v>X</v>
      </c>
      <c r="L453" s="3" t="str">
        <f>IF(Programas!L453="X","X","")</f>
        <v>X</v>
      </c>
      <c r="M453" s="3" t="str">
        <f>IF(Programas!M453="X","X","")</f>
        <v>X</v>
      </c>
      <c r="N453" s="3" t="str">
        <f>IF(Programas!N453="X","X","")</f>
        <v/>
      </c>
      <c r="O453" s="3" t="str">
        <f>IF(Programas!O453="X","X","")</f>
        <v/>
      </c>
      <c r="P453" s="3" t="str">
        <f>IF(Programas!P453="X","X","")</f>
        <v/>
      </c>
      <c r="Q453" s="3" t="str">
        <f>IF(Programas!Q453="X","X","")</f>
        <v/>
      </c>
      <c r="R453" s="3" t="str">
        <f>IF(Programas!R453="X","X","")</f>
        <v/>
      </c>
      <c r="S453" s="3" t="str">
        <f>IF(Programas!S453="X","X","")</f>
        <v/>
      </c>
      <c r="T453" s="3" t="str">
        <f>IF(Programas!T453="X","X","")</f>
        <v/>
      </c>
      <c r="U453" s="3" t="str">
        <f>IF(Programas!U453="X","X","")</f>
        <v/>
      </c>
      <c r="V453" s="3" t="str">
        <f>IF(Programas!V453="X","X","")</f>
        <v/>
      </c>
      <c r="W453" s="3" t="str">
        <f>IF(Programas!W453="X","X","")</f>
        <v/>
      </c>
      <c r="X453" s="3" t="str">
        <f>IF(Programas!X453="X","X","")</f>
        <v/>
      </c>
      <c r="Y453" s="3" t="str">
        <f>IF(Programas!Y453="X","X","")</f>
        <v/>
      </c>
      <c r="Z453" s="3" t="str">
        <f>IF(Programas!Z453="X","X","")</f>
        <v/>
      </c>
      <c r="AA453" s="3" t="str">
        <f>IF(Programas!AA453="X","X","")</f>
        <v/>
      </c>
      <c r="AB453" s="3" t="str">
        <f>IF(Programas!AB453="X","X","")</f>
        <v/>
      </c>
      <c r="AC453" s="3" t="str">
        <f>IF(Programas!AC453="X","X","")</f>
        <v/>
      </c>
      <c r="AD453" s="3">
        <f>Programas!AD453</f>
        <v>0</v>
      </c>
      <c r="AE453" s="3">
        <f>Programas!AE453</f>
        <v>0</v>
      </c>
      <c r="AF453" s="3">
        <f>Programas!AF453</f>
        <v>0</v>
      </c>
      <c r="AG453" s="3">
        <f>Programas!AG453</f>
        <v>0</v>
      </c>
      <c r="AH453" s="3">
        <f>Programas!AH453</f>
        <v>0</v>
      </c>
      <c r="AI453" s="3">
        <f>Programas!AI453</f>
        <v>0</v>
      </c>
      <c r="AJ453" s="3">
        <f>Programas!AJ453</f>
        <v>0</v>
      </c>
      <c r="AK453" s="3">
        <f>Programas!AK453</f>
        <v>0</v>
      </c>
      <c r="AL453" s="3">
        <f>Programas!AL453</f>
        <v>0</v>
      </c>
      <c r="AM453" s="3">
        <f>Programas!AM453</f>
        <v>0</v>
      </c>
      <c r="AN453" s="3">
        <f>Programas!AN453</f>
        <v>0</v>
      </c>
      <c r="AO453" s="3">
        <f>Programas!AO453</f>
        <v>0</v>
      </c>
      <c r="AP453" s="3">
        <f>Programas!AP453</f>
        <v>0</v>
      </c>
      <c r="AQ453" s="3">
        <f>Programas!AQ453</f>
        <v>0</v>
      </c>
      <c r="AR453" s="3">
        <f>Programas!AR453</f>
        <v>0</v>
      </c>
      <c r="AS453" s="3">
        <f>Programas!AS453</f>
        <v>0</v>
      </c>
      <c r="AT453" s="3">
        <f>Programas!AT453</f>
        <v>0</v>
      </c>
      <c r="AU453" s="3">
        <f>Programas!AU453</f>
        <v>0</v>
      </c>
      <c r="AV453" s="3">
        <f>Programas!AV453</f>
        <v>0</v>
      </c>
      <c r="AW453" s="3">
        <f>Programas!AW453</f>
        <v>0</v>
      </c>
      <c r="AX453" s="4">
        <f t="shared" si="432"/>
        <v>0</v>
      </c>
      <c r="AY453" s="4" t="s">
        <v>205</v>
      </c>
      <c r="AZ453" s="2" t="s">
        <v>334</v>
      </c>
      <c r="BA453" s="2" t="s">
        <v>335</v>
      </c>
      <c r="BB453" s="2" t="s">
        <v>336</v>
      </c>
      <c r="BC453" s="2" t="s">
        <v>337</v>
      </c>
      <c r="BD453" s="6">
        <v>0.5</v>
      </c>
      <c r="BE453" s="6">
        <f>BD453</f>
        <v>0.5</v>
      </c>
      <c r="BF453" s="6">
        <v>0.75</v>
      </c>
      <c r="BG453" s="6">
        <v>1</v>
      </c>
      <c r="BH453" s="6">
        <f t="shared" ref="BH453:BW453" si="459">BG453</f>
        <v>1</v>
      </c>
      <c r="BI453" s="6">
        <f t="shared" si="459"/>
        <v>1</v>
      </c>
      <c r="BJ453" s="6">
        <f t="shared" si="459"/>
        <v>1</v>
      </c>
      <c r="BK453" s="6">
        <f t="shared" si="459"/>
        <v>1</v>
      </c>
      <c r="BL453" s="6">
        <f t="shared" si="459"/>
        <v>1</v>
      </c>
      <c r="BM453" s="6">
        <f t="shared" si="459"/>
        <v>1</v>
      </c>
      <c r="BN453" s="6">
        <f t="shared" si="459"/>
        <v>1</v>
      </c>
      <c r="BO453" s="6">
        <f t="shared" si="459"/>
        <v>1</v>
      </c>
      <c r="BP453" s="6">
        <f t="shared" si="459"/>
        <v>1</v>
      </c>
      <c r="BQ453" s="6">
        <f t="shared" si="459"/>
        <v>1</v>
      </c>
      <c r="BR453" s="6">
        <f t="shared" si="459"/>
        <v>1</v>
      </c>
      <c r="BS453" s="6">
        <f t="shared" si="459"/>
        <v>1</v>
      </c>
      <c r="BT453" s="6">
        <f t="shared" si="459"/>
        <v>1</v>
      </c>
      <c r="BU453" s="6">
        <f t="shared" si="459"/>
        <v>1</v>
      </c>
      <c r="BV453" s="6">
        <f t="shared" si="459"/>
        <v>1</v>
      </c>
      <c r="BW453" s="6">
        <f t="shared" si="459"/>
        <v>1</v>
      </c>
      <c r="BX453" s="1"/>
    </row>
    <row r="454" spans="1:76" ht="68.400000000000006" hidden="1" x14ac:dyDescent="0.3">
      <c r="A454" s="2" t="str">
        <f>Programas!A454</f>
        <v>UA9</v>
      </c>
      <c r="B454" s="2">
        <f>Programas!B454</f>
        <v>1</v>
      </c>
      <c r="C454" s="2" t="str">
        <f>Programas!C454</f>
        <v>Recursos Hídricos</v>
      </c>
      <c r="D454" s="2">
        <f>Programas!D454</f>
        <v>12</v>
      </c>
      <c r="E454" s="2" t="str">
        <f>Programas!E454</f>
        <v>Fortalecimento institucional</v>
      </c>
      <c r="F454" s="2" t="str">
        <f>Programas!F454</f>
        <v>12.1</v>
      </c>
      <c r="G454" s="2" t="str">
        <f>Programas!G454</f>
        <v>Articulação e Fortalecimento dos CBHs</v>
      </c>
      <c r="H454" s="2" t="str">
        <f>Programas!H454</f>
        <v>12.1.1</v>
      </c>
      <c r="I454" s="2" t="str">
        <f>Programas!I454</f>
        <v>Promover a articulação entre CBH Doce, CBHs Capixabas e AGERH visando elaborar minutas de acordo para a formalização do arranjo institucional na porção capixaba da bacia do rio Doce</v>
      </c>
      <c r="J454" s="3" t="str">
        <f>IF(Programas!J454="X","X","")</f>
        <v>X</v>
      </c>
      <c r="K454" s="3" t="str">
        <f>IF(Programas!K454="X","X","")</f>
        <v>X</v>
      </c>
      <c r="L454" s="3" t="str">
        <f>IF(Programas!L454="X","X","")</f>
        <v>X</v>
      </c>
      <c r="M454" s="3" t="str">
        <f>IF(Programas!M454="X","X","")</f>
        <v>X</v>
      </c>
      <c r="N454" s="3" t="str">
        <f>IF(Programas!N454="X","X","")</f>
        <v/>
      </c>
      <c r="O454" s="3" t="str">
        <f>IF(Programas!O454="X","X","")</f>
        <v/>
      </c>
      <c r="P454" s="3" t="str">
        <f>IF(Programas!P454="X","X","")</f>
        <v/>
      </c>
      <c r="Q454" s="3" t="str">
        <f>IF(Programas!Q454="X","X","")</f>
        <v/>
      </c>
      <c r="R454" s="3" t="str">
        <f>IF(Programas!R454="X","X","")</f>
        <v/>
      </c>
      <c r="S454" s="3" t="str">
        <f>IF(Programas!S454="X","X","")</f>
        <v/>
      </c>
      <c r="T454" s="3" t="str">
        <f>IF(Programas!T454="X","X","")</f>
        <v/>
      </c>
      <c r="U454" s="3" t="str">
        <f>IF(Programas!U454="X","X","")</f>
        <v/>
      </c>
      <c r="V454" s="3" t="str">
        <f>IF(Programas!V454="X","X","")</f>
        <v/>
      </c>
      <c r="W454" s="3" t="str">
        <f>IF(Programas!W454="X","X","")</f>
        <v/>
      </c>
      <c r="X454" s="3" t="str">
        <f>IF(Programas!X454="X","X","")</f>
        <v/>
      </c>
      <c r="Y454" s="3" t="str">
        <f>IF(Programas!Y454="X","X","")</f>
        <v/>
      </c>
      <c r="Z454" s="3" t="str">
        <f>IF(Programas!Z454="X","X","")</f>
        <v/>
      </c>
      <c r="AA454" s="3" t="str">
        <f>IF(Programas!AA454="X","X","")</f>
        <v/>
      </c>
      <c r="AB454" s="3" t="str">
        <f>IF(Programas!AB454="X","X","")</f>
        <v/>
      </c>
      <c r="AC454" s="3" t="str">
        <f>IF(Programas!AC454="X","X","")</f>
        <v/>
      </c>
      <c r="AD454" s="3">
        <f>Programas!AD454</f>
        <v>0</v>
      </c>
      <c r="AE454" s="3">
        <f>Programas!AE454</f>
        <v>0</v>
      </c>
      <c r="AF454" s="3">
        <f>Programas!AF454</f>
        <v>0</v>
      </c>
      <c r="AG454" s="3">
        <f>Programas!AG454</f>
        <v>0</v>
      </c>
      <c r="AH454" s="3">
        <f>Programas!AH454</f>
        <v>0</v>
      </c>
      <c r="AI454" s="3">
        <f>Programas!AI454</f>
        <v>0</v>
      </c>
      <c r="AJ454" s="3">
        <f>Programas!AJ454</f>
        <v>0</v>
      </c>
      <c r="AK454" s="3">
        <f>Programas!AK454</f>
        <v>0</v>
      </c>
      <c r="AL454" s="3">
        <f>Programas!AL454</f>
        <v>0</v>
      </c>
      <c r="AM454" s="3">
        <f>Programas!AM454</f>
        <v>0</v>
      </c>
      <c r="AN454" s="3">
        <f>Programas!AN454</f>
        <v>0</v>
      </c>
      <c r="AO454" s="3">
        <f>Programas!AO454</f>
        <v>0</v>
      </c>
      <c r="AP454" s="3">
        <f>Programas!AP454</f>
        <v>0</v>
      </c>
      <c r="AQ454" s="3">
        <f>Programas!AQ454</f>
        <v>0</v>
      </c>
      <c r="AR454" s="3">
        <f>Programas!AR454</f>
        <v>0</v>
      </c>
      <c r="AS454" s="3">
        <f>Programas!AS454</f>
        <v>0</v>
      </c>
      <c r="AT454" s="3">
        <f>Programas!AT454</f>
        <v>0</v>
      </c>
      <c r="AU454" s="3">
        <f>Programas!AU454</f>
        <v>0</v>
      </c>
      <c r="AV454" s="3">
        <f>Programas!AV454</f>
        <v>0</v>
      </c>
      <c r="AW454" s="3">
        <f>Programas!AW454</f>
        <v>0</v>
      </c>
      <c r="AX454" s="4">
        <f t="shared" si="432"/>
        <v>0</v>
      </c>
      <c r="AY454" s="4" t="s">
        <v>205</v>
      </c>
      <c r="AZ454" s="2" t="s">
        <v>334</v>
      </c>
      <c r="BA454" s="2" t="s">
        <v>335</v>
      </c>
      <c r="BB454" s="2" t="s">
        <v>336</v>
      </c>
      <c r="BC454" s="2" t="s">
        <v>337</v>
      </c>
      <c r="BD454" s="6">
        <v>0.5</v>
      </c>
      <c r="BE454" s="6">
        <f>BD454</f>
        <v>0.5</v>
      </c>
      <c r="BF454" s="6">
        <v>0.75</v>
      </c>
      <c r="BG454" s="6">
        <v>1</v>
      </c>
      <c r="BH454" s="6">
        <f t="shared" ref="BH454:BW454" si="460">BG454</f>
        <v>1</v>
      </c>
      <c r="BI454" s="6">
        <f t="shared" si="460"/>
        <v>1</v>
      </c>
      <c r="BJ454" s="6">
        <f t="shared" si="460"/>
        <v>1</v>
      </c>
      <c r="BK454" s="6">
        <f t="shared" si="460"/>
        <v>1</v>
      </c>
      <c r="BL454" s="6">
        <f t="shared" si="460"/>
        <v>1</v>
      </c>
      <c r="BM454" s="6">
        <f t="shared" si="460"/>
        <v>1</v>
      </c>
      <c r="BN454" s="6">
        <f t="shared" si="460"/>
        <v>1</v>
      </c>
      <c r="BO454" s="6">
        <f t="shared" si="460"/>
        <v>1</v>
      </c>
      <c r="BP454" s="6">
        <f t="shared" si="460"/>
        <v>1</v>
      </c>
      <c r="BQ454" s="6">
        <f t="shared" si="460"/>
        <v>1</v>
      </c>
      <c r="BR454" s="6">
        <f t="shared" si="460"/>
        <v>1</v>
      </c>
      <c r="BS454" s="6">
        <f t="shared" si="460"/>
        <v>1</v>
      </c>
      <c r="BT454" s="6">
        <f t="shared" si="460"/>
        <v>1</v>
      </c>
      <c r="BU454" s="6">
        <f t="shared" si="460"/>
        <v>1</v>
      </c>
      <c r="BV454" s="6">
        <f t="shared" si="460"/>
        <v>1</v>
      </c>
      <c r="BW454" s="6">
        <f t="shared" si="460"/>
        <v>1</v>
      </c>
      <c r="BX454" s="1"/>
    </row>
    <row r="455" spans="1:76" ht="57" x14ac:dyDescent="0.3">
      <c r="A455" s="40" t="str">
        <f>Programas!A455</f>
        <v>PIRH</v>
      </c>
      <c r="B455" s="40">
        <f>Programas!B455</f>
        <v>1</v>
      </c>
      <c r="C455" s="40" t="str">
        <f>Programas!C455</f>
        <v>Recursos Hídricos</v>
      </c>
      <c r="D455" s="40">
        <f>Programas!D455</f>
        <v>12</v>
      </c>
      <c r="E455" s="40" t="str">
        <f>Programas!E455</f>
        <v>Fortalecimento institucional</v>
      </c>
      <c r="F455" s="40" t="str">
        <f>Programas!F455</f>
        <v>12.2</v>
      </c>
      <c r="G455" s="40" t="str">
        <f>Programas!G455</f>
        <v>Fortalecimento do Processo de Gestão na Bacia</v>
      </c>
      <c r="H455" s="40" t="str">
        <f>Programas!H455</f>
        <v>12.2.1</v>
      </c>
      <c r="I455" s="40" t="str">
        <f>Programas!I455</f>
        <v>Manter a Escola de Projetos e o desenvolvimento de suas atividades como apoio à implementação do PIRH</v>
      </c>
      <c r="J455" s="30" t="str">
        <f>IF(Programas!J455="X","X","")</f>
        <v>X</v>
      </c>
      <c r="K455" s="30" t="str">
        <f>IF(Programas!K455="X","X","")</f>
        <v>X</v>
      </c>
      <c r="L455" s="30" t="str">
        <f>IF(Programas!L455="X","X","")</f>
        <v>X</v>
      </c>
      <c r="M455" s="30" t="str">
        <f>IF(Programas!M455="X","X","")</f>
        <v>X</v>
      </c>
      <c r="N455" s="30" t="str">
        <f>IF(Programas!N455="X","X","")</f>
        <v>X</v>
      </c>
      <c r="O455" s="30" t="str">
        <f>IF(Programas!O455="X","X","")</f>
        <v>X</v>
      </c>
      <c r="P455" s="30" t="str">
        <f>IF(Programas!P455="X","X","")</f>
        <v>X</v>
      </c>
      <c r="Q455" s="30" t="str">
        <f>IF(Programas!Q455="X","X","")</f>
        <v>X</v>
      </c>
      <c r="R455" s="30" t="str">
        <f>IF(Programas!R455="X","X","")</f>
        <v>X</v>
      </c>
      <c r="S455" s="30" t="str">
        <f>IF(Programas!S455="X","X","")</f>
        <v>X</v>
      </c>
      <c r="T455" s="30" t="str">
        <f>IF(Programas!T455="X","X","")</f>
        <v>X</v>
      </c>
      <c r="U455" s="30" t="str">
        <f>IF(Programas!U455="X","X","")</f>
        <v>X</v>
      </c>
      <c r="V455" s="30" t="str">
        <f>IF(Programas!V455="X","X","")</f>
        <v>X</v>
      </c>
      <c r="W455" s="30" t="str">
        <f>IF(Programas!W455="X","X","")</f>
        <v>X</v>
      </c>
      <c r="X455" s="30" t="str">
        <f>IF(Programas!X455="X","X","")</f>
        <v>X</v>
      </c>
      <c r="Y455" s="30" t="str">
        <f>IF(Programas!Y455="X","X","")</f>
        <v>X</v>
      </c>
      <c r="Z455" s="30" t="str">
        <f>IF(Programas!Z455="X","X","")</f>
        <v>X</v>
      </c>
      <c r="AA455" s="30" t="str">
        <f>IF(Programas!AA455="X","X","")</f>
        <v>X</v>
      </c>
      <c r="AB455" s="30" t="str">
        <f>IF(Programas!AB455="X","X","")</f>
        <v>X</v>
      </c>
      <c r="AC455" s="30" t="str">
        <f>IF(Programas!AC455="X","X","")</f>
        <v>X</v>
      </c>
      <c r="AD455" s="30">
        <f>Programas!AD455</f>
        <v>1800</v>
      </c>
      <c r="AE455" s="30">
        <f>Programas!AE455</f>
        <v>1945.62</v>
      </c>
      <c r="AF455" s="30">
        <f>Programas!AF455</f>
        <v>2103.0206579999999</v>
      </c>
      <c r="AG455" s="30">
        <f>Programas!AG455</f>
        <v>2273.1550292321999</v>
      </c>
      <c r="AH455" s="30">
        <f>Programas!AH455</f>
        <v>2457.0532710970847</v>
      </c>
      <c r="AI455" s="30">
        <f>Programas!AI455</f>
        <v>2457.0532710970847</v>
      </c>
      <c r="AJ455" s="30">
        <f>Programas!AJ455</f>
        <v>2457.0532710970847</v>
      </c>
      <c r="AK455" s="30">
        <f>Programas!AK455</f>
        <v>2457.0532710970847</v>
      </c>
      <c r="AL455" s="30">
        <f>Programas!AL455</f>
        <v>2457.0532710970847</v>
      </c>
      <c r="AM455" s="30">
        <f>Programas!AM455</f>
        <v>2457.0532710970847</v>
      </c>
      <c r="AN455" s="30">
        <f>Programas!AN455</f>
        <v>2457.0532710970847</v>
      </c>
      <c r="AO455" s="30">
        <f>Programas!AO455</f>
        <v>2457.0532710970847</v>
      </c>
      <c r="AP455" s="30">
        <f>Programas!AP455</f>
        <v>2457.0532710970847</v>
      </c>
      <c r="AQ455" s="30">
        <f>Programas!AQ455</f>
        <v>2457.0532710970847</v>
      </c>
      <c r="AR455" s="30">
        <f>Programas!AR455</f>
        <v>2457.0532710970847</v>
      </c>
      <c r="AS455" s="30">
        <f>Programas!AS455</f>
        <v>2457.0532710970847</v>
      </c>
      <c r="AT455" s="30">
        <f>Programas!AT455</f>
        <v>2457.0532710970847</v>
      </c>
      <c r="AU455" s="30">
        <f>Programas!AU455</f>
        <v>2457.0532710970847</v>
      </c>
      <c r="AV455" s="30">
        <f>Programas!AV455</f>
        <v>2457.0532710970847</v>
      </c>
      <c r="AW455" s="30">
        <f>Programas!AW455</f>
        <v>2457.0532710970847</v>
      </c>
      <c r="AX455" s="36">
        <f t="shared" si="432"/>
        <v>47434.648024785565</v>
      </c>
      <c r="AY455" s="36" t="s">
        <v>205</v>
      </c>
      <c r="AZ455" s="40" t="s">
        <v>338</v>
      </c>
      <c r="BA455" s="40" t="s">
        <v>339</v>
      </c>
      <c r="BB455" s="40" t="s">
        <v>340</v>
      </c>
      <c r="BC455" s="40" t="s">
        <v>341</v>
      </c>
      <c r="BD455" s="62">
        <v>0.25</v>
      </c>
      <c r="BE455" s="62">
        <f t="shared" ref="BE455:BV455" si="461">BD455</f>
        <v>0.25</v>
      </c>
      <c r="BF455" s="62">
        <v>0.5</v>
      </c>
      <c r="BG455" s="62">
        <f t="shared" si="461"/>
        <v>0.5</v>
      </c>
      <c r="BH455" s="62">
        <f t="shared" si="461"/>
        <v>0.5</v>
      </c>
      <c r="BI455" s="62">
        <f t="shared" si="461"/>
        <v>0.5</v>
      </c>
      <c r="BJ455" s="62">
        <f t="shared" si="461"/>
        <v>0.5</v>
      </c>
      <c r="BK455" s="62">
        <v>0.75</v>
      </c>
      <c r="BL455" s="62">
        <f t="shared" si="461"/>
        <v>0.75</v>
      </c>
      <c r="BM455" s="62">
        <f t="shared" si="461"/>
        <v>0.75</v>
      </c>
      <c r="BN455" s="62">
        <f t="shared" si="461"/>
        <v>0.75</v>
      </c>
      <c r="BO455" s="62">
        <f t="shared" si="461"/>
        <v>0.75</v>
      </c>
      <c r="BP455" s="62">
        <f t="shared" si="461"/>
        <v>0.75</v>
      </c>
      <c r="BQ455" s="62">
        <f t="shared" si="461"/>
        <v>0.75</v>
      </c>
      <c r="BR455" s="62">
        <f t="shared" si="461"/>
        <v>0.75</v>
      </c>
      <c r="BS455" s="62">
        <f t="shared" si="461"/>
        <v>0.75</v>
      </c>
      <c r="BT455" s="62">
        <f t="shared" si="461"/>
        <v>0.75</v>
      </c>
      <c r="BU455" s="62">
        <f t="shared" si="461"/>
        <v>0.75</v>
      </c>
      <c r="BV455" s="62">
        <f t="shared" si="461"/>
        <v>0.75</v>
      </c>
      <c r="BW455" s="62">
        <v>1</v>
      </c>
    </row>
    <row r="456" spans="1:76" ht="57" hidden="1" x14ac:dyDescent="0.3">
      <c r="A456" s="2" t="str">
        <f>Programas!A456</f>
        <v>Doce</v>
      </c>
      <c r="B456" s="2">
        <f>Programas!B456</f>
        <v>1</v>
      </c>
      <c r="C456" s="2" t="str">
        <f>Programas!C456</f>
        <v>Recursos Hídricos</v>
      </c>
      <c r="D456" s="2">
        <f>Programas!D456</f>
        <v>12</v>
      </c>
      <c r="E456" s="2" t="str">
        <f>Programas!E456</f>
        <v>Fortalecimento institucional</v>
      </c>
      <c r="F456" s="2" t="str">
        <f>Programas!F456</f>
        <v>12.2</v>
      </c>
      <c r="G456" s="2" t="str">
        <f>Programas!G456</f>
        <v>Fortalecimento do Processo de Gestão na Bacia</v>
      </c>
      <c r="H456" s="2" t="str">
        <f>Programas!H456</f>
        <v>12.2.1</v>
      </c>
      <c r="I456" s="2" t="str">
        <f>Programas!I456</f>
        <v>Manter a Escola de Projetos e o desenvolvimento de suas atividades como apoio à implementação do PIRH</v>
      </c>
      <c r="J456" s="3" t="str">
        <f>IF(Programas!J456="X","X","")</f>
        <v>X</v>
      </c>
      <c r="K456" s="3" t="str">
        <f>IF(Programas!K456="X","X","")</f>
        <v>X</v>
      </c>
      <c r="L456" s="3" t="str">
        <f>IF(Programas!L456="X","X","")</f>
        <v>X</v>
      </c>
      <c r="M456" s="3" t="str">
        <f>IF(Programas!M456="X","X","")</f>
        <v>X</v>
      </c>
      <c r="N456" s="3" t="str">
        <f>IF(Programas!N456="X","X","")</f>
        <v>X</v>
      </c>
      <c r="O456" s="3" t="str">
        <f>IF(Programas!O456="X","X","")</f>
        <v>X</v>
      </c>
      <c r="P456" s="3" t="str">
        <f>IF(Programas!P456="X","X","")</f>
        <v>X</v>
      </c>
      <c r="Q456" s="3" t="str">
        <f>IF(Programas!Q456="X","X","")</f>
        <v>X</v>
      </c>
      <c r="R456" s="3" t="str">
        <f>IF(Programas!R456="X","X","")</f>
        <v>X</v>
      </c>
      <c r="S456" s="3" t="str">
        <f>IF(Programas!S456="X","X","")</f>
        <v>X</v>
      </c>
      <c r="T456" s="3" t="str">
        <f>IF(Programas!T456="X","X","")</f>
        <v>X</v>
      </c>
      <c r="U456" s="3" t="str">
        <f>IF(Programas!U456="X","X","")</f>
        <v>X</v>
      </c>
      <c r="V456" s="3" t="str">
        <f>IF(Programas!V456="X","X","")</f>
        <v>X</v>
      </c>
      <c r="W456" s="3" t="str">
        <f>IF(Programas!W456="X","X","")</f>
        <v>X</v>
      </c>
      <c r="X456" s="3" t="str">
        <f>IF(Programas!X456="X","X","")</f>
        <v>X</v>
      </c>
      <c r="Y456" s="3" t="str">
        <f>IF(Programas!Y456="X","X","")</f>
        <v>X</v>
      </c>
      <c r="Z456" s="3" t="str">
        <f>IF(Programas!Z456="X","X","")</f>
        <v>X</v>
      </c>
      <c r="AA456" s="3" t="str">
        <f>IF(Programas!AA456="X","X","")</f>
        <v>X</v>
      </c>
      <c r="AB456" s="3" t="str">
        <f>IF(Programas!AB456="X","X","")</f>
        <v>X</v>
      </c>
      <c r="AC456" s="3" t="str">
        <f>IF(Programas!AC456="X","X","")</f>
        <v>X</v>
      </c>
      <c r="AD456" s="3">
        <f>Programas!AD456</f>
        <v>1800</v>
      </c>
      <c r="AE456" s="3">
        <f>Programas!AE456</f>
        <v>1945.62</v>
      </c>
      <c r="AF456" s="3">
        <f>Programas!AF456</f>
        <v>2103.0206579999999</v>
      </c>
      <c r="AG456" s="3">
        <f>Programas!AG456</f>
        <v>2273.1550292321999</v>
      </c>
      <c r="AH456" s="3">
        <f>Programas!AH456</f>
        <v>2457.0532710970847</v>
      </c>
      <c r="AI456" s="3">
        <f>Programas!AI456</f>
        <v>2457.0532710970847</v>
      </c>
      <c r="AJ456" s="3">
        <f>Programas!AJ456</f>
        <v>2457.0532710970847</v>
      </c>
      <c r="AK456" s="3">
        <f>Programas!AK456</f>
        <v>2457.0532710970847</v>
      </c>
      <c r="AL456" s="3">
        <f>Programas!AL456</f>
        <v>2457.0532710970847</v>
      </c>
      <c r="AM456" s="3">
        <f>Programas!AM456</f>
        <v>2457.0532710970847</v>
      </c>
      <c r="AN456" s="3">
        <f>Programas!AN456</f>
        <v>2457.0532710970847</v>
      </c>
      <c r="AO456" s="3">
        <f>Programas!AO456</f>
        <v>2457.0532710970847</v>
      </c>
      <c r="AP456" s="3">
        <f>Programas!AP456</f>
        <v>2457.0532710970847</v>
      </c>
      <c r="AQ456" s="3">
        <f>Programas!AQ456</f>
        <v>2457.0532710970847</v>
      </c>
      <c r="AR456" s="3">
        <f>Programas!AR456</f>
        <v>2457.0532710970847</v>
      </c>
      <c r="AS456" s="3">
        <f>Programas!AS456</f>
        <v>2457.0532710970847</v>
      </c>
      <c r="AT456" s="3">
        <f>Programas!AT456</f>
        <v>2457.0532710970847</v>
      </c>
      <c r="AU456" s="3">
        <f>Programas!AU456</f>
        <v>2457.0532710970847</v>
      </c>
      <c r="AV456" s="3">
        <f>Programas!AV456</f>
        <v>2457.0532710970847</v>
      </c>
      <c r="AW456" s="3">
        <f>Programas!AW456</f>
        <v>2457.0532710970847</v>
      </c>
      <c r="AX456" s="4">
        <f t="shared" si="432"/>
        <v>47434.648024785565</v>
      </c>
      <c r="AY456" s="4" t="s">
        <v>205</v>
      </c>
      <c r="AZ456" s="2" t="s">
        <v>338</v>
      </c>
      <c r="BA456" s="2" t="s">
        <v>339</v>
      </c>
      <c r="BB456" s="2" t="s">
        <v>340</v>
      </c>
      <c r="BC456" s="2" t="s">
        <v>341</v>
      </c>
      <c r="BD456" s="6">
        <v>0.25</v>
      </c>
      <c r="BE456" s="6">
        <f t="shared" ref="BE456" si="462">BD456</f>
        <v>0.25</v>
      </c>
      <c r="BF456" s="6">
        <v>0.5</v>
      </c>
      <c r="BG456" s="6">
        <f t="shared" ref="BG456" si="463">BF456</f>
        <v>0.5</v>
      </c>
      <c r="BH456" s="6">
        <f t="shared" ref="BH456" si="464">BG456</f>
        <v>0.5</v>
      </c>
      <c r="BI456" s="6">
        <f t="shared" ref="BI456" si="465">BH456</f>
        <v>0.5</v>
      </c>
      <c r="BJ456" s="6">
        <f t="shared" ref="BJ456" si="466">BI456</f>
        <v>0.5</v>
      </c>
      <c r="BK456" s="6">
        <v>0.75</v>
      </c>
      <c r="BL456" s="6">
        <f t="shared" ref="BL456" si="467">BK456</f>
        <v>0.75</v>
      </c>
      <c r="BM456" s="6">
        <f t="shared" ref="BM456" si="468">BL456</f>
        <v>0.75</v>
      </c>
      <c r="BN456" s="6">
        <f t="shared" ref="BN456" si="469">BM456</f>
        <v>0.75</v>
      </c>
      <c r="BO456" s="6">
        <f t="shared" ref="BO456" si="470">BN456</f>
        <v>0.75</v>
      </c>
      <c r="BP456" s="6">
        <f t="shared" ref="BP456" si="471">BO456</f>
        <v>0.75</v>
      </c>
      <c r="BQ456" s="6">
        <f t="shared" ref="BQ456" si="472">BP456</f>
        <v>0.75</v>
      </c>
      <c r="BR456" s="6">
        <f t="shared" ref="BR456" si="473">BQ456</f>
        <v>0.75</v>
      </c>
      <c r="BS456" s="6">
        <f t="shared" ref="BS456" si="474">BR456</f>
        <v>0.75</v>
      </c>
      <c r="BT456" s="6">
        <f t="shared" ref="BT456" si="475">BS456</f>
        <v>0.75</v>
      </c>
      <c r="BU456" s="6">
        <f t="shared" ref="BU456" si="476">BT456</f>
        <v>0.75</v>
      </c>
      <c r="BV456" s="6">
        <f t="shared" ref="BV456" si="477">BU456</f>
        <v>0.75</v>
      </c>
      <c r="BW456" s="6">
        <v>1</v>
      </c>
      <c r="BX456" s="1"/>
    </row>
    <row r="457" spans="1:76" hidden="1" x14ac:dyDescent="0.3">
      <c r="A457" s="2" t="str">
        <f>Programas!A457</f>
        <v>DO1</v>
      </c>
      <c r="B457" s="2">
        <f>Programas!B457</f>
        <v>1</v>
      </c>
      <c r="C457" s="2" t="str">
        <f>Programas!C457</f>
        <v>Recursos Hídricos</v>
      </c>
      <c r="D457" s="2">
        <f>Programas!D457</f>
        <v>12</v>
      </c>
      <c r="E457" s="2" t="str">
        <f>Programas!E457</f>
        <v>N/A</v>
      </c>
      <c r="F457" s="2" t="str">
        <f>Programas!F457</f>
        <v>N/A</v>
      </c>
      <c r="G457" s="2" t="str">
        <f>Programas!G457</f>
        <v>N/A</v>
      </c>
      <c r="H457" s="2" t="str">
        <f>Programas!H457</f>
        <v>N/A</v>
      </c>
      <c r="I457" s="2" t="str">
        <f>Programas!I457</f>
        <v>N/A</v>
      </c>
      <c r="J457" s="3" t="str">
        <f>IF(Programas!J457="X","X","")</f>
        <v/>
      </c>
      <c r="K457" s="3" t="str">
        <f>IF(Programas!K457="X","X","")</f>
        <v/>
      </c>
      <c r="L457" s="3" t="str">
        <f>IF(Programas!L457="X","X","")</f>
        <v/>
      </c>
      <c r="M457" s="3" t="str">
        <f>IF(Programas!M457="X","X","")</f>
        <v/>
      </c>
      <c r="N457" s="3" t="str">
        <f>IF(Programas!N457="X","X","")</f>
        <v/>
      </c>
      <c r="O457" s="3" t="str">
        <f>IF(Programas!O457="X","X","")</f>
        <v/>
      </c>
      <c r="P457" s="3" t="str">
        <f>IF(Programas!P457="X","X","")</f>
        <v/>
      </c>
      <c r="Q457" s="3" t="str">
        <f>IF(Programas!Q457="X","X","")</f>
        <v/>
      </c>
      <c r="R457" s="3" t="str">
        <f>IF(Programas!R457="X","X","")</f>
        <v/>
      </c>
      <c r="S457" s="3" t="str">
        <f>IF(Programas!S457="X","X","")</f>
        <v/>
      </c>
      <c r="T457" s="3" t="str">
        <f>IF(Programas!T457="X","X","")</f>
        <v/>
      </c>
      <c r="U457" s="3" t="str">
        <f>IF(Programas!U457="X","X","")</f>
        <v/>
      </c>
      <c r="V457" s="3" t="str">
        <f>IF(Programas!V457="X","X","")</f>
        <v/>
      </c>
      <c r="W457" s="3" t="str">
        <f>IF(Programas!W457="X","X","")</f>
        <v/>
      </c>
      <c r="X457" s="3" t="str">
        <f>IF(Programas!X457="X","X","")</f>
        <v/>
      </c>
      <c r="Y457" s="3" t="str">
        <f>IF(Programas!Y457="X","X","")</f>
        <v/>
      </c>
      <c r="Z457" s="3" t="str">
        <f>IF(Programas!Z457="X","X","")</f>
        <v/>
      </c>
      <c r="AA457" s="3" t="str">
        <f>IF(Programas!AA457="X","X","")</f>
        <v/>
      </c>
      <c r="AB457" s="3" t="str">
        <f>IF(Programas!AB457="X","X","")</f>
        <v/>
      </c>
      <c r="AC457" s="3" t="str">
        <f>IF(Programas!AC457="X","X","")</f>
        <v/>
      </c>
      <c r="AD457" s="3">
        <f>Programas!AD457</f>
        <v>0</v>
      </c>
      <c r="AE457" s="3">
        <f>Programas!AE457</f>
        <v>0</v>
      </c>
      <c r="AF457" s="3">
        <f>Programas!AF457</f>
        <v>0</v>
      </c>
      <c r="AG457" s="3">
        <f>Programas!AG457</f>
        <v>0</v>
      </c>
      <c r="AH457" s="3">
        <f>Programas!AH457</f>
        <v>0</v>
      </c>
      <c r="AI457" s="3">
        <f>Programas!AI457</f>
        <v>0</v>
      </c>
      <c r="AJ457" s="3">
        <f>Programas!AJ457</f>
        <v>0</v>
      </c>
      <c r="AK457" s="3">
        <f>Programas!AK457</f>
        <v>0</v>
      </c>
      <c r="AL457" s="3">
        <f>Programas!AL457</f>
        <v>0</v>
      </c>
      <c r="AM457" s="3">
        <f>Programas!AM457</f>
        <v>0</v>
      </c>
      <c r="AN457" s="3">
        <f>Programas!AN457</f>
        <v>0</v>
      </c>
      <c r="AO457" s="3">
        <f>Programas!AO457</f>
        <v>0</v>
      </c>
      <c r="AP457" s="3">
        <f>Programas!AP457</f>
        <v>0</v>
      </c>
      <c r="AQ457" s="3">
        <f>Programas!AQ457</f>
        <v>0</v>
      </c>
      <c r="AR457" s="3">
        <f>Programas!AR457</f>
        <v>0</v>
      </c>
      <c r="AS457" s="3">
        <f>Programas!AS457</f>
        <v>0</v>
      </c>
      <c r="AT457" s="3">
        <f>Programas!AT457</f>
        <v>0</v>
      </c>
      <c r="AU457" s="3">
        <f>Programas!AU457</f>
        <v>0</v>
      </c>
      <c r="AV457" s="3">
        <f>Programas!AV457</f>
        <v>0</v>
      </c>
      <c r="AW457" s="3">
        <f>Programas!AW457</f>
        <v>0</v>
      </c>
      <c r="AX457" s="4">
        <f t="shared" si="432"/>
        <v>0</v>
      </c>
      <c r="AY457" s="4"/>
      <c r="AZ457" s="2"/>
      <c r="BA457" s="2"/>
      <c r="BB457" s="2"/>
      <c r="BC457" s="2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1"/>
    </row>
    <row r="458" spans="1:76" hidden="1" x14ac:dyDescent="0.3">
      <c r="A458" s="2" t="str">
        <f>Programas!A458</f>
        <v>DO2</v>
      </c>
      <c r="B458" s="2">
        <f>Programas!B458</f>
        <v>1</v>
      </c>
      <c r="C458" s="2" t="str">
        <f>Programas!C458</f>
        <v>Recursos Hídricos</v>
      </c>
      <c r="D458" s="2">
        <f>Programas!D458</f>
        <v>12</v>
      </c>
      <c r="E458" s="2" t="str">
        <f>Programas!E458</f>
        <v>N/A</v>
      </c>
      <c r="F458" s="2" t="str">
        <f>Programas!F458</f>
        <v>N/A</v>
      </c>
      <c r="G458" s="2" t="str">
        <f>Programas!G458</f>
        <v>N/A</v>
      </c>
      <c r="H458" s="2" t="str">
        <f>Programas!H458</f>
        <v>N/A</v>
      </c>
      <c r="I458" s="2" t="str">
        <f>Programas!I458</f>
        <v>N/A</v>
      </c>
      <c r="J458" s="3" t="str">
        <f>IF(Programas!J458="X","X","")</f>
        <v/>
      </c>
      <c r="K458" s="3" t="str">
        <f>IF(Programas!K458="X","X","")</f>
        <v/>
      </c>
      <c r="L458" s="3" t="str">
        <f>IF(Programas!L458="X","X","")</f>
        <v/>
      </c>
      <c r="M458" s="3" t="str">
        <f>IF(Programas!M458="X","X","")</f>
        <v/>
      </c>
      <c r="N458" s="3" t="str">
        <f>IF(Programas!N458="X","X","")</f>
        <v/>
      </c>
      <c r="O458" s="3" t="str">
        <f>IF(Programas!O458="X","X","")</f>
        <v/>
      </c>
      <c r="P458" s="3" t="str">
        <f>IF(Programas!P458="X","X","")</f>
        <v/>
      </c>
      <c r="Q458" s="3" t="str">
        <f>IF(Programas!Q458="X","X","")</f>
        <v/>
      </c>
      <c r="R458" s="3" t="str">
        <f>IF(Programas!R458="X","X","")</f>
        <v/>
      </c>
      <c r="S458" s="3" t="str">
        <f>IF(Programas!S458="X","X","")</f>
        <v/>
      </c>
      <c r="T458" s="3" t="str">
        <f>IF(Programas!T458="X","X","")</f>
        <v/>
      </c>
      <c r="U458" s="3" t="str">
        <f>IF(Programas!U458="X","X","")</f>
        <v/>
      </c>
      <c r="V458" s="3" t="str">
        <f>IF(Programas!V458="X","X","")</f>
        <v/>
      </c>
      <c r="W458" s="3" t="str">
        <f>IF(Programas!W458="X","X","")</f>
        <v/>
      </c>
      <c r="X458" s="3" t="str">
        <f>IF(Programas!X458="X","X","")</f>
        <v/>
      </c>
      <c r="Y458" s="3" t="str">
        <f>IF(Programas!Y458="X","X","")</f>
        <v/>
      </c>
      <c r="Z458" s="3" t="str">
        <f>IF(Programas!Z458="X","X","")</f>
        <v/>
      </c>
      <c r="AA458" s="3" t="str">
        <f>IF(Programas!AA458="X","X","")</f>
        <v/>
      </c>
      <c r="AB458" s="3" t="str">
        <f>IF(Programas!AB458="X","X","")</f>
        <v/>
      </c>
      <c r="AC458" s="3" t="str">
        <f>IF(Programas!AC458="X","X","")</f>
        <v/>
      </c>
      <c r="AD458" s="3">
        <f>Programas!AD458</f>
        <v>0</v>
      </c>
      <c r="AE458" s="3">
        <f>Programas!AE458</f>
        <v>0</v>
      </c>
      <c r="AF458" s="3">
        <f>Programas!AF458</f>
        <v>0</v>
      </c>
      <c r="AG458" s="3">
        <f>Programas!AG458</f>
        <v>0</v>
      </c>
      <c r="AH458" s="3">
        <f>Programas!AH458</f>
        <v>0</v>
      </c>
      <c r="AI458" s="3">
        <f>Programas!AI458</f>
        <v>0</v>
      </c>
      <c r="AJ458" s="3">
        <f>Programas!AJ458</f>
        <v>0</v>
      </c>
      <c r="AK458" s="3">
        <f>Programas!AK458</f>
        <v>0</v>
      </c>
      <c r="AL458" s="3">
        <f>Programas!AL458</f>
        <v>0</v>
      </c>
      <c r="AM458" s="3">
        <f>Programas!AM458</f>
        <v>0</v>
      </c>
      <c r="AN458" s="3">
        <f>Programas!AN458</f>
        <v>0</v>
      </c>
      <c r="AO458" s="3">
        <f>Programas!AO458</f>
        <v>0</v>
      </c>
      <c r="AP458" s="3">
        <f>Programas!AP458</f>
        <v>0</v>
      </c>
      <c r="AQ458" s="3">
        <f>Programas!AQ458</f>
        <v>0</v>
      </c>
      <c r="AR458" s="3">
        <f>Programas!AR458</f>
        <v>0</v>
      </c>
      <c r="AS458" s="3">
        <f>Programas!AS458</f>
        <v>0</v>
      </c>
      <c r="AT458" s="3">
        <f>Programas!AT458</f>
        <v>0</v>
      </c>
      <c r="AU458" s="3">
        <f>Programas!AU458</f>
        <v>0</v>
      </c>
      <c r="AV458" s="3">
        <f>Programas!AV458</f>
        <v>0</v>
      </c>
      <c r="AW458" s="3">
        <f>Programas!AW458</f>
        <v>0</v>
      </c>
      <c r="AX458" s="4">
        <f t="shared" si="432"/>
        <v>0</v>
      </c>
      <c r="AY458" s="4"/>
      <c r="AZ458" s="2"/>
      <c r="BA458" s="2"/>
      <c r="BB458" s="2"/>
      <c r="BC458" s="2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1"/>
    </row>
    <row r="459" spans="1:76" hidden="1" x14ac:dyDescent="0.3">
      <c r="A459" s="2" t="str">
        <f>Programas!A459</f>
        <v>DO3</v>
      </c>
      <c r="B459" s="2">
        <f>Programas!B459</f>
        <v>1</v>
      </c>
      <c r="C459" s="2" t="str">
        <f>Programas!C459</f>
        <v>Recursos Hídricos</v>
      </c>
      <c r="D459" s="2">
        <f>Programas!D459</f>
        <v>12</v>
      </c>
      <c r="E459" s="2" t="str">
        <f>Programas!E459</f>
        <v>N/A</v>
      </c>
      <c r="F459" s="2" t="str">
        <f>Programas!F459</f>
        <v>N/A</v>
      </c>
      <c r="G459" s="2" t="str">
        <f>Programas!G459</f>
        <v>N/A</v>
      </c>
      <c r="H459" s="2" t="str">
        <f>Programas!H459</f>
        <v>N/A</v>
      </c>
      <c r="I459" s="2" t="str">
        <f>Programas!I459</f>
        <v>N/A</v>
      </c>
      <c r="J459" s="3" t="str">
        <f>IF(Programas!J459="X","X","")</f>
        <v/>
      </c>
      <c r="K459" s="3" t="str">
        <f>IF(Programas!K459="X","X","")</f>
        <v/>
      </c>
      <c r="L459" s="3" t="str">
        <f>IF(Programas!L459="X","X","")</f>
        <v/>
      </c>
      <c r="M459" s="3" t="str">
        <f>IF(Programas!M459="X","X","")</f>
        <v/>
      </c>
      <c r="N459" s="3" t="str">
        <f>IF(Programas!N459="X","X","")</f>
        <v/>
      </c>
      <c r="O459" s="3" t="str">
        <f>IF(Programas!O459="X","X","")</f>
        <v/>
      </c>
      <c r="P459" s="3" t="str">
        <f>IF(Programas!P459="X","X","")</f>
        <v/>
      </c>
      <c r="Q459" s="3" t="str">
        <f>IF(Programas!Q459="X","X","")</f>
        <v/>
      </c>
      <c r="R459" s="3" t="str">
        <f>IF(Programas!R459="X","X","")</f>
        <v/>
      </c>
      <c r="S459" s="3" t="str">
        <f>IF(Programas!S459="X","X","")</f>
        <v/>
      </c>
      <c r="T459" s="3" t="str">
        <f>IF(Programas!T459="X","X","")</f>
        <v/>
      </c>
      <c r="U459" s="3" t="str">
        <f>IF(Programas!U459="X","X","")</f>
        <v/>
      </c>
      <c r="V459" s="3" t="str">
        <f>IF(Programas!V459="X","X","")</f>
        <v/>
      </c>
      <c r="W459" s="3" t="str">
        <f>IF(Programas!W459="X","X","")</f>
        <v/>
      </c>
      <c r="X459" s="3" t="str">
        <f>IF(Programas!X459="X","X","")</f>
        <v/>
      </c>
      <c r="Y459" s="3" t="str">
        <f>IF(Programas!Y459="X","X","")</f>
        <v/>
      </c>
      <c r="Z459" s="3" t="str">
        <f>IF(Programas!Z459="X","X","")</f>
        <v/>
      </c>
      <c r="AA459" s="3" t="str">
        <f>IF(Programas!AA459="X","X","")</f>
        <v/>
      </c>
      <c r="AB459" s="3" t="str">
        <f>IF(Programas!AB459="X","X","")</f>
        <v/>
      </c>
      <c r="AC459" s="3" t="str">
        <f>IF(Programas!AC459="X","X","")</f>
        <v/>
      </c>
      <c r="AD459" s="3">
        <f>Programas!AD459</f>
        <v>0</v>
      </c>
      <c r="AE459" s="3">
        <f>Programas!AE459</f>
        <v>0</v>
      </c>
      <c r="AF459" s="3">
        <f>Programas!AF459</f>
        <v>0</v>
      </c>
      <c r="AG459" s="3">
        <f>Programas!AG459</f>
        <v>0</v>
      </c>
      <c r="AH459" s="3">
        <f>Programas!AH459</f>
        <v>0</v>
      </c>
      <c r="AI459" s="3">
        <f>Programas!AI459</f>
        <v>0</v>
      </c>
      <c r="AJ459" s="3">
        <f>Programas!AJ459</f>
        <v>0</v>
      </c>
      <c r="AK459" s="3">
        <f>Programas!AK459</f>
        <v>0</v>
      </c>
      <c r="AL459" s="3">
        <f>Programas!AL459</f>
        <v>0</v>
      </c>
      <c r="AM459" s="3">
        <f>Programas!AM459</f>
        <v>0</v>
      </c>
      <c r="AN459" s="3">
        <f>Programas!AN459</f>
        <v>0</v>
      </c>
      <c r="AO459" s="3">
        <f>Programas!AO459</f>
        <v>0</v>
      </c>
      <c r="AP459" s="3">
        <f>Programas!AP459</f>
        <v>0</v>
      </c>
      <c r="AQ459" s="3">
        <f>Programas!AQ459</f>
        <v>0</v>
      </c>
      <c r="AR459" s="3">
        <f>Programas!AR459</f>
        <v>0</v>
      </c>
      <c r="AS459" s="3">
        <f>Programas!AS459</f>
        <v>0</v>
      </c>
      <c r="AT459" s="3">
        <f>Programas!AT459</f>
        <v>0</v>
      </c>
      <c r="AU459" s="3">
        <f>Programas!AU459</f>
        <v>0</v>
      </c>
      <c r="AV459" s="3">
        <f>Programas!AV459</f>
        <v>0</v>
      </c>
      <c r="AW459" s="3">
        <f>Programas!AW459</f>
        <v>0</v>
      </c>
      <c r="AX459" s="4">
        <f t="shared" si="432"/>
        <v>0</v>
      </c>
      <c r="AY459" s="4"/>
      <c r="AZ459" s="2"/>
      <c r="BA459" s="2"/>
      <c r="BB459" s="2"/>
      <c r="BC459" s="2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1"/>
    </row>
    <row r="460" spans="1:76" hidden="1" x14ac:dyDescent="0.3">
      <c r="A460" s="2" t="str">
        <f>Programas!A460</f>
        <v>DO4</v>
      </c>
      <c r="B460" s="2">
        <f>Programas!B460</f>
        <v>1</v>
      </c>
      <c r="C460" s="2" t="str">
        <f>Programas!C460</f>
        <v>Recursos Hídricos</v>
      </c>
      <c r="D460" s="2">
        <f>Programas!D460</f>
        <v>12</v>
      </c>
      <c r="E460" s="2" t="str">
        <f>Programas!E460</f>
        <v>N/A</v>
      </c>
      <c r="F460" s="2" t="str">
        <f>Programas!F460</f>
        <v>N/A</v>
      </c>
      <c r="G460" s="2" t="str">
        <f>Programas!G460</f>
        <v>N/A</v>
      </c>
      <c r="H460" s="2" t="str">
        <f>Programas!H460</f>
        <v>N/A</v>
      </c>
      <c r="I460" s="2" t="str">
        <f>Programas!I460</f>
        <v>N/A</v>
      </c>
      <c r="J460" s="3" t="str">
        <f>IF(Programas!J460="X","X","")</f>
        <v/>
      </c>
      <c r="K460" s="3" t="str">
        <f>IF(Programas!K460="X","X","")</f>
        <v/>
      </c>
      <c r="L460" s="3" t="str">
        <f>IF(Programas!L460="X","X","")</f>
        <v/>
      </c>
      <c r="M460" s="3" t="str">
        <f>IF(Programas!M460="X","X","")</f>
        <v/>
      </c>
      <c r="N460" s="3" t="str">
        <f>IF(Programas!N460="X","X","")</f>
        <v/>
      </c>
      <c r="O460" s="3" t="str">
        <f>IF(Programas!O460="X","X","")</f>
        <v/>
      </c>
      <c r="P460" s="3" t="str">
        <f>IF(Programas!P460="X","X","")</f>
        <v/>
      </c>
      <c r="Q460" s="3" t="str">
        <f>IF(Programas!Q460="X","X","")</f>
        <v/>
      </c>
      <c r="R460" s="3" t="str">
        <f>IF(Programas!R460="X","X","")</f>
        <v/>
      </c>
      <c r="S460" s="3" t="str">
        <f>IF(Programas!S460="X","X","")</f>
        <v/>
      </c>
      <c r="T460" s="3" t="str">
        <f>IF(Programas!T460="X","X","")</f>
        <v/>
      </c>
      <c r="U460" s="3" t="str">
        <f>IF(Programas!U460="X","X","")</f>
        <v/>
      </c>
      <c r="V460" s="3" t="str">
        <f>IF(Programas!V460="X","X","")</f>
        <v/>
      </c>
      <c r="W460" s="3" t="str">
        <f>IF(Programas!W460="X","X","")</f>
        <v/>
      </c>
      <c r="X460" s="3" t="str">
        <f>IF(Programas!X460="X","X","")</f>
        <v/>
      </c>
      <c r="Y460" s="3" t="str">
        <f>IF(Programas!Y460="X","X","")</f>
        <v/>
      </c>
      <c r="Z460" s="3" t="str">
        <f>IF(Programas!Z460="X","X","")</f>
        <v/>
      </c>
      <c r="AA460" s="3" t="str">
        <f>IF(Programas!AA460="X","X","")</f>
        <v/>
      </c>
      <c r="AB460" s="3" t="str">
        <f>IF(Programas!AB460="X","X","")</f>
        <v/>
      </c>
      <c r="AC460" s="3" t="str">
        <f>IF(Programas!AC460="X","X","")</f>
        <v/>
      </c>
      <c r="AD460" s="3">
        <f>Programas!AD460</f>
        <v>0</v>
      </c>
      <c r="AE460" s="3">
        <f>Programas!AE460</f>
        <v>0</v>
      </c>
      <c r="AF460" s="3">
        <f>Programas!AF460</f>
        <v>0</v>
      </c>
      <c r="AG460" s="3">
        <f>Programas!AG460</f>
        <v>0</v>
      </c>
      <c r="AH460" s="3">
        <f>Programas!AH460</f>
        <v>0</v>
      </c>
      <c r="AI460" s="3">
        <f>Programas!AI460</f>
        <v>0</v>
      </c>
      <c r="AJ460" s="3">
        <f>Programas!AJ460</f>
        <v>0</v>
      </c>
      <c r="AK460" s="3">
        <f>Programas!AK460</f>
        <v>0</v>
      </c>
      <c r="AL460" s="3">
        <f>Programas!AL460</f>
        <v>0</v>
      </c>
      <c r="AM460" s="3">
        <f>Programas!AM460</f>
        <v>0</v>
      </c>
      <c r="AN460" s="3">
        <f>Programas!AN460</f>
        <v>0</v>
      </c>
      <c r="AO460" s="3">
        <f>Programas!AO460</f>
        <v>0</v>
      </c>
      <c r="AP460" s="3">
        <f>Programas!AP460</f>
        <v>0</v>
      </c>
      <c r="AQ460" s="3">
        <f>Programas!AQ460</f>
        <v>0</v>
      </c>
      <c r="AR460" s="3">
        <f>Programas!AR460</f>
        <v>0</v>
      </c>
      <c r="AS460" s="3">
        <f>Programas!AS460</f>
        <v>0</v>
      </c>
      <c r="AT460" s="3">
        <f>Programas!AT460</f>
        <v>0</v>
      </c>
      <c r="AU460" s="3">
        <f>Programas!AU460</f>
        <v>0</v>
      </c>
      <c r="AV460" s="3">
        <f>Programas!AV460</f>
        <v>0</v>
      </c>
      <c r="AW460" s="3">
        <f>Programas!AW460</f>
        <v>0</v>
      </c>
      <c r="AX460" s="4">
        <f t="shared" si="432"/>
        <v>0</v>
      </c>
      <c r="AY460" s="4"/>
      <c r="AZ460" s="2"/>
      <c r="BA460" s="2"/>
      <c r="BB460" s="2"/>
      <c r="BC460" s="2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1"/>
    </row>
    <row r="461" spans="1:76" hidden="1" x14ac:dyDescent="0.3">
      <c r="A461" s="2" t="str">
        <f>Programas!A461</f>
        <v>DO5</v>
      </c>
      <c r="B461" s="2">
        <f>Programas!B461</f>
        <v>1</v>
      </c>
      <c r="C461" s="2" t="str">
        <f>Programas!C461</f>
        <v>Recursos Hídricos</v>
      </c>
      <c r="D461" s="2">
        <f>Programas!D461</f>
        <v>12</v>
      </c>
      <c r="E461" s="2" t="str">
        <f>Programas!E461</f>
        <v>N/A</v>
      </c>
      <c r="F461" s="2" t="str">
        <f>Programas!F461</f>
        <v>N/A</v>
      </c>
      <c r="G461" s="2" t="str">
        <f>Programas!G461</f>
        <v>N/A</v>
      </c>
      <c r="H461" s="2" t="str">
        <f>Programas!H461</f>
        <v>N/A</v>
      </c>
      <c r="I461" s="2" t="str">
        <f>Programas!I461</f>
        <v>N/A</v>
      </c>
      <c r="J461" s="3" t="str">
        <f>IF(Programas!J461="X","X","")</f>
        <v/>
      </c>
      <c r="K461" s="3" t="str">
        <f>IF(Programas!K461="X","X","")</f>
        <v/>
      </c>
      <c r="L461" s="3" t="str">
        <f>IF(Programas!L461="X","X","")</f>
        <v/>
      </c>
      <c r="M461" s="3" t="str">
        <f>IF(Programas!M461="X","X","")</f>
        <v/>
      </c>
      <c r="N461" s="3" t="str">
        <f>IF(Programas!N461="X","X","")</f>
        <v/>
      </c>
      <c r="O461" s="3" t="str">
        <f>IF(Programas!O461="X","X","")</f>
        <v/>
      </c>
      <c r="P461" s="3" t="str">
        <f>IF(Programas!P461="X","X","")</f>
        <v/>
      </c>
      <c r="Q461" s="3" t="str">
        <f>IF(Programas!Q461="X","X","")</f>
        <v/>
      </c>
      <c r="R461" s="3" t="str">
        <f>IF(Programas!R461="X","X","")</f>
        <v/>
      </c>
      <c r="S461" s="3" t="str">
        <f>IF(Programas!S461="X","X","")</f>
        <v/>
      </c>
      <c r="T461" s="3" t="str">
        <f>IF(Programas!T461="X","X","")</f>
        <v/>
      </c>
      <c r="U461" s="3" t="str">
        <f>IF(Programas!U461="X","X","")</f>
        <v/>
      </c>
      <c r="V461" s="3" t="str">
        <f>IF(Programas!V461="X","X","")</f>
        <v/>
      </c>
      <c r="W461" s="3" t="str">
        <f>IF(Programas!W461="X","X","")</f>
        <v/>
      </c>
      <c r="X461" s="3" t="str">
        <f>IF(Programas!X461="X","X","")</f>
        <v/>
      </c>
      <c r="Y461" s="3" t="str">
        <f>IF(Programas!Y461="X","X","")</f>
        <v/>
      </c>
      <c r="Z461" s="3" t="str">
        <f>IF(Programas!Z461="X","X","")</f>
        <v/>
      </c>
      <c r="AA461" s="3" t="str">
        <f>IF(Programas!AA461="X","X","")</f>
        <v/>
      </c>
      <c r="AB461" s="3" t="str">
        <f>IF(Programas!AB461="X","X","")</f>
        <v/>
      </c>
      <c r="AC461" s="3" t="str">
        <f>IF(Programas!AC461="X","X","")</f>
        <v/>
      </c>
      <c r="AD461" s="3">
        <f>Programas!AD461</f>
        <v>0</v>
      </c>
      <c r="AE461" s="3">
        <f>Programas!AE461</f>
        <v>0</v>
      </c>
      <c r="AF461" s="3">
        <f>Programas!AF461</f>
        <v>0</v>
      </c>
      <c r="AG461" s="3">
        <f>Programas!AG461</f>
        <v>0</v>
      </c>
      <c r="AH461" s="3">
        <f>Programas!AH461</f>
        <v>0</v>
      </c>
      <c r="AI461" s="3">
        <f>Programas!AI461</f>
        <v>0</v>
      </c>
      <c r="AJ461" s="3">
        <f>Programas!AJ461</f>
        <v>0</v>
      </c>
      <c r="AK461" s="3">
        <f>Programas!AK461</f>
        <v>0</v>
      </c>
      <c r="AL461" s="3">
        <f>Programas!AL461</f>
        <v>0</v>
      </c>
      <c r="AM461" s="3">
        <f>Programas!AM461</f>
        <v>0</v>
      </c>
      <c r="AN461" s="3">
        <f>Programas!AN461</f>
        <v>0</v>
      </c>
      <c r="AO461" s="3">
        <f>Programas!AO461</f>
        <v>0</v>
      </c>
      <c r="AP461" s="3">
        <f>Programas!AP461</f>
        <v>0</v>
      </c>
      <c r="AQ461" s="3">
        <f>Programas!AQ461</f>
        <v>0</v>
      </c>
      <c r="AR461" s="3">
        <f>Programas!AR461</f>
        <v>0</v>
      </c>
      <c r="AS461" s="3">
        <f>Programas!AS461</f>
        <v>0</v>
      </c>
      <c r="AT461" s="3">
        <f>Programas!AT461</f>
        <v>0</v>
      </c>
      <c r="AU461" s="3">
        <f>Programas!AU461</f>
        <v>0</v>
      </c>
      <c r="AV461" s="3">
        <f>Programas!AV461</f>
        <v>0</v>
      </c>
      <c r="AW461" s="3">
        <f>Programas!AW461</f>
        <v>0</v>
      </c>
      <c r="AX461" s="4">
        <f t="shared" si="432"/>
        <v>0</v>
      </c>
      <c r="AY461" s="4"/>
      <c r="AZ461" s="2"/>
      <c r="BA461" s="2"/>
      <c r="BB461" s="2"/>
      <c r="BC461" s="2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1"/>
    </row>
    <row r="462" spans="1:76" hidden="1" x14ac:dyDescent="0.3">
      <c r="A462" s="2" t="str">
        <f>Programas!A462</f>
        <v>DO6</v>
      </c>
      <c r="B462" s="2">
        <f>Programas!B462</f>
        <v>1</v>
      </c>
      <c r="C462" s="2" t="str">
        <f>Programas!C462</f>
        <v>Recursos Hídricos</v>
      </c>
      <c r="D462" s="2">
        <f>Programas!D462</f>
        <v>12</v>
      </c>
      <c r="E462" s="2" t="str">
        <f>Programas!E462</f>
        <v>N/A</v>
      </c>
      <c r="F462" s="2" t="str">
        <f>Programas!F462</f>
        <v>N/A</v>
      </c>
      <c r="G462" s="2" t="str">
        <f>Programas!G462</f>
        <v>N/A</v>
      </c>
      <c r="H462" s="2" t="str">
        <f>Programas!H462</f>
        <v>N/A</v>
      </c>
      <c r="I462" s="2" t="str">
        <f>Programas!I462</f>
        <v>N/A</v>
      </c>
      <c r="J462" s="3" t="str">
        <f>IF(Programas!J462="X","X","")</f>
        <v/>
      </c>
      <c r="K462" s="3" t="str">
        <f>IF(Programas!K462="X","X","")</f>
        <v/>
      </c>
      <c r="L462" s="3" t="str">
        <f>IF(Programas!L462="X","X","")</f>
        <v/>
      </c>
      <c r="M462" s="3" t="str">
        <f>IF(Programas!M462="X","X","")</f>
        <v/>
      </c>
      <c r="N462" s="3" t="str">
        <f>IF(Programas!N462="X","X","")</f>
        <v/>
      </c>
      <c r="O462" s="3" t="str">
        <f>IF(Programas!O462="X","X","")</f>
        <v/>
      </c>
      <c r="P462" s="3" t="str">
        <f>IF(Programas!P462="X","X","")</f>
        <v/>
      </c>
      <c r="Q462" s="3" t="str">
        <f>IF(Programas!Q462="X","X","")</f>
        <v/>
      </c>
      <c r="R462" s="3" t="str">
        <f>IF(Programas!R462="X","X","")</f>
        <v/>
      </c>
      <c r="S462" s="3" t="str">
        <f>IF(Programas!S462="X","X","")</f>
        <v/>
      </c>
      <c r="T462" s="3" t="str">
        <f>IF(Programas!T462="X","X","")</f>
        <v/>
      </c>
      <c r="U462" s="3" t="str">
        <f>IF(Programas!U462="X","X","")</f>
        <v/>
      </c>
      <c r="V462" s="3" t="str">
        <f>IF(Programas!V462="X","X","")</f>
        <v/>
      </c>
      <c r="W462" s="3" t="str">
        <f>IF(Programas!W462="X","X","")</f>
        <v/>
      </c>
      <c r="X462" s="3" t="str">
        <f>IF(Programas!X462="X","X","")</f>
        <v/>
      </c>
      <c r="Y462" s="3" t="str">
        <f>IF(Programas!Y462="X","X","")</f>
        <v/>
      </c>
      <c r="Z462" s="3" t="str">
        <f>IF(Programas!Z462="X","X","")</f>
        <v/>
      </c>
      <c r="AA462" s="3" t="str">
        <f>IF(Programas!AA462="X","X","")</f>
        <v/>
      </c>
      <c r="AB462" s="3" t="str">
        <f>IF(Programas!AB462="X","X","")</f>
        <v/>
      </c>
      <c r="AC462" s="3" t="str">
        <f>IF(Programas!AC462="X","X","")</f>
        <v/>
      </c>
      <c r="AD462" s="3">
        <f>Programas!AD462</f>
        <v>0</v>
      </c>
      <c r="AE462" s="3">
        <f>Programas!AE462</f>
        <v>0</v>
      </c>
      <c r="AF462" s="3">
        <f>Programas!AF462</f>
        <v>0</v>
      </c>
      <c r="AG462" s="3">
        <f>Programas!AG462</f>
        <v>0</v>
      </c>
      <c r="AH462" s="3">
        <f>Programas!AH462</f>
        <v>0</v>
      </c>
      <c r="AI462" s="3">
        <f>Programas!AI462</f>
        <v>0</v>
      </c>
      <c r="AJ462" s="3">
        <f>Programas!AJ462</f>
        <v>0</v>
      </c>
      <c r="AK462" s="3">
        <f>Programas!AK462</f>
        <v>0</v>
      </c>
      <c r="AL462" s="3">
        <f>Programas!AL462</f>
        <v>0</v>
      </c>
      <c r="AM462" s="3">
        <f>Programas!AM462</f>
        <v>0</v>
      </c>
      <c r="AN462" s="3">
        <f>Programas!AN462</f>
        <v>0</v>
      </c>
      <c r="AO462" s="3">
        <f>Programas!AO462</f>
        <v>0</v>
      </c>
      <c r="AP462" s="3">
        <f>Programas!AP462</f>
        <v>0</v>
      </c>
      <c r="AQ462" s="3">
        <f>Programas!AQ462</f>
        <v>0</v>
      </c>
      <c r="AR462" s="3">
        <f>Programas!AR462</f>
        <v>0</v>
      </c>
      <c r="AS462" s="3">
        <f>Programas!AS462</f>
        <v>0</v>
      </c>
      <c r="AT462" s="3">
        <f>Programas!AT462</f>
        <v>0</v>
      </c>
      <c r="AU462" s="3">
        <f>Programas!AU462</f>
        <v>0</v>
      </c>
      <c r="AV462" s="3">
        <f>Programas!AV462</f>
        <v>0</v>
      </c>
      <c r="AW462" s="3">
        <f>Programas!AW462</f>
        <v>0</v>
      </c>
      <c r="AX462" s="4">
        <f t="shared" si="432"/>
        <v>0</v>
      </c>
      <c r="AY462" s="4"/>
      <c r="AZ462" s="2"/>
      <c r="BA462" s="2"/>
      <c r="BB462" s="2"/>
      <c r="BC462" s="2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1"/>
    </row>
    <row r="463" spans="1:76" hidden="1" x14ac:dyDescent="0.3">
      <c r="A463" s="2" t="str">
        <f>Programas!A463</f>
        <v>UA7</v>
      </c>
      <c r="B463" s="2" t="str">
        <f>Programas!B463</f>
        <v>N/A</v>
      </c>
      <c r="C463" s="2" t="str">
        <f>Programas!C463</f>
        <v>N/A</v>
      </c>
      <c r="D463" s="2" t="str">
        <f>Programas!D463</f>
        <v>N/A</v>
      </c>
      <c r="E463" s="2" t="str">
        <f>Programas!E463</f>
        <v>N/A</v>
      </c>
      <c r="F463" s="2" t="str">
        <f>Programas!F463</f>
        <v>N/A</v>
      </c>
      <c r="G463" s="2" t="str">
        <f>Programas!G463</f>
        <v>N/A</v>
      </c>
      <c r="H463" s="2" t="str">
        <f>Programas!H463</f>
        <v>N/A</v>
      </c>
      <c r="I463" s="2" t="str">
        <f>Programas!I463</f>
        <v>N/A</v>
      </c>
      <c r="J463" s="3" t="str">
        <f>IF(Programas!J463="X","X","")</f>
        <v/>
      </c>
      <c r="K463" s="3" t="str">
        <f>IF(Programas!K463="X","X","")</f>
        <v/>
      </c>
      <c r="L463" s="3" t="str">
        <f>IF(Programas!L463="X","X","")</f>
        <v/>
      </c>
      <c r="M463" s="3" t="str">
        <f>IF(Programas!M463="X","X","")</f>
        <v/>
      </c>
      <c r="N463" s="3" t="str">
        <f>IF(Programas!N463="X","X","")</f>
        <v/>
      </c>
      <c r="O463" s="3" t="str">
        <f>IF(Programas!O463="X","X","")</f>
        <v/>
      </c>
      <c r="P463" s="3" t="str">
        <f>IF(Programas!P463="X","X","")</f>
        <v/>
      </c>
      <c r="Q463" s="3" t="str">
        <f>IF(Programas!Q463="X","X","")</f>
        <v/>
      </c>
      <c r="R463" s="3" t="str">
        <f>IF(Programas!R463="X","X","")</f>
        <v/>
      </c>
      <c r="S463" s="3" t="str">
        <f>IF(Programas!S463="X","X","")</f>
        <v/>
      </c>
      <c r="T463" s="3" t="str">
        <f>IF(Programas!T463="X","X","")</f>
        <v/>
      </c>
      <c r="U463" s="3" t="str">
        <f>IF(Programas!U463="X","X","")</f>
        <v/>
      </c>
      <c r="V463" s="3" t="str">
        <f>IF(Programas!V463="X","X","")</f>
        <v/>
      </c>
      <c r="W463" s="3" t="str">
        <f>IF(Programas!W463="X","X","")</f>
        <v/>
      </c>
      <c r="X463" s="3" t="str">
        <f>IF(Programas!X463="X","X","")</f>
        <v/>
      </c>
      <c r="Y463" s="3" t="str">
        <f>IF(Programas!Y463="X","X","")</f>
        <v/>
      </c>
      <c r="Z463" s="3" t="str">
        <f>IF(Programas!Z463="X","X","")</f>
        <v/>
      </c>
      <c r="AA463" s="3" t="str">
        <f>IF(Programas!AA463="X","X","")</f>
        <v/>
      </c>
      <c r="AB463" s="3" t="str">
        <f>IF(Programas!AB463="X","X","")</f>
        <v/>
      </c>
      <c r="AC463" s="3" t="str">
        <f>IF(Programas!AC463="X","X","")</f>
        <v/>
      </c>
      <c r="AD463" s="3">
        <f>Programas!AD463</f>
        <v>0</v>
      </c>
      <c r="AE463" s="3">
        <f>Programas!AE463</f>
        <v>0</v>
      </c>
      <c r="AF463" s="3">
        <f>Programas!AF463</f>
        <v>0</v>
      </c>
      <c r="AG463" s="3">
        <f>Programas!AG463</f>
        <v>0</v>
      </c>
      <c r="AH463" s="3">
        <f>Programas!AH463</f>
        <v>0</v>
      </c>
      <c r="AI463" s="3">
        <f>Programas!AI463</f>
        <v>0</v>
      </c>
      <c r="AJ463" s="3">
        <f>Programas!AJ463</f>
        <v>0</v>
      </c>
      <c r="AK463" s="3">
        <f>Programas!AK463</f>
        <v>0</v>
      </c>
      <c r="AL463" s="3">
        <f>Programas!AL463</f>
        <v>0</v>
      </c>
      <c r="AM463" s="3">
        <f>Programas!AM463</f>
        <v>0</v>
      </c>
      <c r="AN463" s="3">
        <f>Programas!AN463</f>
        <v>0</v>
      </c>
      <c r="AO463" s="3">
        <f>Programas!AO463</f>
        <v>0</v>
      </c>
      <c r="AP463" s="3">
        <f>Programas!AP463</f>
        <v>0</v>
      </c>
      <c r="AQ463" s="3">
        <f>Programas!AQ463</f>
        <v>0</v>
      </c>
      <c r="AR463" s="3">
        <f>Programas!AR463</f>
        <v>0</v>
      </c>
      <c r="AS463" s="3">
        <f>Programas!AS463</f>
        <v>0</v>
      </c>
      <c r="AT463" s="3">
        <f>Programas!AT463</f>
        <v>0</v>
      </c>
      <c r="AU463" s="3">
        <f>Programas!AU463</f>
        <v>0</v>
      </c>
      <c r="AV463" s="3">
        <f>Programas!AV463</f>
        <v>0</v>
      </c>
      <c r="AW463" s="3">
        <f>Programas!AW463</f>
        <v>0</v>
      </c>
      <c r="AX463" s="4">
        <f t="shared" si="432"/>
        <v>0</v>
      </c>
      <c r="AY463" s="4"/>
      <c r="AZ463" s="2"/>
      <c r="BA463" s="2"/>
      <c r="BB463" s="2"/>
      <c r="BC463" s="2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1"/>
    </row>
    <row r="464" spans="1:76" hidden="1" x14ac:dyDescent="0.3">
      <c r="A464" s="2" t="str">
        <f>Programas!A464</f>
        <v>UA8</v>
      </c>
      <c r="B464" s="2" t="str">
        <f>Programas!B464</f>
        <v>N/A</v>
      </c>
      <c r="C464" s="2" t="str">
        <f>Programas!C464</f>
        <v>N/A</v>
      </c>
      <c r="D464" s="2" t="str">
        <f>Programas!D464</f>
        <v>N/A</v>
      </c>
      <c r="E464" s="2" t="str">
        <f>Programas!E464</f>
        <v>N/A</v>
      </c>
      <c r="F464" s="2" t="str">
        <f>Programas!F464</f>
        <v>N/A</v>
      </c>
      <c r="G464" s="2" t="str">
        <f>Programas!G464</f>
        <v>N/A</v>
      </c>
      <c r="H464" s="2" t="str">
        <f>Programas!H464</f>
        <v>N/A</v>
      </c>
      <c r="I464" s="2" t="str">
        <f>Programas!I464</f>
        <v>N/A</v>
      </c>
      <c r="J464" s="3" t="str">
        <f>IF(Programas!J464="X","X","")</f>
        <v/>
      </c>
      <c r="K464" s="3" t="str">
        <f>IF(Programas!K464="X","X","")</f>
        <v/>
      </c>
      <c r="L464" s="3" t="str">
        <f>IF(Programas!L464="X","X","")</f>
        <v/>
      </c>
      <c r="M464" s="3" t="str">
        <f>IF(Programas!M464="X","X","")</f>
        <v/>
      </c>
      <c r="N464" s="3" t="str">
        <f>IF(Programas!N464="X","X","")</f>
        <v/>
      </c>
      <c r="O464" s="3" t="str">
        <f>IF(Programas!O464="X","X","")</f>
        <v/>
      </c>
      <c r="P464" s="3" t="str">
        <f>IF(Programas!P464="X","X","")</f>
        <v/>
      </c>
      <c r="Q464" s="3" t="str">
        <f>IF(Programas!Q464="X","X","")</f>
        <v/>
      </c>
      <c r="R464" s="3" t="str">
        <f>IF(Programas!R464="X","X","")</f>
        <v/>
      </c>
      <c r="S464" s="3" t="str">
        <f>IF(Programas!S464="X","X","")</f>
        <v/>
      </c>
      <c r="T464" s="3" t="str">
        <f>IF(Programas!T464="X","X","")</f>
        <v/>
      </c>
      <c r="U464" s="3" t="str">
        <f>IF(Programas!U464="X","X","")</f>
        <v/>
      </c>
      <c r="V464" s="3" t="str">
        <f>IF(Programas!V464="X","X","")</f>
        <v/>
      </c>
      <c r="W464" s="3" t="str">
        <f>IF(Programas!W464="X","X","")</f>
        <v/>
      </c>
      <c r="X464" s="3" t="str">
        <f>IF(Programas!X464="X","X","")</f>
        <v/>
      </c>
      <c r="Y464" s="3" t="str">
        <f>IF(Programas!Y464="X","X","")</f>
        <v/>
      </c>
      <c r="Z464" s="3" t="str">
        <f>IF(Programas!Z464="X","X","")</f>
        <v/>
      </c>
      <c r="AA464" s="3" t="str">
        <f>IF(Programas!AA464="X","X","")</f>
        <v/>
      </c>
      <c r="AB464" s="3" t="str">
        <f>IF(Programas!AB464="X","X","")</f>
        <v/>
      </c>
      <c r="AC464" s="3" t="str">
        <f>IF(Programas!AC464="X","X","")</f>
        <v/>
      </c>
      <c r="AD464" s="3">
        <f>Programas!AD464</f>
        <v>0</v>
      </c>
      <c r="AE464" s="3">
        <f>Programas!AE464</f>
        <v>0</v>
      </c>
      <c r="AF464" s="3">
        <f>Programas!AF464</f>
        <v>0</v>
      </c>
      <c r="AG464" s="3">
        <f>Programas!AG464</f>
        <v>0</v>
      </c>
      <c r="AH464" s="3">
        <f>Programas!AH464</f>
        <v>0</v>
      </c>
      <c r="AI464" s="3">
        <f>Programas!AI464</f>
        <v>0</v>
      </c>
      <c r="AJ464" s="3">
        <f>Programas!AJ464</f>
        <v>0</v>
      </c>
      <c r="AK464" s="3">
        <f>Programas!AK464</f>
        <v>0</v>
      </c>
      <c r="AL464" s="3">
        <f>Programas!AL464</f>
        <v>0</v>
      </c>
      <c r="AM464" s="3">
        <f>Programas!AM464</f>
        <v>0</v>
      </c>
      <c r="AN464" s="3">
        <f>Programas!AN464</f>
        <v>0</v>
      </c>
      <c r="AO464" s="3">
        <f>Programas!AO464</f>
        <v>0</v>
      </c>
      <c r="AP464" s="3">
        <f>Programas!AP464</f>
        <v>0</v>
      </c>
      <c r="AQ464" s="3">
        <f>Programas!AQ464</f>
        <v>0</v>
      </c>
      <c r="AR464" s="3">
        <f>Programas!AR464</f>
        <v>0</v>
      </c>
      <c r="AS464" s="3">
        <f>Programas!AS464</f>
        <v>0</v>
      </c>
      <c r="AT464" s="3">
        <f>Programas!AT464</f>
        <v>0</v>
      </c>
      <c r="AU464" s="3">
        <f>Programas!AU464</f>
        <v>0</v>
      </c>
      <c r="AV464" s="3">
        <f>Programas!AV464</f>
        <v>0</v>
      </c>
      <c r="AW464" s="3">
        <f>Programas!AW464</f>
        <v>0</v>
      </c>
      <c r="AX464" s="4">
        <f t="shared" si="432"/>
        <v>0</v>
      </c>
      <c r="AY464" s="4"/>
      <c r="AZ464" s="2"/>
      <c r="BA464" s="2"/>
      <c r="BB464" s="2"/>
      <c r="BC464" s="2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1"/>
    </row>
    <row r="465" spans="1:76" hidden="1" x14ac:dyDescent="0.3">
      <c r="A465" s="2" t="str">
        <f>Programas!A465</f>
        <v>UA9</v>
      </c>
      <c r="B465" s="2" t="str">
        <f>Programas!B465</f>
        <v>N/A</v>
      </c>
      <c r="C465" s="2" t="str">
        <f>Programas!C465</f>
        <v>N/A</v>
      </c>
      <c r="D465" s="2" t="str">
        <f>Programas!D465</f>
        <v>N/A</v>
      </c>
      <c r="E465" s="2" t="str">
        <f>Programas!E465</f>
        <v>N/A</v>
      </c>
      <c r="F465" s="2" t="str">
        <f>Programas!F465</f>
        <v>N/A</v>
      </c>
      <c r="G465" s="2" t="str">
        <f>Programas!G465</f>
        <v>N/A</v>
      </c>
      <c r="H465" s="2" t="str">
        <f>Programas!H465</f>
        <v>N/A</v>
      </c>
      <c r="I465" s="2" t="str">
        <f>Programas!I465</f>
        <v>N/A</v>
      </c>
      <c r="J465" s="3" t="str">
        <f>IF(Programas!J465="X","X","")</f>
        <v/>
      </c>
      <c r="K465" s="3" t="str">
        <f>IF(Programas!K465="X","X","")</f>
        <v/>
      </c>
      <c r="L465" s="3" t="str">
        <f>IF(Programas!L465="X","X","")</f>
        <v/>
      </c>
      <c r="M465" s="3" t="str">
        <f>IF(Programas!M465="X","X","")</f>
        <v/>
      </c>
      <c r="N465" s="3" t="str">
        <f>IF(Programas!N465="X","X","")</f>
        <v/>
      </c>
      <c r="O465" s="3" t="str">
        <f>IF(Programas!O465="X","X","")</f>
        <v/>
      </c>
      <c r="P465" s="3" t="str">
        <f>IF(Programas!P465="X","X","")</f>
        <v/>
      </c>
      <c r="Q465" s="3" t="str">
        <f>IF(Programas!Q465="X","X","")</f>
        <v/>
      </c>
      <c r="R465" s="3" t="str">
        <f>IF(Programas!R465="X","X","")</f>
        <v/>
      </c>
      <c r="S465" s="3" t="str">
        <f>IF(Programas!S465="X","X","")</f>
        <v/>
      </c>
      <c r="T465" s="3" t="str">
        <f>IF(Programas!T465="X","X","")</f>
        <v/>
      </c>
      <c r="U465" s="3" t="str">
        <f>IF(Programas!U465="X","X","")</f>
        <v/>
      </c>
      <c r="V465" s="3" t="str">
        <f>IF(Programas!V465="X","X","")</f>
        <v/>
      </c>
      <c r="W465" s="3" t="str">
        <f>IF(Programas!W465="X","X","")</f>
        <v/>
      </c>
      <c r="X465" s="3" t="str">
        <f>IF(Programas!X465="X","X","")</f>
        <v/>
      </c>
      <c r="Y465" s="3" t="str">
        <f>IF(Programas!Y465="X","X","")</f>
        <v/>
      </c>
      <c r="Z465" s="3" t="str">
        <f>IF(Programas!Z465="X","X","")</f>
        <v/>
      </c>
      <c r="AA465" s="3" t="str">
        <f>IF(Programas!AA465="X","X","")</f>
        <v/>
      </c>
      <c r="AB465" s="3" t="str">
        <f>IF(Programas!AB465="X","X","")</f>
        <v/>
      </c>
      <c r="AC465" s="3" t="str">
        <f>IF(Programas!AC465="X","X","")</f>
        <v/>
      </c>
      <c r="AD465" s="3">
        <f>Programas!AD465</f>
        <v>0</v>
      </c>
      <c r="AE465" s="3">
        <f>Programas!AE465</f>
        <v>0</v>
      </c>
      <c r="AF465" s="3">
        <f>Programas!AF465</f>
        <v>0</v>
      </c>
      <c r="AG465" s="3">
        <f>Programas!AG465</f>
        <v>0</v>
      </c>
      <c r="AH465" s="3">
        <f>Programas!AH465</f>
        <v>0</v>
      </c>
      <c r="AI465" s="3">
        <f>Programas!AI465</f>
        <v>0</v>
      </c>
      <c r="AJ465" s="3">
        <f>Programas!AJ465</f>
        <v>0</v>
      </c>
      <c r="AK465" s="3">
        <f>Programas!AK465</f>
        <v>0</v>
      </c>
      <c r="AL465" s="3">
        <f>Programas!AL465</f>
        <v>0</v>
      </c>
      <c r="AM465" s="3">
        <f>Programas!AM465</f>
        <v>0</v>
      </c>
      <c r="AN465" s="3">
        <f>Programas!AN465</f>
        <v>0</v>
      </c>
      <c r="AO465" s="3">
        <f>Programas!AO465</f>
        <v>0</v>
      </c>
      <c r="AP465" s="3">
        <f>Programas!AP465</f>
        <v>0</v>
      </c>
      <c r="AQ465" s="3">
        <f>Programas!AQ465</f>
        <v>0</v>
      </c>
      <c r="AR465" s="3">
        <f>Programas!AR465</f>
        <v>0</v>
      </c>
      <c r="AS465" s="3">
        <f>Programas!AS465</f>
        <v>0</v>
      </c>
      <c r="AT465" s="3">
        <f>Programas!AT465</f>
        <v>0</v>
      </c>
      <c r="AU465" s="3">
        <f>Programas!AU465</f>
        <v>0</v>
      </c>
      <c r="AV465" s="3">
        <f>Programas!AV465</f>
        <v>0</v>
      </c>
      <c r="AW465" s="3">
        <f>Programas!AW465</f>
        <v>0</v>
      </c>
      <c r="AX465" s="4">
        <f t="shared" si="432"/>
        <v>0</v>
      </c>
      <c r="AY465" s="4"/>
      <c r="AZ465" s="2"/>
      <c r="BA465" s="2"/>
      <c r="BB465" s="2"/>
      <c r="BC465" s="2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1"/>
    </row>
    <row r="466" spans="1:76" ht="68.400000000000006" x14ac:dyDescent="0.3">
      <c r="A466" s="40" t="str">
        <f>Programas!A466</f>
        <v>PIRH</v>
      </c>
      <c r="B466" s="40">
        <f>Programas!B466</f>
        <v>1</v>
      </c>
      <c r="C466" s="40" t="str">
        <f>Programas!C466</f>
        <v>Recursos Hídricos</v>
      </c>
      <c r="D466" s="40">
        <f>Programas!D466</f>
        <v>12</v>
      </c>
      <c r="E466" s="40" t="str">
        <f>Programas!E466</f>
        <v>Fortalecimento institucional</v>
      </c>
      <c r="F466" s="40" t="str">
        <f>Programas!F466</f>
        <v>12.2</v>
      </c>
      <c r="G466" s="40" t="str">
        <f>Programas!G466</f>
        <v>Fortalecimento do Processo de Gestão na Bacia</v>
      </c>
      <c r="H466" s="40" t="str">
        <f>Programas!H466</f>
        <v>12.2.2</v>
      </c>
      <c r="I466" s="40" t="str">
        <f>Programas!I466</f>
        <v>Implementar ações de apoio ao acompanhamento e fiscalização da gestão dos recursos e contratações</v>
      </c>
      <c r="J466" s="30" t="str">
        <f>IF(Programas!J466="X","X","")</f>
        <v>X</v>
      </c>
      <c r="K466" s="30" t="str">
        <f>IF(Programas!K466="X","X","")</f>
        <v>X</v>
      </c>
      <c r="L466" s="30" t="str">
        <f>IF(Programas!L466="X","X","")</f>
        <v>X</v>
      </c>
      <c r="M466" s="30" t="str">
        <f>IF(Programas!M466="X","X","")</f>
        <v>X</v>
      </c>
      <c r="N466" s="30" t="str">
        <f>IF(Programas!N466="X","X","")</f>
        <v>X</v>
      </c>
      <c r="O466" s="30" t="str">
        <f>IF(Programas!O466="X","X","")</f>
        <v>X</v>
      </c>
      <c r="P466" s="30" t="str">
        <f>IF(Programas!P466="X","X","")</f>
        <v>X</v>
      </c>
      <c r="Q466" s="30" t="str">
        <f>IF(Programas!Q466="X","X","")</f>
        <v>X</v>
      </c>
      <c r="R466" s="30" t="str">
        <f>IF(Programas!R466="X","X","")</f>
        <v>X</v>
      </c>
      <c r="S466" s="30" t="str">
        <f>IF(Programas!S466="X","X","")</f>
        <v>X</v>
      </c>
      <c r="T466" s="30" t="str">
        <f>IF(Programas!T466="X","X","")</f>
        <v>X</v>
      </c>
      <c r="U466" s="30" t="str">
        <f>IF(Programas!U466="X","X","")</f>
        <v>X</v>
      </c>
      <c r="V466" s="30" t="str">
        <f>IF(Programas!V466="X","X","")</f>
        <v>X</v>
      </c>
      <c r="W466" s="30" t="str">
        <f>IF(Programas!W466="X","X","")</f>
        <v>X</v>
      </c>
      <c r="X466" s="30" t="str">
        <f>IF(Programas!X466="X","X","")</f>
        <v>X</v>
      </c>
      <c r="Y466" s="30" t="str">
        <f>IF(Programas!Y466="X","X","")</f>
        <v>X</v>
      </c>
      <c r="Z466" s="30" t="str">
        <f>IF(Programas!Z466="X","X","")</f>
        <v>X</v>
      </c>
      <c r="AA466" s="30" t="str">
        <f>IF(Programas!AA466="X","X","")</f>
        <v>X</v>
      </c>
      <c r="AB466" s="30" t="str">
        <f>IF(Programas!AB466="X","X","")</f>
        <v>X</v>
      </c>
      <c r="AC466" s="30" t="str">
        <f>IF(Programas!AC466="X","X","")</f>
        <v>X</v>
      </c>
      <c r="AD466" s="30">
        <f>Programas!AD466</f>
        <v>2500</v>
      </c>
      <c r="AE466" s="30">
        <f>Programas!AE466</f>
        <v>3500</v>
      </c>
      <c r="AF466" s="30">
        <f>Programas!AF466</f>
        <v>4000</v>
      </c>
      <c r="AG466" s="30">
        <f>Programas!AG466</f>
        <v>5331.5999999999995</v>
      </c>
      <c r="AH466" s="30">
        <f>Programas!AH466</f>
        <v>5831.5999999999995</v>
      </c>
      <c r="AI466" s="30">
        <f>Programas!AI466</f>
        <v>1831.6</v>
      </c>
      <c r="AJ466" s="30">
        <f>Programas!AJ466</f>
        <v>1831.6</v>
      </c>
      <c r="AK466" s="30">
        <f>Programas!AK466</f>
        <v>1831.6</v>
      </c>
      <c r="AL466" s="30">
        <f>Programas!AL466</f>
        <v>1831.6</v>
      </c>
      <c r="AM466" s="30">
        <f>Programas!AM466</f>
        <v>1831.6</v>
      </c>
      <c r="AN466" s="30">
        <f>Programas!AN466</f>
        <v>1831.6</v>
      </c>
      <c r="AO466" s="30">
        <f>Programas!AO466</f>
        <v>1831.6</v>
      </c>
      <c r="AP466" s="30">
        <f>Programas!AP466</f>
        <v>1831.6</v>
      </c>
      <c r="AQ466" s="30">
        <f>Programas!AQ466</f>
        <v>1831.6</v>
      </c>
      <c r="AR466" s="30">
        <f>Programas!AR466</f>
        <v>1831.6</v>
      </c>
      <c r="AS466" s="30">
        <f>Programas!AS466</f>
        <v>1831.6</v>
      </c>
      <c r="AT466" s="30">
        <f>Programas!AT466</f>
        <v>1831.6</v>
      </c>
      <c r="AU466" s="30">
        <f>Programas!AU466</f>
        <v>1831.6</v>
      </c>
      <c r="AV466" s="30">
        <f>Programas!AV466</f>
        <v>1831.6</v>
      </c>
      <c r="AW466" s="30">
        <f>Programas!AW466</f>
        <v>1831.6</v>
      </c>
      <c r="AX466" s="36">
        <f t="shared" si="432"/>
        <v>48637.199999999975</v>
      </c>
      <c r="AY466" s="36" t="s">
        <v>205</v>
      </c>
      <c r="AZ466" s="40" t="s">
        <v>342</v>
      </c>
      <c r="BA466" s="40" t="s">
        <v>343</v>
      </c>
      <c r="BB466" s="40" t="s">
        <v>344</v>
      </c>
      <c r="BC466" s="40" t="s">
        <v>345</v>
      </c>
      <c r="BD466" s="62">
        <v>0.25</v>
      </c>
      <c r="BE466" s="62">
        <f>BD466</f>
        <v>0.25</v>
      </c>
      <c r="BF466" s="62">
        <v>0.5</v>
      </c>
      <c r="BG466" s="62">
        <f>BF466</f>
        <v>0.5</v>
      </c>
      <c r="BH466" s="62">
        <f>BG466</f>
        <v>0.5</v>
      </c>
      <c r="BI466" s="62">
        <f>BH466</f>
        <v>0.5</v>
      </c>
      <c r="BJ466" s="62">
        <f>BI466</f>
        <v>0.5</v>
      </c>
      <c r="BK466" s="62">
        <v>0.75</v>
      </c>
      <c r="BL466" s="62">
        <f t="shared" ref="BL466:BO466" si="478">BK466</f>
        <v>0.75</v>
      </c>
      <c r="BM466" s="62">
        <f t="shared" si="478"/>
        <v>0.75</v>
      </c>
      <c r="BN466" s="62">
        <f t="shared" si="478"/>
        <v>0.75</v>
      </c>
      <c r="BO466" s="62">
        <f t="shared" si="478"/>
        <v>0.75</v>
      </c>
      <c r="BP466" s="62">
        <f t="shared" ref="BP466:BV466" si="479">BO466</f>
        <v>0.75</v>
      </c>
      <c r="BQ466" s="62">
        <f t="shared" si="479"/>
        <v>0.75</v>
      </c>
      <c r="BR466" s="62">
        <f t="shared" si="479"/>
        <v>0.75</v>
      </c>
      <c r="BS466" s="62">
        <f t="shared" si="479"/>
        <v>0.75</v>
      </c>
      <c r="BT466" s="62">
        <f t="shared" si="479"/>
        <v>0.75</v>
      </c>
      <c r="BU466" s="62">
        <f t="shared" si="479"/>
        <v>0.75</v>
      </c>
      <c r="BV466" s="62">
        <f t="shared" si="479"/>
        <v>0.75</v>
      </c>
      <c r="BW466" s="62">
        <v>1</v>
      </c>
    </row>
    <row r="467" spans="1:76" ht="68.400000000000006" hidden="1" x14ac:dyDescent="0.3">
      <c r="A467" s="2" t="str">
        <f>Programas!A467</f>
        <v>Doce</v>
      </c>
      <c r="B467" s="2">
        <f>Programas!B467</f>
        <v>1</v>
      </c>
      <c r="C467" s="2" t="str">
        <f>Programas!C467</f>
        <v>Recursos Hídricos</v>
      </c>
      <c r="D467" s="2">
        <f>Programas!D467</f>
        <v>12</v>
      </c>
      <c r="E467" s="2" t="str">
        <f>Programas!E467</f>
        <v>Fortalecimento institucional</v>
      </c>
      <c r="F467" s="2" t="str">
        <f>Programas!F467</f>
        <v>12.2</v>
      </c>
      <c r="G467" s="2" t="str">
        <f>Programas!G467</f>
        <v>Fortalecimento do Processo de Gestão na Bacia</v>
      </c>
      <c r="H467" s="2" t="str">
        <f>Programas!H467</f>
        <v>12.2.2</v>
      </c>
      <c r="I467" s="2" t="str">
        <f>Programas!I467</f>
        <v>Implementar ações de apoio ao acompanhamento e fiscalização da gestão dos recursos e contratações</v>
      </c>
      <c r="J467" s="3" t="str">
        <f>IF(Programas!J467="X","X","")</f>
        <v>X</v>
      </c>
      <c r="K467" s="3" t="str">
        <f>IF(Programas!K467="X","X","")</f>
        <v>X</v>
      </c>
      <c r="L467" s="3" t="str">
        <f>IF(Programas!L467="X","X","")</f>
        <v>X</v>
      </c>
      <c r="M467" s="3" t="str">
        <f>IF(Programas!M467="X","X","")</f>
        <v>X</v>
      </c>
      <c r="N467" s="3" t="str">
        <f>IF(Programas!N467="X","X","")</f>
        <v>X</v>
      </c>
      <c r="O467" s="3" t="str">
        <f>IF(Programas!O467="X","X","")</f>
        <v>X</v>
      </c>
      <c r="P467" s="3" t="str">
        <f>IF(Programas!P467="X","X","")</f>
        <v>X</v>
      </c>
      <c r="Q467" s="3" t="str">
        <f>IF(Programas!Q467="X","X","")</f>
        <v>X</v>
      </c>
      <c r="R467" s="3" t="str">
        <f>IF(Programas!R467="X","X","")</f>
        <v>X</v>
      </c>
      <c r="S467" s="3" t="str">
        <f>IF(Programas!S467="X","X","")</f>
        <v>X</v>
      </c>
      <c r="T467" s="3" t="str">
        <f>IF(Programas!T467="X","X","")</f>
        <v>X</v>
      </c>
      <c r="U467" s="3" t="str">
        <f>IF(Programas!U467="X","X","")</f>
        <v>X</v>
      </c>
      <c r="V467" s="3" t="str">
        <f>IF(Programas!V467="X","X","")</f>
        <v>X</v>
      </c>
      <c r="W467" s="3" t="str">
        <f>IF(Programas!W467="X","X","")</f>
        <v>X</v>
      </c>
      <c r="X467" s="3" t="str">
        <f>IF(Programas!X467="X","X","")</f>
        <v>X</v>
      </c>
      <c r="Y467" s="3" t="str">
        <f>IF(Programas!Y467="X","X","")</f>
        <v>X</v>
      </c>
      <c r="Z467" s="3" t="str">
        <f>IF(Programas!Z467="X","X","")</f>
        <v>X</v>
      </c>
      <c r="AA467" s="3" t="str">
        <f>IF(Programas!AA467="X","X","")</f>
        <v>X</v>
      </c>
      <c r="AB467" s="3" t="str">
        <f>IF(Programas!AB467="X","X","")</f>
        <v>X</v>
      </c>
      <c r="AC467" s="3" t="str">
        <f>IF(Programas!AC467="X","X","")</f>
        <v>X</v>
      </c>
      <c r="AD467" s="3">
        <f>Programas!AD467</f>
        <v>2500</v>
      </c>
      <c r="AE467" s="3">
        <f>Programas!AE467</f>
        <v>3500</v>
      </c>
      <c r="AF467" s="3">
        <f>Programas!AF467</f>
        <v>4000</v>
      </c>
      <c r="AG467" s="3">
        <f>Programas!AG467</f>
        <v>4500</v>
      </c>
      <c r="AH467" s="3">
        <f>Programas!AH467</f>
        <v>5000</v>
      </c>
      <c r="AI467" s="3">
        <f>Programas!AI467</f>
        <v>1000</v>
      </c>
      <c r="AJ467" s="3">
        <f>Programas!AJ467</f>
        <v>1000</v>
      </c>
      <c r="AK467" s="3">
        <f>Programas!AK467</f>
        <v>1000</v>
      </c>
      <c r="AL467" s="3">
        <f>Programas!AL467</f>
        <v>1000</v>
      </c>
      <c r="AM467" s="3">
        <f>Programas!AM467</f>
        <v>1000</v>
      </c>
      <c r="AN467" s="3">
        <f>Programas!AN467</f>
        <v>1000</v>
      </c>
      <c r="AO467" s="3">
        <f>Programas!AO467</f>
        <v>1000</v>
      </c>
      <c r="AP467" s="3">
        <f>Programas!AP467</f>
        <v>1000</v>
      </c>
      <c r="AQ467" s="3">
        <f>Programas!AQ467</f>
        <v>1000</v>
      </c>
      <c r="AR467" s="3">
        <f>Programas!AR467</f>
        <v>1000</v>
      </c>
      <c r="AS467" s="3">
        <f>Programas!AS467</f>
        <v>1000</v>
      </c>
      <c r="AT467" s="3">
        <f>Programas!AT467</f>
        <v>1000</v>
      </c>
      <c r="AU467" s="3">
        <f>Programas!AU467</f>
        <v>1000</v>
      </c>
      <c r="AV467" s="3">
        <f>Programas!AV467</f>
        <v>1000</v>
      </c>
      <c r="AW467" s="3">
        <f>Programas!AW467</f>
        <v>1000</v>
      </c>
      <c r="AX467" s="4">
        <f t="shared" si="432"/>
        <v>34500</v>
      </c>
      <c r="AY467" s="4" t="s">
        <v>205</v>
      </c>
      <c r="AZ467" s="2" t="s">
        <v>342</v>
      </c>
      <c r="BA467" s="2" t="s">
        <v>343</v>
      </c>
      <c r="BB467" s="2" t="s">
        <v>344</v>
      </c>
      <c r="BC467" s="2" t="s">
        <v>345</v>
      </c>
      <c r="BD467" s="6">
        <v>0.25</v>
      </c>
      <c r="BE467" s="6">
        <f t="shared" ref="BE467:BE473" si="480">BD467</f>
        <v>0.25</v>
      </c>
      <c r="BF467" s="6">
        <v>0.5</v>
      </c>
      <c r="BG467" s="6">
        <f t="shared" ref="BG467:BG473" si="481">BF467</f>
        <v>0.5</v>
      </c>
      <c r="BH467" s="6">
        <f t="shared" ref="BH467:BH473" si="482">BG467</f>
        <v>0.5</v>
      </c>
      <c r="BI467" s="6">
        <f t="shared" ref="BI467:BI473" si="483">BH467</f>
        <v>0.5</v>
      </c>
      <c r="BJ467" s="6">
        <f t="shared" ref="BJ467:BJ473" si="484">BI467</f>
        <v>0.5</v>
      </c>
      <c r="BK467" s="6">
        <v>0.75</v>
      </c>
      <c r="BL467" s="6">
        <f t="shared" ref="BL467:BL473" si="485">BK467</f>
        <v>0.75</v>
      </c>
      <c r="BM467" s="6">
        <f t="shared" ref="BM467:BM473" si="486">BL467</f>
        <v>0.75</v>
      </c>
      <c r="BN467" s="6">
        <f t="shared" ref="BN467:BN473" si="487">BM467</f>
        <v>0.75</v>
      </c>
      <c r="BO467" s="6">
        <f t="shared" ref="BO467:BO473" si="488">BN467</f>
        <v>0.75</v>
      </c>
      <c r="BP467" s="6">
        <f t="shared" ref="BP467:BP473" si="489">BO467</f>
        <v>0.75</v>
      </c>
      <c r="BQ467" s="6">
        <f t="shared" ref="BQ467:BQ473" si="490">BP467</f>
        <v>0.75</v>
      </c>
      <c r="BR467" s="6">
        <f t="shared" ref="BR467:BR473" si="491">BQ467</f>
        <v>0.75</v>
      </c>
      <c r="BS467" s="6">
        <f t="shared" ref="BS467:BS473" si="492">BR467</f>
        <v>0.75</v>
      </c>
      <c r="BT467" s="6">
        <f t="shared" ref="BT467:BT473" si="493">BS467</f>
        <v>0.75</v>
      </c>
      <c r="BU467" s="6">
        <f t="shared" ref="BU467:BU473" si="494">BT467</f>
        <v>0.75</v>
      </c>
      <c r="BV467" s="6">
        <f t="shared" ref="BV467:BV473" si="495">BU467</f>
        <v>0.75</v>
      </c>
      <c r="BW467" s="6">
        <v>1</v>
      </c>
      <c r="BX467" s="1"/>
    </row>
    <row r="468" spans="1:76" ht="68.400000000000006" hidden="1" x14ac:dyDescent="0.3">
      <c r="A468" s="2" t="str">
        <f>Programas!A468</f>
        <v>DO1</v>
      </c>
      <c r="B468" s="2">
        <f>Programas!B468</f>
        <v>1</v>
      </c>
      <c r="C468" s="2" t="str">
        <f>Programas!C468</f>
        <v>Recursos Hídricos</v>
      </c>
      <c r="D468" s="2">
        <f>Programas!D468</f>
        <v>12</v>
      </c>
      <c r="E468" s="2" t="str">
        <f>Programas!E468</f>
        <v>Fortalecimento institucional</v>
      </c>
      <c r="F468" s="2" t="str">
        <f>Programas!F468</f>
        <v>12.2</v>
      </c>
      <c r="G468" s="2" t="str">
        <f>Programas!G468</f>
        <v>Fortalecimento do Processo de Gestão na Bacia</v>
      </c>
      <c r="H468" s="2" t="str">
        <f>Programas!H468</f>
        <v>12.2.2</v>
      </c>
      <c r="I468" s="2" t="str">
        <f>Programas!I468</f>
        <v>Implementar ações de apoio ao acompanhamento e fiscalização da gestão dos recursos e contratações</v>
      </c>
      <c r="J468" s="3" t="str">
        <f>IF(Programas!J468="X","X","")</f>
        <v>X</v>
      </c>
      <c r="K468" s="3" t="str">
        <f>IF(Programas!K468="X","X","")</f>
        <v>X</v>
      </c>
      <c r="L468" s="3" t="str">
        <f>IF(Programas!L468="X","X","")</f>
        <v>X</v>
      </c>
      <c r="M468" s="3" t="str">
        <f>IF(Programas!M468="X","X","")</f>
        <v>X</v>
      </c>
      <c r="N468" s="3" t="str">
        <f>IF(Programas!N468="X","X","")</f>
        <v>X</v>
      </c>
      <c r="O468" s="3" t="str">
        <f>IF(Programas!O468="X","X","")</f>
        <v>X</v>
      </c>
      <c r="P468" s="3" t="str">
        <f>IF(Programas!P468="X","X","")</f>
        <v>X</v>
      </c>
      <c r="Q468" s="3" t="str">
        <f>IF(Programas!Q468="X","X","")</f>
        <v>X</v>
      </c>
      <c r="R468" s="3" t="str">
        <f>IF(Programas!R468="X","X","")</f>
        <v>X</v>
      </c>
      <c r="S468" s="3" t="str">
        <f>IF(Programas!S468="X","X","")</f>
        <v>X</v>
      </c>
      <c r="T468" s="3" t="str">
        <f>IF(Programas!T468="X","X","")</f>
        <v>X</v>
      </c>
      <c r="U468" s="3" t="str">
        <f>IF(Programas!U468="X","X","")</f>
        <v>X</v>
      </c>
      <c r="V468" s="3" t="str">
        <f>IF(Programas!V468="X","X","")</f>
        <v>X</v>
      </c>
      <c r="W468" s="3" t="str">
        <f>IF(Programas!W468="X","X","")</f>
        <v>X</v>
      </c>
      <c r="X468" s="3" t="str">
        <f>IF(Programas!X468="X","X","")</f>
        <v>X</v>
      </c>
      <c r="Y468" s="3" t="str">
        <f>IF(Programas!Y468="X","X","")</f>
        <v>X</v>
      </c>
      <c r="Z468" s="3" t="str">
        <f>IF(Programas!Z468="X","X","")</f>
        <v>X</v>
      </c>
      <c r="AA468" s="3" t="str">
        <f>IF(Programas!AA468="X","X","")</f>
        <v>X</v>
      </c>
      <c r="AB468" s="3" t="str">
        <f>IF(Programas!AB468="X","X","")</f>
        <v>X</v>
      </c>
      <c r="AC468" s="3" t="str">
        <f>IF(Programas!AC468="X","X","")</f>
        <v>X</v>
      </c>
      <c r="AD468" s="3">
        <f>Programas!AD468</f>
        <v>0</v>
      </c>
      <c r="AE468" s="3">
        <f>Programas!AE468</f>
        <v>0</v>
      </c>
      <c r="AF468" s="3">
        <f>Programas!AF468</f>
        <v>0</v>
      </c>
      <c r="AG468" s="3">
        <f>Programas!AG468</f>
        <v>166.32000000000002</v>
      </c>
      <c r="AH468" s="3">
        <f>Programas!AH468</f>
        <v>166.32000000000002</v>
      </c>
      <c r="AI468" s="3">
        <f>Programas!AI468</f>
        <v>166.32000000000002</v>
      </c>
      <c r="AJ468" s="3">
        <f>Programas!AJ468</f>
        <v>166.32000000000002</v>
      </c>
      <c r="AK468" s="3">
        <f>Programas!AK468</f>
        <v>166.32000000000002</v>
      </c>
      <c r="AL468" s="3">
        <f>Programas!AL468</f>
        <v>166.32000000000002</v>
      </c>
      <c r="AM468" s="3">
        <f>Programas!AM468</f>
        <v>166.32000000000002</v>
      </c>
      <c r="AN468" s="3">
        <f>Programas!AN468</f>
        <v>166.32000000000002</v>
      </c>
      <c r="AO468" s="3">
        <f>Programas!AO468</f>
        <v>166.32000000000002</v>
      </c>
      <c r="AP468" s="3">
        <f>Programas!AP468</f>
        <v>166.32000000000002</v>
      </c>
      <c r="AQ468" s="3">
        <f>Programas!AQ468</f>
        <v>166.32000000000002</v>
      </c>
      <c r="AR468" s="3">
        <f>Programas!AR468</f>
        <v>166.32000000000002</v>
      </c>
      <c r="AS468" s="3">
        <f>Programas!AS468</f>
        <v>166.32000000000002</v>
      </c>
      <c r="AT468" s="3">
        <f>Programas!AT468</f>
        <v>166.32000000000002</v>
      </c>
      <c r="AU468" s="3">
        <f>Programas!AU468</f>
        <v>166.32000000000002</v>
      </c>
      <c r="AV468" s="3">
        <f>Programas!AV468</f>
        <v>166.32000000000002</v>
      </c>
      <c r="AW468" s="3">
        <f>Programas!AW468</f>
        <v>166.32000000000002</v>
      </c>
      <c r="AX468" s="4">
        <f t="shared" si="432"/>
        <v>2827.4400000000005</v>
      </c>
      <c r="AY468" s="4" t="s">
        <v>205</v>
      </c>
      <c r="AZ468" s="2" t="s">
        <v>342</v>
      </c>
      <c r="BA468" s="2" t="s">
        <v>343</v>
      </c>
      <c r="BB468" s="2" t="s">
        <v>344</v>
      </c>
      <c r="BC468" s="2" t="s">
        <v>533</v>
      </c>
      <c r="BD468" s="6">
        <v>0.25</v>
      </c>
      <c r="BE468" s="6">
        <f t="shared" si="480"/>
        <v>0.25</v>
      </c>
      <c r="BF468" s="6">
        <v>0.5</v>
      </c>
      <c r="BG468" s="6">
        <f t="shared" si="481"/>
        <v>0.5</v>
      </c>
      <c r="BH468" s="6">
        <f t="shared" si="482"/>
        <v>0.5</v>
      </c>
      <c r="BI468" s="6">
        <f t="shared" si="483"/>
        <v>0.5</v>
      </c>
      <c r="BJ468" s="6">
        <f t="shared" si="484"/>
        <v>0.5</v>
      </c>
      <c r="BK468" s="6">
        <v>0.75</v>
      </c>
      <c r="BL468" s="6">
        <f t="shared" si="485"/>
        <v>0.75</v>
      </c>
      <c r="BM468" s="6">
        <f t="shared" si="486"/>
        <v>0.75</v>
      </c>
      <c r="BN468" s="6">
        <f t="shared" si="487"/>
        <v>0.75</v>
      </c>
      <c r="BO468" s="6">
        <f t="shared" si="488"/>
        <v>0.75</v>
      </c>
      <c r="BP468" s="6">
        <f t="shared" si="489"/>
        <v>0.75</v>
      </c>
      <c r="BQ468" s="6">
        <f t="shared" si="490"/>
        <v>0.75</v>
      </c>
      <c r="BR468" s="6">
        <f t="shared" si="491"/>
        <v>0.75</v>
      </c>
      <c r="BS468" s="6">
        <f t="shared" si="492"/>
        <v>0.75</v>
      </c>
      <c r="BT468" s="6">
        <f t="shared" si="493"/>
        <v>0.75</v>
      </c>
      <c r="BU468" s="6">
        <f t="shared" si="494"/>
        <v>0.75</v>
      </c>
      <c r="BV468" s="6">
        <f t="shared" si="495"/>
        <v>0.75</v>
      </c>
      <c r="BW468" s="6">
        <v>1</v>
      </c>
      <c r="BX468" s="1"/>
    </row>
    <row r="469" spans="1:76" ht="68.400000000000006" hidden="1" x14ac:dyDescent="0.3">
      <c r="A469" s="2" t="str">
        <f>Programas!A469</f>
        <v>DO2</v>
      </c>
      <c r="B469" s="2">
        <f>Programas!B469</f>
        <v>1</v>
      </c>
      <c r="C469" s="2" t="str">
        <f>Programas!C469</f>
        <v>Recursos Hídricos</v>
      </c>
      <c r="D469" s="2">
        <f>Programas!D469</f>
        <v>12</v>
      </c>
      <c r="E469" s="2" t="str">
        <f>Programas!E469</f>
        <v>Fortalecimento institucional</v>
      </c>
      <c r="F469" s="2" t="str">
        <f>Programas!F469</f>
        <v>12.2</v>
      </c>
      <c r="G469" s="2" t="str">
        <f>Programas!G469</f>
        <v>Fortalecimento do Processo de Gestão na Bacia</v>
      </c>
      <c r="H469" s="2" t="str">
        <f>Programas!H469</f>
        <v>12.2.2</v>
      </c>
      <c r="I469" s="2" t="str">
        <f>Programas!I469</f>
        <v>Implementar ações de apoio ao acompanhamento e fiscalização da gestão dos recursos e contratações</v>
      </c>
      <c r="J469" s="3" t="str">
        <f>IF(Programas!J469="X","X","")</f>
        <v>X</v>
      </c>
      <c r="K469" s="3" t="str">
        <f>IF(Programas!K469="X","X","")</f>
        <v>X</v>
      </c>
      <c r="L469" s="3" t="str">
        <f>IF(Programas!L469="X","X","")</f>
        <v>X</v>
      </c>
      <c r="M469" s="3" t="str">
        <f>IF(Programas!M469="X","X","")</f>
        <v>X</v>
      </c>
      <c r="N469" s="3" t="str">
        <f>IF(Programas!N469="X","X","")</f>
        <v>X</v>
      </c>
      <c r="O469" s="3" t="str">
        <f>IF(Programas!O469="X","X","")</f>
        <v>X</v>
      </c>
      <c r="P469" s="3" t="str">
        <f>IF(Programas!P469="X","X","")</f>
        <v>X</v>
      </c>
      <c r="Q469" s="3" t="str">
        <f>IF(Programas!Q469="X","X","")</f>
        <v>X</v>
      </c>
      <c r="R469" s="3" t="str">
        <f>IF(Programas!R469="X","X","")</f>
        <v>X</v>
      </c>
      <c r="S469" s="3" t="str">
        <f>IF(Programas!S469="X","X","")</f>
        <v>X</v>
      </c>
      <c r="T469" s="3" t="str">
        <f>IF(Programas!T469="X","X","")</f>
        <v>X</v>
      </c>
      <c r="U469" s="3" t="str">
        <f>IF(Programas!U469="X","X","")</f>
        <v>X</v>
      </c>
      <c r="V469" s="3" t="str">
        <f>IF(Programas!V469="X","X","")</f>
        <v>X</v>
      </c>
      <c r="W469" s="3" t="str">
        <f>IF(Programas!W469="X","X","")</f>
        <v>X</v>
      </c>
      <c r="X469" s="3" t="str">
        <f>IF(Programas!X469="X","X","")</f>
        <v>X</v>
      </c>
      <c r="Y469" s="3" t="str">
        <f>IF(Programas!Y469="X","X","")</f>
        <v>X</v>
      </c>
      <c r="Z469" s="3" t="str">
        <f>IF(Programas!Z469="X","X","")</f>
        <v>X</v>
      </c>
      <c r="AA469" s="3" t="str">
        <f>IF(Programas!AA469="X","X","")</f>
        <v>X</v>
      </c>
      <c r="AB469" s="3" t="str">
        <f>IF(Programas!AB469="X","X","")</f>
        <v>X</v>
      </c>
      <c r="AC469" s="3" t="str">
        <f>IF(Programas!AC469="X","X","")</f>
        <v>X</v>
      </c>
      <c r="AD469" s="3">
        <f>Programas!AD469</f>
        <v>0</v>
      </c>
      <c r="AE469" s="3">
        <f>Programas!AE469</f>
        <v>0</v>
      </c>
      <c r="AF469" s="3">
        <f>Programas!AF469</f>
        <v>0</v>
      </c>
      <c r="AG469" s="3">
        <f>Programas!AG469</f>
        <v>415.8</v>
      </c>
      <c r="AH469" s="3">
        <f>Programas!AH469</f>
        <v>415.8</v>
      </c>
      <c r="AI469" s="3">
        <f>Programas!AI469</f>
        <v>415.8</v>
      </c>
      <c r="AJ469" s="3">
        <f>Programas!AJ469</f>
        <v>415.8</v>
      </c>
      <c r="AK469" s="3">
        <f>Programas!AK469</f>
        <v>415.8</v>
      </c>
      <c r="AL469" s="3">
        <f>Programas!AL469</f>
        <v>415.8</v>
      </c>
      <c r="AM469" s="3">
        <f>Programas!AM469</f>
        <v>415.8</v>
      </c>
      <c r="AN469" s="3">
        <f>Programas!AN469</f>
        <v>415.8</v>
      </c>
      <c r="AO469" s="3">
        <f>Programas!AO469</f>
        <v>415.8</v>
      </c>
      <c r="AP469" s="3">
        <f>Programas!AP469</f>
        <v>415.8</v>
      </c>
      <c r="AQ469" s="3">
        <f>Programas!AQ469</f>
        <v>415.8</v>
      </c>
      <c r="AR469" s="3">
        <f>Programas!AR469</f>
        <v>415.8</v>
      </c>
      <c r="AS469" s="3">
        <f>Programas!AS469</f>
        <v>415.8</v>
      </c>
      <c r="AT469" s="3">
        <f>Programas!AT469</f>
        <v>415.8</v>
      </c>
      <c r="AU469" s="3">
        <f>Programas!AU469</f>
        <v>415.8</v>
      </c>
      <c r="AV469" s="3">
        <f>Programas!AV469</f>
        <v>415.8</v>
      </c>
      <c r="AW469" s="3">
        <f>Programas!AW469</f>
        <v>415.8</v>
      </c>
      <c r="AX469" s="4">
        <f t="shared" si="432"/>
        <v>7068.6000000000022</v>
      </c>
      <c r="AY469" s="4" t="s">
        <v>205</v>
      </c>
      <c r="AZ469" s="2" t="s">
        <v>342</v>
      </c>
      <c r="BA469" s="2" t="s">
        <v>343</v>
      </c>
      <c r="BB469" s="2" t="s">
        <v>344</v>
      </c>
      <c r="BC469" s="2" t="s">
        <v>533</v>
      </c>
      <c r="BD469" s="6">
        <v>0.25</v>
      </c>
      <c r="BE469" s="6">
        <f t="shared" si="480"/>
        <v>0.25</v>
      </c>
      <c r="BF469" s="6">
        <v>0.5</v>
      </c>
      <c r="BG469" s="6">
        <f t="shared" si="481"/>
        <v>0.5</v>
      </c>
      <c r="BH469" s="6">
        <f t="shared" si="482"/>
        <v>0.5</v>
      </c>
      <c r="BI469" s="6">
        <f t="shared" si="483"/>
        <v>0.5</v>
      </c>
      <c r="BJ469" s="6">
        <f t="shared" si="484"/>
        <v>0.5</v>
      </c>
      <c r="BK469" s="6">
        <v>0.75</v>
      </c>
      <c r="BL469" s="6">
        <f t="shared" si="485"/>
        <v>0.75</v>
      </c>
      <c r="BM469" s="6">
        <f t="shared" si="486"/>
        <v>0.75</v>
      </c>
      <c r="BN469" s="6">
        <f t="shared" si="487"/>
        <v>0.75</v>
      </c>
      <c r="BO469" s="6">
        <f t="shared" si="488"/>
        <v>0.75</v>
      </c>
      <c r="BP469" s="6">
        <f t="shared" si="489"/>
        <v>0.75</v>
      </c>
      <c r="BQ469" s="6">
        <f t="shared" si="490"/>
        <v>0.75</v>
      </c>
      <c r="BR469" s="6">
        <f t="shared" si="491"/>
        <v>0.75</v>
      </c>
      <c r="BS469" s="6">
        <f t="shared" si="492"/>
        <v>0.75</v>
      </c>
      <c r="BT469" s="6">
        <f t="shared" si="493"/>
        <v>0.75</v>
      </c>
      <c r="BU469" s="6">
        <f t="shared" si="494"/>
        <v>0.75</v>
      </c>
      <c r="BV469" s="6">
        <f t="shared" si="495"/>
        <v>0.75</v>
      </c>
      <c r="BW469" s="6">
        <v>1</v>
      </c>
      <c r="BX469" s="1"/>
    </row>
    <row r="470" spans="1:76" ht="68.400000000000006" hidden="1" x14ac:dyDescent="0.3">
      <c r="A470" s="2" t="str">
        <f>Programas!A470</f>
        <v>DO3</v>
      </c>
      <c r="B470" s="2">
        <f>Programas!B470</f>
        <v>1</v>
      </c>
      <c r="C470" s="2" t="str">
        <f>Programas!C470</f>
        <v>Recursos Hídricos</v>
      </c>
      <c r="D470" s="2">
        <f>Programas!D470</f>
        <v>12</v>
      </c>
      <c r="E470" s="2" t="str">
        <f>Programas!E470</f>
        <v>Fortalecimento institucional</v>
      </c>
      <c r="F470" s="2" t="str">
        <f>Programas!F470</f>
        <v>12.2</v>
      </c>
      <c r="G470" s="2" t="str">
        <f>Programas!G470</f>
        <v>Fortalecimento do Processo de Gestão na Bacia</v>
      </c>
      <c r="H470" s="2" t="str">
        <f>Programas!H470</f>
        <v>12.2.2</v>
      </c>
      <c r="I470" s="2" t="str">
        <f>Programas!I470</f>
        <v>Implementar ações de apoio ao acompanhamento e fiscalização da gestão dos recursos e contratações</v>
      </c>
      <c r="J470" s="3" t="str">
        <f>IF(Programas!J470="X","X","")</f>
        <v>X</v>
      </c>
      <c r="K470" s="3" t="str">
        <f>IF(Programas!K470="X","X","")</f>
        <v>X</v>
      </c>
      <c r="L470" s="3" t="str">
        <f>IF(Programas!L470="X","X","")</f>
        <v>X</v>
      </c>
      <c r="M470" s="3" t="str">
        <f>IF(Programas!M470="X","X","")</f>
        <v>X</v>
      </c>
      <c r="N470" s="3" t="str">
        <f>IF(Programas!N470="X","X","")</f>
        <v>X</v>
      </c>
      <c r="O470" s="3" t="str">
        <f>IF(Programas!O470="X","X","")</f>
        <v>X</v>
      </c>
      <c r="P470" s="3" t="str">
        <f>IF(Programas!P470="X","X","")</f>
        <v>X</v>
      </c>
      <c r="Q470" s="3" t="str">
        <f>IF(Programas!Q470="X","X","")</f>
        <v>X</v>
      </c>
      <c r="R470" s="3" t="str">
        <f>IF(Programas!R470="X","X","")</f>
        <v>X</v>
      </c>
      <c r="S470" s="3" t="str">
        <f>IF(Programas!S470="X","X","")</f>
        <v>X</v>
      </c>
      <c r="T470" s="3" t="str">
        <f>IF(Programas!T470="X","X","")</f>
        <v>X</v>
      </c>
      <c r="U470" s="3" t="str">
        <f>IF(Programas!U470="X","X","")</f>
        <v>X</v>
      </c>
      <c r="V470" s="3" t="str">
        <f>IF(Programas!V470="X","X","")</f>
        <v>X</v>
      </c>
      <c r="W470" s="3" t="str">
        <f>IF(Programas!W470="X","X","")</f>
        <v>X</v>
      </c>
      <c r="X470" s="3" t="str">
        <f>IF(Programas!X470="X","X","")</f>
        <v>X</v>
      </c>
      <c r="Y470" s="3" t="str">
        <f>IF(Programas!Y470="X","X","")</f>
        <v>X</v>
      </c>
      <c r="Z470" s="3" t="str">
        <f>IF(Programas!Z470="X","X","")</f>
        <v>X</v>
      </c>
      <c r="AA470" s="3" t="str">
        <f>IF(Programas!AA470="X","X","")</f>
        <v>X</v>
      </c>
      <c r="AB470" s="3" t="str">
        <f>IF(Programas!AB470="X","X","")</f>
        <v>X</v>
      </c>
      <c r="AC470" s="3" t="str">
        <f>IF(Programas!AC470="X","X","")</f>
        <v>X</v>
      </c>
      <c r="AD470" s="3">
        <f>Programas!AD470</f>
        <v>0</v>
      </c>
      <c r="AE470" s="3">
        <f>Programas!AE470</f>
        <v>0</v>
      </c>
      <c r="AF470" s="3">
        <f>Programas!AF470</f>
        <v>0</v>
      </c>
      <c r="AG470" s="3">
        <f>Programas!AG470</f>
        <v>83.160000000000011</v>
      </c>
      <c r="AH470" s="3">
        <f>Programas!AH470</f>
        <v>83.160000000000011</v>
      </c>
      <c r="AI470" s="3">
        <f>Programas!AI470</f>
        <v>83.160000000000011</v>
      </c>
      <c r="AJ470" s="3">
        <f>Programas!AJ470</f>
        <v>83.160000000000011</v>
      </c>
      <c r="AK470" s="3">
        <f>Programas!AK470</f>
        <v>83.160000000000011</v>
      </c>
      <c r="AL470" s="3">
        <f>Programas!AL470</f>
        <v>83.160000000000011</v>
      </c>
      <c r="AM470" s="3">
        <f>Programas!AM470</f>
        <v>83.160000000000011</v>
      </c>
      <c r="AN470" s="3">
        <f>Programas!AN470</f>
        <v>83.160000000000011</v>
      </c>
      <c r="AO470" s="3">
        <f>Programas!AO470</f>
        <v>83.160000000000011</v>
      </c>
      <c r="AP470" s="3">
        <f>Programas!AP470</f>
        <v>83.160000000000011</v>
      </c>
      <c r="AQ470" s="3">
        <f>Programas!AQ470</f>
        <v>83.160000000000011</v>
      </c>
      <c r="AR470" s="3">
        <f>Programas!AR470</f>
        <v>83.160000000000011</v>
      </c>
      <c r="AS470" s="3">
        <f>Programas!AS470</f>
        <v>83.160000000000011</v>
      </c>
      <c r="AT470" s="3">
        <f>Programas!AT470</f>
        <v>83.160000000000011</v>
      </c>
      <c r="AU470" s="3">
        <f>Programas!AU470</f>
        <v>83.160000000000011</v>
      </c>
      <c r="AV470" s="3">
        <f>Programas!AV470</f>
        <v>83.160000000000011</v>
      </c>
      <c r="AW470" s="3">
        <f>Programas!AW470</f>
        <v>83.160000000000011</v>
      </c>
      <c r="AX470" s="4">
        <f t="shared" si="432"/>
        <v>1413.7200000000003</v>
      </c>
      <c r="AY470" s="4" t="s">
        <v>205</v>
      </c>
      <c r="AZ470" s="2" t="s">
        <v>342</v>
      </c>
      <c r="BA470" s="2" t="s">
        <v>343</v>
      </c>
      <c r="BB470" s="2" t="s">
        <v>344</v>
      </c>
      <c r="BC470" s="2" t="s">
        <v>533</v>
      </c>
      <c r="BD470" s="6">
        <v>0.25</v>
      </c>
      <c r="BE470" s="6">
        <f t="shared" si="480"/>
        <v>0.25</v>
      </c>
      <c r="BF470" s="6">
        <v>0.5</v>
      </c>
      <c r="BG470" s="6">
        <f t="shared" si="481"/>
        <v>0.5</v>
      </c>
      <c r="BH470" s="6">
        <f t="shared" si="482"/>
        <v>0.5</v>
      </c>
      <c r="BI470" s="6">
        <f t="shared" si="483"/>
        <v>0.5</v>
      </c>
      <c r="BJ470" s="6">
        <f t="shared" si="484"/>
        <v>0.5</v>
      </c>
      <c r="BK470" s="6">
        <v>0.75</v>
      </c>
      <c r="BL470" s="6">
        <f t="shared" si="485"/>
        <v>0.75</v>
      </c>
      <c r="BM470" s="6">
        <f t="shared" si="486"/>
        <v>0.75</v>
      </c>
      <c r="BN470" s="6">
        <f t="shared" si="487"/>
        <v>0.75</v>
      </c>
      <c r="BO470" s="6">
        <f t="shared" si="488"/>
        <v>0.75</v>
      </c>
      <c r="BP470" s="6">
        <f t="shared" si="489"/>
        <v>0.75</v>
      </c>
      <c r="BQ470" s="6">
        <f t="shared" si="490"/>
        <v>0.75</v>
      </c>
      <c r="BR470" s="6">
        <f t="shared" si="491"/>
        <v>0.75</v>
      </c>
      <c r="BS470" s="6">
        <f t="shared" si="492"/>
        <v>0.75</v>
      </c>
      <c r="BT470" s="6">
        <f t="shared" si="493"/>
        <v>0.75</v>
      </c>
      <c r="BU470" s="6">
        <f t="shared" si="494"/>
        <v>0.75</v>
      </c>
      <c r="BV470" s="6">
        <f t="shared" si="495"/>
        <v>0.75</v>
      </c>
      <c r="BW470" s="6">
        <v>1</v>
      </c>
      <c r="BX470" s="1"/>
    </row>
    <row r="471" spans="1:76" ht="68.400000000000006" hidden="1" x14ac:dyDescent="0.3">
      <c r="A471" s="2" t="str">
        <f>Programas!A471</f>
        <v>DO4</v>
      </c>
      <c r="B471" s="2">
        <f>Programas!B471</f>
        <v>1</v>
      </c>
      <c r="C471" s="2" t="str">
        <f>Programas!C471</f>
        <v>Recursos Hídricos</v>
      </c>
      <c r="D471" s="2">
        <f>Programas!D471</f>
        <v>12</v>
      </c>
      <c r="E471" s="2" t="str">
        <f>Programas!E471</f>
        <v>Fortalecimento institucional</v>
      </c>
      <c r="F471" s="2" t="str">
        <f>Programas!F471</f>
        <v>12.2</v>
      </c>
      <c r="G471" s="2" t="str">
        <f>Programas!G471</f>
        <v>Fortalecimento do Processo de Gestão na Bacia</v>
      </c>
      <c r="H471" s="2" t="str">
        <f>Programas!H471</f>
        <v>12.2.2</v>
      </c>
      <c r="I471" s="2" t="str">
        <f>Programas!I471</f>
        <v>Implementar ações de apoio ao acompanhamento e fiscalização da gestão dos recursos e contratações</v>
      </c>
      <c r="J471" s="3" t="str">
        <f>IF(Programas!J471="X","X","")</f>
        <v>X</v>
      </c>
      <c r="K471" s="3" t="str">
        <f>IF(Programas!K471="X","X","")</f>
        <v>X</v>
      </c>
      <c r="L471" s="3" t="str">
        <f>IF(Programas!L471="X","X","")</f>
        <v>X</v>
      </c>
      <c r="M471" s="3" t="str">
        <f>IF(Programas!M471="X","X","")</f>
        <v>X</v>
      </c>
      <c r="N471" s="3" t="str">
        <f>IF(Programas!N471="X","X","")</f>
        <v>X</v>
      </c>
      <c r="O471" s="3" t="str">
        <f>IF(Programas!O471="X","X","")</f>
        <v>X</v>
      </c>
      <c r="P471" s="3" t="str">
        <f>IF(Programas!P471="X","X","")</f>
        <v>X</v>
      </c>
      <c r="Q471" s="3" t="str">
        <f>IF(Programas!Q471="X","X","")</f>
        <v>X</v>
      </c>
      <c r="R471" s="3" t="str">
        <f>IF(Programas!R471="X","X","")</f>
        <v>X</v>
      </c>
      <c r="S471" s="3" t="str">
        <f>IF(Programas!S471="X","X","")</f>
        <v>X</v>
      </c>
      <c r="T471" s="3" t="str">
        <f>IF(Programas!T471="X","X","")</f>
        <v>X</v>
      </c>
      <c r="U471" s="3" t="str">
        <f>IF(Programas!U471="X","X","")</f>
        <v>X</v>
      </c>
      <c r="V471" s="3" t="str">
        <f>IF(Programas!V471="X","X","")</f>
        <v>X</v>
      </c>
      <c r="W471" s="3" t="str">
        <f>IF(Programas!W471="X","X","")</f>
        <v>X</v>
      </c>
      <c r="X471" s="3" t="str">
        <f>IF(Programas!X471="X","X","")</f>
        <v>X</v>
      </c>
      <c r="Y471" s="3" t="str">
        <f>IF(Programas!Y471="X","X","")</f>
        <v>X</v>
      </c>
      <c r="Z471" s="3" t="str">
        <f>IF(Programas!Z471="X","X","")</f>
        <v>X</v>
      </c>
      <c r="AA471" s="3" t="str">
        <f>IF(Programas!AA471="X","X","")</f>
        <v>X</v>
      </c>
      <c r="AB471" s="3" t="str">
        <f>IF(Programas!AB471="X","X","")</f>
        <v>X</v>
      </c>
      <c r="AC471" s="3" t="str">
        <f>IF(Programas!AC471="X","X","")</f>
        <v>X</v>
      </c>
      <c r="AD471" s="3">
        <f>Programas!AD471</f>
        <v>0</v>
      </c>
      <c r="AE471" s="3">
        <f>Programas!AE471</f>
        <v>0</v>
      </c>
      <c r="AF471" s="3">
        <f>Programas!AF471</f>
        <v>0</v>
      </c>
      <c r="AG471" s="3">
        <f>Programas!AG471</f>
        <v>83.160000000000011</v>
      </c>
      <c r="AH471" s="3">
        <f>Programas!AH471</f>
        <v>83.160000000000011</v>
      </c>
      <c r="AI471" s="3">
        <f>Programas!AI471</f>
        <v>83.160000000000011</v>
      </c>
      <c r="AJ471" s="3">
        <f>Programas!AJ471</f>
        <v>83.160000000000011</v>
      </c>
      <c r="AK471" s="3">
        <f>Programas!AK471</f>
        <v>83.160000000000011</v>
      </c>
      <c r="AL471" s="3">
        <f>Programas!AL471</f>
        <v>83.160000000000011</v>
      </c>
      <c r="AM471" s="3">
        <f>Programas!AM471</f>
        <v>83.160000000000011</v>
      </c>
      <c r="AN471" s="3">
        <f>Programas!AN471</f>
        <v>83.160000000000011</v>
      </c>
      <c r="AO471" s="3">
        <f>Programas!AO471</f>
        <v>83.160000000000011</v>
      </c>
      <c r="AP471" s="3">
        <f>Programas!AP471</f>
        <v>83.160000000000011</v>
      </c>
      <c r="AQ471" s="3">
        <f>Programas!AQ471</f>
        <v>83.160000000000011</v>
      </c>
      <c r="AR471" s="3">
        <f>Programas!AR471</f>
        <v>83.160000000000011</v>
      </c>
      <c r="AS471" s="3">
        <f>Programas!AS471</f>
        <v>83.160000000000011</v>
      </c>
      <c r="AT471" s="3">
        <f>Programas!AT471</f>
        <v>83.160000000000011</v>
      </c>
      <c r="AU471" s="3">
        <f>Programas!AU471</f>
        <v>83.160000000000011</v>
      </c>
      <c r="AV471" s="3">
        <f>Programas!AV471</f>
        <v>83.160000000000011</v>
      </c>
      <c r="AW471" s="3">
        <f>Programas!AW471</f>
        <v>83.160000000000011</v>
      </c>
      <c r="AX471" s="4">
        <f t="shared" si="432"/>
        <v>1413.7200000000003</v>
      </c>
      <c r="AY471" s="4" t="s">
        <v>205</v>
      </c>
      <c r="AZ471" s="2" t="s">
        <v>342</v>
      </c>
      <c r="BA471" s="2" t="s">
        <v>343</v>
      </c>
      <c r="BB471" s="2" t="s">
        <v>344</v>
      </c>
      <c r="BC471" s="2" t="s">
        <v>533</v>
      </c>
      <c r="BD471" s="6">
        <v>0.25</v>
      </c>
      <c r="BE471" s="6">
        <f t="shared" si="480"/>
        <v>0.25</v>
      </c>
      <c r="BF471" s="6">
        <v>0.5</v>
      </c>
      <c r="BG471" s="6">
        <f t="shared" si="481"/>
        <v>0.5</v>
      </c>
      <c r="BH471" s="6">
        <f t="shared" si="482"/>
        <v>0.5</v>
      </c>
      <c r="BI471" s="6">
        <f t="shared" si="483"/>
        <v>0.5</v>
      </c>
      <c r="BJ471" s="6">
        <f t="shared" si="484"/>
        <v>0.5</v>
      </c>
      <c r="BK471" s="6">
        <v>0.75</v>
      </c>
      <c r="BL471" s="6">
        <f t="shared" si="485"/>
        <v>0.75</v>
      </c>
      <c r="BM471" s="6">
        <f t="shared" si="486"/>
        <v>0.75</v>
      </c>
      <c r="BN471" s="6">
        <f t="shared" si="487"/>
        <v>0.75</v>
      </c>
      <c r="BO471" s="6">
        <f t="shared" si="488"/>
        <v>0.75</v>
      </c>
      <c r="BP471" s="6">
        <f t="shared" si="489"/>
        <v>0.75</v>
      </c>
      <c r="BQ471" s="6">
        <f t="shared" si="490"/>
        <v>0.75</v>
      </c>
      <c r="BR471" s="6">
        <f t="shared" si="491"/>
        <v>0.75</v>
      </c>
      <c r="BS471" s="6">
        <f t="shared" si="492"/>
        <v>0.75</v>
      </c>
      <c r="BT471" s="6">
        <f t="shared" si="493"/>
        <v>0.75</v>
      </c>
      <c r="BU471" s="6">
        <f t="shared" si="494"/>
        <v>0.75</v>
      </c>
      <c r="BV471" s="6">
        <f t="shared" si="495"/>
        <v>0.75</v>
      </c>
      <c r="BW471" s="6">
        <v>1</v>
      </c>
      <c r="BX471" s="1"/>
    </row>
    <row r="472" spans="1:76" ht="68.400000000000006" hidden="1" x14ac:dyDescent="0.3">
      <c r="A472" s="2" t="str">
        <f>Programas!A472</f>
        <v>DO5</v>
      </c>
      <c r="B472" s="2">
        <f>Programas!B472</f>
        <v>1</v>
      </c>
      <c r="C472" s="2" t="str">
        <f>Programas!C472</f>
        <v>Recursos Hídricos</v>
      </c>
      <c r="D472" s="2">
        <f>Programas!D472</f>
        <v>12</v>
      </c>
      <c r="E472" s="2" t="str">
        <f>Programas!E472</f>
        <v>Fortalecimento institucional</v>
      </c>
      <c r="F472" s="2" t="str">
        <f>Programas!F472</f>
        <v>12.2</v>
      </c>
      <c r="G472" s="2" t="str">
        <f>Programas!G472</f>
        <v>Fortalecimento do Processo de Gestão na Bacia</v>
      </c>
      <c r="H472" s="2" t="str">
        <f>Programas!H472</f>
        <v>12.2.2</v>
      </c>
      <c r="I472" s="2" t="str">
        <f>Programas!I472</f>
        <v>Implementar ações de apoio ao acompanhamento e fiscalização da gestão dos recursos e contratações</v>
      </c>
      <c r="J472" s="3" t="str">
        <f>IF(Programas!J472="X","X","")</f>
        <v>X</v>
      </c>
      <c r="K472" s="3" t="str">
        <f>IF(Programas!K472="X","X","")</f>
        <v>X</v>
      </c>
      <c r="L472" s="3" t="str">
        <f>IF(Programas!L472="X","X","")</f>
        <v>X</v>
      </c>
      <c r="M472" s="3" t="str">
        <f>IF(Programas!M472="X","X","")</f>
        <v>X</v>
      </c>
      <c r="N472" s="3" t="str">
        <f>IF(Programas!N472="X","X","")</f>
        <v>X</v>
      </c>
      <c r="O472" s="3" t="str">
        <f>IF(Programas!O472="X","X","")</f>
        <v>X</v>
      </c>
      <c r="P472" s="3" t="str">
        <f>IF(Programas!P472="X","X","")</f>
        <v>X</v>
      </c>
      <c r="Q472" s="3" t="str">
        <f>IF(Programas!Q472="X","X","")</f>
        <v>X</v>
      </c>
      <c r="R472" s="3" t="str">
        <f>IF(Programas!R472="X","X","")</f>
        <v>X</v>
      </c>
      <c r="S472" s="3" t="str">
        <f>IF(Programas!S472="X","X","")</f>
        <v>X</v>
      </c>
      <c r="T472" s="3" t="str">
        <f>IF(Programas!T472="X","X","")</f>
        <v>X</v>
      </c>
      <c r="U472" s="3" t="str">
        <f>IF(Programas!U472="X","X","")</f>
        <v>X</v>
      </c>
      <c r="V472" s="3" t="str">
        <f>IF(Programas!V472="X","X","")</f>
        <v>X</v>
      </c>
      <c r="W472" s="3" t="str">
        <f>IF(Programas!W472="X","X","")</f>
        <v>X</v>
      </c>
      <c r="X472" s="3" t="str">
        <f>IF(Programas!X472="X","X","")</f>
        <v>X</v>
      </c>
      <c r="Y472" s="3" t="str">
        <f>IF(Programas!Y472="X","X","")</f>
        <v>X</v>
      </c>
      <c r="Z472" s="3" t="str">
        <f>IF(Programas!Z472="X","X","")</f>
        <v>X</v>
      </c>
      <c r="AA472" s="3" t="str">
        <f>IF(Programas!AA472="X","X","")</f>
        <v>X</v>
      </c>
      <c r="AB472" s="3" t="str">
        <f>IF(Programas!AB472="X","X","")</f>
        <v>X</v>
      </c>
      <c r="AC472" s="3" t="str">
        <f>IF(Programas!AC472="X","X","")</f>
        <v>X</v>
      </c>
      <c r="AD472" s="3">
        <f>Programas!AD472</f>
        <v>0</v>
      </c>
      <c r="AE472" s="3">
        <f>Programas!AE472</f>
        <v>0</v>
      </c>
      <c r="AF472" s="3">
        <f>Programas!AF472</f>
        <v>0</v>
      </c>
      <c r="AG472" s="3">
        <f>Programas!AG472</f>
        <v>41.580000000000005</v>
      </c>
      <c r="AH472" s="3">
        <f>Programas!AH472</f>
        <v>41.580000000000005</v>
      </c>
      <c r="AI472" s="3">
        <f>Programas!AI472</f>
        <v>41.580000000000005</v>
      </c>
      <c r="AJ472" s="3">
        <f>Programas!AJ472</f>
        <v>41.580000000000005</v>
      </c>
      <c r="AK472" s="3">
        <f>Programas!AK472</f>
        <v>41.580000000000005</v>
      </c>
      <c r="AL472" s="3">
        <f>Programas!AL472</f>
        <v>41.580000000000005</v>
      </c>
      <c r="AM472" s="3">
        <f>Programas!AM472</f>
        <v>41.580000000000005</v>
      </c>
      <c r="AN472" s="3">
        <f>Programas!AN472</f>
        <v>41.580000000000005</v>
      </c>
      <c r="AO472" s="3">
        <f>Programas!AO472</f>
        <v>41.580000000000005</v>
      </c>
      <c r="AP472" s="3">
        <f>Programas!AP472</f>
        <v>41.580000000000005</v>
      </c>
      <c r="AQ472" s="3">
        <f>Programas!AQ472</f>
        <v>41.580000000000005</v>
      </c>
      <c r="AR472" s="3">
        <f>Programas!AR472</f>
        <v>41.580000000000005</v>
      </c>
      <c r="AS472" s="3">
        <f>Programas!AS472</f>
        <v>41.580000000000005</v>
      </c>
      <c r="AT472" s="3">
        <f>Programas!AT472</f>
        <v>41.580000000000005</v>
      </c>
      <c r="AU472" s="3">
        <f>Programas!AU472</f>
        <v>41.580000000000005</v>
      </c>
      <c r="AV472" s="3">
        <f>Programas!AV472</f>
        <v>41.580000000000005</v>
      </c>
      <c r="AW472" s="3">
        <f>Programas!AW472</f>
        <v>41.580000000000005</v>
      </c>
      <c r="AX472" s="4">
        <f t="shared" si="432"/>
        <v>706.86000000000013</v>
      </c>
      <c r="AY472" s="4" t="s">
        <v>205</v>
      </c>
      <c r="AZ472" s="2" t="s">
        <v>342</v>
      </c>
      <c r="BA472" s="2" t="s">
        <v>343</v>
      </c>
      <c r="BB472" s="2" t="s">
        <v>344</v>
      </c>
      <c r="BC472" s="2" t="s">
        <v>533</v>
      </c>
      <c r="BD472" s="6">
        <v>0.25</v>
      </c>
      <c r="BE472" s="6">
        <f t="shared" si="480"/>
        <v>0.25</v>
      </c>
      <c r="BF472" s="6">
        <v>0.5</v>
      </c>
      <c r="BG472" s="6">
        <f t="shared" si="481"/>
        <v>0.5</v>
      </c>
      <c r="BH472" s="6">
        <f t="shared" si="482"/>
        <v>0.5</v>
      </c>
      <c r="BI472" s="6">
        <f t="shared" si="483"/>
        <v>0.5</v>
      </c>
      <c r="BJ472" s="6">
        <f t="shared" si="484"/>
        <v>0.5</v>
      </c>
      <c r="BK472" s="6">
        <v>0.75</v>
      </c>
      <c r="BL472" s="6">
        <f t="shared" si="485"/>
        <v>0.75</v>
      </c>
      <c r="BM472" s="6">
        <f t="shared" si="486"/>
        <v>0.75</v>
      </c>
      <c r="BN472" s="6">
        <f t="shared" si="487"/>
        <v>0.75</v>
      </c>
      <c r="BO472" s="6">
        <f t="shared" si="488"/>
        <v>0.75</v>
      </c>
      <c r="BP472" s="6">
        <f t="shared" si="489"/>
        <v>0.75</v>
      </c>
      <c r="BQ472" s="6">
        <f t="shared" si="490"/>
        <v>0.75</v>
      </c>
      <c r="BR472" s="6">
        <f t="shared" si="491"/>
        <v>0.75</v>
      </c>
      <c r="BS472" s="6">
        <f t="shared" si="492"/>
        <v>0.75</v>
      </c>
      <c r="BT472" s="6">
        <f t="shared" si="493"/>
        <v>0.75</v>
      </c>
      <c r="BU472" s="6">
        <f t="shared" si="494"/>
        <v>0.75</v>
      </c>
      <c r="BV472" s="6">
        <f t="shared" si="495"/>
        <v>0.75</v>
      </c>
      <c r="BW472" s="6">
        <v>1</v>
      </c>
      <c r="BX472" s="1"/>
    </row>
    <row r="473" spans="1:76" ht="68.400000000000006" hidden="1" x14ac:dyDescent="0.3">
      <c r="A473" s="2" t="str">
        <f>Programas!A473</f>
        <v>DO6</v>
      </c>
      <c r="B473" s="2">
        <f>Programas!B473</f>
        <v>1</v>
      </c>
      <c r="C473" s="2" t="str">
        <f>Programas!C473</f>
        <v>Recursos Hídricos</v>
      </c>
      <c r="D473" s="2">
        <f>Programas!D473</f>
        <v>12</v>
      </c>
      <c r="E473" s="2" t="str">
        <f>Programas!E473</f>
        <v>Fortalecimento institucional</v>
      </c>
      <c r="F473" s="2" t="str">
        <f>Programas!F473</f>
        <v>12.2</v>
      </c>
      <c r="G473" s="2" t="str">
        <f>Programas!G473</f>
        <v>Fortalecimento do Processo de Gestão na Bacia</v>
      </c>
      <c r="H473" s="2" t="str">
        <f>Programas!H473</f>
        <v>12.2.2</v>
      </c>
      <c r="I473" s="2" t="str">
        <f>Programas!I473</f>
        <v>Implementar ações de apoio ao acompanhamento e fiscalização da gestão dos recursos e contratações</v>
      </c>
      <c r="J473" s="3" t="str">
        <f>IF(Programas!J473="X","X","")</f>
        <v>X</v>
      </c>
      <c r="K473" s="3" t="str">
        <f>IF(Programas!K473="X","X","")</f>
        <v>X</v>
      </c>
      <c r="L473" s="3" t="str">
        <f>IF(Programas!L473="X","X","")</f>
        <v>X</v>
      </c>
      <c r="M473" s="3" t="str">
        <f>IF(Programas!M473="X","X","")</f>
        <v>X</v>
      </c>
      <c r="N473" s="3" t="str">
        <f>IF(Programas!N473="X","X","")</f>
        <v>X</v>
      </c>
      <c r="O473" s="3" t="str">
        <f>IF(Programas!O473="X","X","")</f>
        <v>X</v>
      </c>
      <c r="P473" s="3" t="str">
        <f>IF(Programas!P473="X","X","")</f>
        <v>X</v>
      </c>
      <c r="Q473" s="3" t="str">
        <f>IF(Programas!Q473="X","X","")</f>
        <v>X</v>
      </c>
      <c r="R473" s="3" t="str">
        <f>IF(Programas!R473="X","X","")</f>
        <v>X</v>
      </c>
      <c r="S473" s="3" t="str">
        <f>IF(Programas!S473="X","X","")</f>
        <v>X</v>
      </c>
      <c r="T473" s="3" t="str">
        <f>IF(Programas!T473="X","X","")</f>
        <v>X</v>
      </c>
      <c r="U473" s="3" t="str">
        <f>IF(Programas!U473="X","X","")</f>
        <v>X</v>
      </c>
      <c r="V473" s="3" t="str">
        <f>IF(Programas!V473="X","X","")</f>
        <v>X</v>
      </c>
      <c r="W473" s="3" t="str">
        <f>IF(Programas!W473="X","X","")</f>
        <v>X</v>
      </c>
      <c r="X473" s="3" t="str">
        <f>IF(Programas!X473="X","X","")</f>
        <v>X</v>
      </c>
      <c r="Y473" s="3" t="str">
        <f>IF(Programas!Y473="X","X","")</f>
        <v>X</v>
      </c>
      <c r="Z473" s="3" t="str">
        <f>IF(Programas!Z473="X","X","")</f>
        <v>X</v>
      </c>
      <c r="AA473" s="3" t="str">
        <f>IF(Programas!AA473="X","X","")</f>
        <v>X</v>
      </c>
      <c r="AB473" s="3" t="str">
        <f>IF(Programas!AB473="X","X","")</f>
        <v>X</v>
      </c>
      <c r="AC473" s="3" t="str">
        <f>IF(Programas!AC473="X","X","")</f>
        <v>X</v>
      </c>
      <c r="AD473" s="3">
        <f>Programas!AD473</f>
        <v>0</v>
      </c>
      <c r="AE473" s="3">
        <f>Programas!AE473</f>
        <v>0</v>
      </c>
      <c r="AF473" s="3">
        <f>Programas!AF473</f>
        <v>0</v>
      </c>
      <c r="AG473" s="3">
        <f>Programas!AG473</f>
        <v>41.580000000000005</v>
      </c>
      <c r="AH473" s="3">
        <f>Programas!AH473</f>
        <v>41.580000000000005</v>
      </c>
      <c r="AI473" s="3">
        <f>Programas!AI473</f>
        <v>41.580000000000005</v>
      </c>
      <c r="AJ473" s="3">
        <f>Programas!AJ473</f>
        <v>41.580000000000005</v>
      </c>
      <c r="AK473" s="3">
        <f>Programas!AK473</f>
        <v>41.580000000000005</v>
      </c>
      <c r="AL473" s="3">
        <f>Programas!AL473</f>
        <v>41.580000000000005</v>
      </c>
      <c r="AM473" s="3">
        <f>Programas!AM473</f>
        <v>41.580000000000005</v>
      </c>
      <c r="AN473" s="3">
        <f>Programas!AN473</f>
        <v>41.580000000000005</v>
      </c>
      <c r="AO473" s="3">
        <f>Programas!AO473</f>
        <v>41.580000000000005</v>
      </c>
      <c r="AP473" s="3">
        <f>Programas!AP473</f>
        <v>41.580000000000005</v>
      </c>
      <c r="AQ473" s="3">
        <f>Programas!AQ473</f>
        <v>41.580000000000005</v>
      </c>
      <c r="AR473" s="3">
        <f>Programas!AR473</f>
        <v>41.580000000000005</v>
      </c>
      <c r="AS473" s="3">
        <f>Programas!AS473</f>
        <v>41.580000000000005</v>
      </c>
      <c r="AT473" s="3">
        <f>Programas!AT473</f>
        <v>41.580000000000005</v>
      </c>
      <c r="AU473" s="3">
        <f>Programas!AU473</f>
        <v>41.580000000000005</v>
      </c>
      <c r="AV473" s="3">
        <f>Programas!AV473</f>
        <v>41.580000000000005</v>
      </c>
      <c r="AW473" s="3">
        <f>Programas!AW473</f>
        <v>41.580000000000005</v>
      </c>
      <c r="AX473" s="4">
        <f t="shared" si="432"/>
        <v>706.86000000000013</v>
      </c>
      <c r="AY473" s="4" t="s">
        <v>205</v>
      </c>
      <c r="AZ473" s="2" t="s">
        <v>342</v>
      </c>
      <c r="BA473" s="2" t="s">
        <v>343</v>
      </c>
      <c r="BB473" s="2" t="s">
        <v>344</v>
      </c>
      <c r="BC473" s="2" t="s">
        <v>533</v>
      </c>
      <c r="BD473" s="6">
        <v>0.25</v>
      </c>
      <c r="BE473" s="6">
        <f t="shared" si="480"/>
        <v>0.25</v>
      </c>
      <c r="BF473" s="6">
        <v>0.5</v>
      </c>
      <c r="BG473" s="6">
        <f t="shared" si="481"/>
        <v>0.5</v>
      </c>
      <c r="BH473" s="6">
        <f t="shared" si="482"/>
        <v>0.5</v>
      </c>
      <c r="BI473" s="6">
        <f t="shared" si="483"/>
        <v>0.5</v>
      </c>
      <c r="BJ473" s="6">
        <f t="shared" si="484"/>
        <v>0.5</v>
      </c>
      <c r="BK473" s="6">
        <v>0.75</v>
      </c>
      <c r="BL473" s="6">
        <f t="shared" si="485"/>
        <v>0.75</v>
      </c>
      <c r="BM473" s="6">
        <f t="shared" si="486"/>
        <v>0.75</v>
      </c>
      <c r="BN473" s="6">
        <f t="shared" si="487"/>
        <v>0.75</v>
      </c>
      <c r="BO473" s="6">
        <f t="shared" si="488"/>
        <v>0.75</v>
      </c>
      <c r="BP473" s="6">
        <f t="shared" si="489"/>
        <v>0.75</v>
      </c>
      <c r="BQ473" s="6">
        <f t="shared" si="490"/>
        <v>0.75</v>
      </c>
      <c r="BR473" s="6">
        <f t="shared" si="491"/>
        <v>0.75</v>
      </c>
      <c r="BS473" s="6">
        <f t="shared" si="492"/>
        <v>0.75</v>
      </c>
      <c r="BT473" s="6">
        <f t="shared" si="493"/>
        <v>0.75</v>
      </c>
      <c r="BU473" s="6">
        <f t="shared" si="494"/>
        <v>0.75</v>
      </c>
      <c r="BV473" s="6">
        <f t="shared" si="495"/>
        <v>0.75</v>
      </c>
      <c r="BW473" s="6">
        <v>1</v>
      </c>
      <c r="BX473" s="1"/>
    </row>
    <row r="474" spans="1:76" hidden="1" x14ac:dyDescent="0.3">
      <c r="A474" s="2" t="str">
        <f>Programas!A474</f>
        <v>UA7</v>
      </c>
      <c r="B474" s="2">
        <f>Programas!B474</f>
        <v>1</v>
      </c>
      <c r="C474" s="2" t="str">
        <f>Programas!C474</f>
        <v>Recursos Hídricos</v>
      </c>
      <c r="D474" s="2">
        <f>Programas!D474</f>
        <v>12</v>
      </c>
      <c r="E474" s="2" t="str">
        <f>Programas!E474</f>
        <v>N/A</v>
      </c>
      <c r="F474" s="2" t="str">
        <f>Programas!F474</f>
        <v>N/A</v>
      </c>
      <c r="G474" s="2" t="str">
        <f>Programas!G474</f>
        <v>N/A</v>
      </c>
      <c r="H474" s="2" t="str">
        <f>Programas!H474</f>
        <v>N/A</v>
      </c>
      <c r="I474" s="2" t="str">
        <f>Programas!I474</f>
        <v>N/A</v>
      </c>
      <c r="J474" s="3" t="str">
        <f>IF(Programas!J474="X","X","")</f>
        <v/>
      </c>
      <c r="K474" s="3" t="str">
        <f>IF(Programas!K474="X","X","")</f>
        <v/>
      </c>
      <c r="L474" s="3" t="str">
        <f>IF(Programas!L474="X","X","")</f>
        <v/>
      </c>
      <c r="M474" s="3" t="str">
        <f>IF(Programas!M474="X","X","")</f>
        <v/>
      </c>
      <c r="N474" s="3" t="str">
        <f>IF(Programas!N474="X","X","")</f>
        <v/>
      </c>
      <c r="O474" s="3" t="str">
        <f>IF(Programas!O474="X","X","")</f>
        <v/>
      </c>
      <c r="P474" s="3" t="str">
        <f>IF(Programas!P474="X","X","")</f>
        <v/>
      </c>
      <c r="Q474" s="3" t="str">
        <f>IF(Programas!Q474="X","X","")</f>
        <v/>
      </c>
      <c r="R474" s="3" t="str">
        <f>IF(Programas!R474="X","X","")</f>
        <v/>
      </c>
      <c r="S474" s="3" t="str">
        <f>IF(Programas!S474="X","X","")</f>
        <v/>
      </c>
      <c r="T474" s="3" t="str">
        <f>IF(Programas!T474="X","X","")</f>
        <v/>
      </c>
      <c r="U474" s="3" t="str">
        <f>IF(Programas!U474="X","X","")</f>
        <v/>
      </c>
      <c r="V474" s="3" t="str">
        <f>IF(Programas!V474="X","X","")</f>
        <v/>
      </c>
      <c r="W474" s="3" t="str">
        <f>IF(Programas!W474="X","X","")</f>
        <v/>
      </c>
      <c r="X474" s="3" t="str">
        <f>IF(Programas!X474="X","X","")</f>
        <v/>
      </c>
      <c r="Y474" s="3" t="str">
        <f>IF(Programas!Y474="X","X","")</f>
        <v/>
      </c>
      <c r="Z474" s="3" t="str">
        <f>IF(Programas!Z474="X","X","")</f>
        <v/>
      </c>
      <c r="AA474" s="3" t="str">
        <f>IF(Programas!AA474="X","X","")</f>
        <v/>
      </c>
      <c r="AB474" s="3" t="str">
        <f>IF(Programas!AB474="X","X","")</f>
        <v/>
      </c>
      <c r="AC474" s="3" t="str">
        <f>IF(Programas!AC474="X","X","")</f>
        <v/>
      </c>
      <c r="AD474" s="3">
        <f>Programas!AD474</f>
        <v>0</v>
      </c>
      <c r="AE474" s="3">
        <f>Programas!AE474</f>
        <v>0</v>
      </c>
      <c r="AF474" s="3">
        <f>Programas!AF474</f>
        <v>0</v>
      </c>
      <c r="AG474" s="3">
        <f>Programas!AG474</f>
        <v>0</v>
      </c>
      <c r="AH474" s="3">
        <f>Programas!AH474</f>
        <v>0</v>
      </c>
      <c r="AI474" s="3">
        <f>Programas!AI474</f>
        <v>0</v>
      </c>
      <c r="AJ474" s="3">
        <f>Programas!AJ474</f>
        <v>0</v>
      </c>
      <c r="AK474" s="3">
        <f>Programas!AK474</f>
        <v>0</v>
      </c>
      <c r="AL474" s="3">
        <f>Programas!AL474</f>
        <v>0</v>
      </c>
      <c r="AM474" s="3">
        <f>Programas!AM474</f>
        <v>0</v>
      </c>
      <c r="AN474" s="3">
        <f>Programas!AN474</f>
        <v>0</v>
      </c>
      <c r="AO474" s="3">
        <f>Programas!AO474</f>
        <v>0</v>
      </c>
      <c r="AP474" s="3">
        <f>Programas!AP474</f>
        <v>0</v>
      </c>
      <c r="AQ474" s="3">
        <f>Programas!AQ474</f>
        <v>0</v>
      </c>
      <c r="AR474" s="3">
        <f>Programas!AR474</f>
        <v>0</v>
      </c>
      <c r="AS474" s="3">
        <f>Programas!AS474</f>
        <v>0</v>
      </c>
      <c r="AT474" s="3">
        <f>Programas!AT474</f>
        <v>0</v>
      </c>
      <c r="AU474" s="3">
        <f>Programas!AU474</f>
        <v>0</v>
      </c>
      <c r="AV474" s="3">
        <f>Programas!AV474</f>
        <v>0</v>
      </c>
      <c r="AW474" s="3">
        <f>Programas!AW474</f>
        <v>0</v>
      </c>
      <c r="AX474" s="4">
        <f t="shared" si="432"/>
        <v>0</v>
      </c>
      <c r="AY474" s="4"/>
      <c r="AZ474" s="2"/>
      <c r="BA474" s="2"/>
      <c r="BB474" s="2"/>
      <c r="BC474" s="2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1"/>
    </row>
    <row r="475" spans="1:76" hidden="1" x14ac:dyDescent="0.3">
      <c r="A475" s="2" t="str">
        <f>Programas!A475</f>
        <v>UA8</v>
      </c>
      <c r="B475" s="2">
        <f>Programas!B475</f>
        <v>1</v>
      </c>
      <c r="C475" s="2" t="str">
        <f>Programas!C475</f>
        <v>Recursos Hídricos</v>
      </c>
      <c r="D475" s="2">
        <f>Programas!D475</f>
        <v>12</v>
      </c>
      <c r="E475" s="2" t="str">
        <f>Programas!E475</f>
        <v>N/A</v>
      </c>
      <c r="F475" s="2" t="str">
        <f>Programas!F475</f>
        <v>N/A</v>
      </c>
      <c r="G475" s="2" t="str">
        <f>Programas!G475</f>
        <v>N/A</v>
      </c>
      <c r="H475" s="2" t="str">
        <f>Programas!H475</f>
        <v>N/A</v>
      </c>
      <c r="I475" s="2" t="str">
        <f>Programas!I475</f>
        <v>N/A</v>
      </c>
      <c r="J475" s="3" t="str">
        <f>IF(Programas!J475="X","X","")</f>
        <v/>
      </c>
      <c r="K475" s="3" t="str">
        <f>IF(Programas!K475="X","X","")</f>
        <v/>
      </c>
      <c r="L475" s="3" t="str">
        <f>IF(Programas!L475="X","X","")</f>
        <v/>
      </c>
      <c r="M475" s="3" t="str">
        <f>IF(Programas!M475="X","X","")</f>
        <v/>
      </c>
      <c r="N475" s="3" t="str">
        <f>IF(Programas!N475="X","X","")</f>
        <v/>
      </c>
      <c r="O475" s="3" t="str">
        <f>IF(Programas!O475="X","X","")</f>
        <v/>
      </c>
      <c r="P475" s="3" t="str">
        <f>IF(Programas!P475="X","X","")</f>
        <v/>
      </c>
      <c r="Q475" s="3" t="str">
        <f>IF(Programas!Q475="X","X","")</f>
        <v/>
      </c>
      <c r="R475" s="3" t="str">
        <f>IF(Programas!R475="X","X","")</f>
        <v/>
      </c>
      <c r="S475" s="3" t="str">
        <f>IF(Programas!S475="X","X","")</f>
        <v/>
      </c>
      <c r="T475" s="3" t="str">
        <f>IF(Programas!T475="X","X","")</f>
        <v/>
      </c>
      <c r="U475" s="3" t="str">
        <f>IF(Programas!U475="X","X","")</f>
        <v/>
      </c>
      <c r="V475" s="3" t="str">
        <f>IF(Programas!V475="X","X","")</f>
        <v/>
      </c>
      <c r="W475" s="3" t="str">
        <f>IF(Programas!W475="X","X","")</f>
        <v/>
      </c>
      <c r="X475" s="3" t="str">
        <f>IF(Programas!X475="X","X","")</f>
        <v/>
      </c>
      <c r="Y475" s="3" t="str">
        <f>IF(Programas!Y475="X","X","")</f>
        <v/>
      </c>
      <c r="Z475" s="3" t="str">
        <f>IF(Programas!Z475="X","X","")</f>
        <v/>
      </c>
      <c r="AA475" s="3" t="str">
        <f>IF(Programas!AA475="X","X","")</f>
        <v/>
      </c>
      <c r="AB475" s="3" t="str">
        <f>IF(Programas!AB475="X","X","")</f>
        <v/>
      </c>
      <c r="AC475" s="3" t="str">
        <f>IF(Programas!AC475="X","X","")</f>
        <v/>
      </c>
      <c r="AD475" s="3">
        <f>Programas!AD475</f>
        <v>0</v>
      </c>
      <c r="AE475" s="3">
        <f>Programas!AE475</f>
        <v>0</v>
      </c>
      <c r="AF475" s="3">
        <f>Programas!AF475</f>
        <v>0</v>
      </c>
      <c r="AG475" s="3">
        <f>Programas!AG475</f>
        <v>0</v>
      </c>
      <c r="AH475" s="3">
        <f>Programas!AH475</f>
        <v>0</v>
      </c>
      <c r="AI475" s="3">
        <f>Programas!AI475</f>
        <v>0</v>
      </c>
      <c r="AJ475" s="3">
        <f>Programas!AJ475</f>
        <v>0</v>
      </c>
      <c r="AK475" s="3">
        <f>Programas!AK475</f>
        <v>0</v>
      </c>
      <c r="AL475" s="3">
        <f>Programas!AL475</f>
        <v>0</v>
      </c>
      <c r="AM475" s="3">
        <f>Programas!AM475</f>
        <v>0</v>
      </c>
      <c r="AN475" s="3">
        <f>Programas!AN475</f>
        <v>0</v>
      </c>
      <c r="AO475" s="3">
        <f>Programas!AO475</f>
        <v>0</v>
      </c>
      <c r="AP475" s="3">
        <f>Programas!AP475</f>
        <v>0</v>
      </c>
      <c r="AQ475" s="3">
        <f>Programas!AQ475</f>
        <v>0</v>
      </c>
      <c r="AR475" s="3">
        <f>Programas!AR475</f>
        <v>0</v>
      </c>
      <c r="AS475" s="3">
        <f>Programas!AS475</f>
        <v>0</v>
      </c>
      <c r="AT475" s="3">
        <f>Programas!AT475</f>
        <v>0</v>
      </c>
      <c r="AU475" s="3">
        <f>Programas!AU475</f>
        <v>0</v>
      </c>
      <c r="AV475" s="3">
        <f>Programas!AV475</f>
        <v>0</v>
      </c>
      <c r="AW475" s="3">
        <f>Programas!AW475</f>
        <v>0</v>
      </c>
      <c r="AX475" s="4">
        <f t="shared" si="432"/>
        <v>0</v>
      </c>
      <c r="AY475" s="4"/>
      <c r="AZ475" s="2"/>
      <c r="BA475" s="2"/>
      <c r="BB475" s="2"/>
      <c r="BC475" s="2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1"/>
    </row>
    <row r="476" spans="1:76" hidden="1" x14ac:dyDescent="0.3">
      <c r="A476" s="2" t="str">
        <f>Programas!A476</f>
        <v>UA9</v>
      </c>
      <c r="B476" s="2">
        <f>Programas!B476</f>
        <v>1</v>
      </c>
      <c r="C476" s="2" t="str">
        <f>Programas!C476</f>
        <v>Recursos Hídricos</v>
      </c>
      <c r="D476" s="2">
        <f>Programas!D476</f>
        <v>12</v>
      </c>
      <c r="E476" s="2" t="str">
        <f>Programas!E476</f>
        <v>N/A</v>
      </c>
      <c r="F476" s="2" t="str">
        <f>Programas!F476</f>
        <v>N/A</v>
      </c>
      <c r="G476" s="2" t="str">
        <f>Programas!G476</f>
        <v>N/A</v>
      </c>
      <c r="H476" s="2" t="str">
        <f>Programas!H476</f>
        <v>N/A</v>
      </c>
      <c r="I476" s="2" t="str">
        <f>Programas!I476</f>
        <v>N/A</v>
      </c>
      <c r="J476" s="3" t="str">
        <f>IF(Programas!J476="X","X","")</f>
        <v/>
      </c>
      <c r="K476" s="3" t="str">
        <f>IF(Programas!K476="X","X","")</f>
        <v/>
      </c>
      <c r="L476" s="3" t="str">
        <f>IF(Programas!L476="X","X","")</f>
        <v/>
      </c>
      <c r="M476" s="3" t="str">
        <f>IF(Programas!M476="X","X","")</f>
        <v/>
      </c>
      <c r="N476" s="3" t="str">
        <f>IF(Programas!N476="X","X","")</f>
        <v/>
      </c>
      <c r="O476" s="3" t="str">
        <f>IF(Programas!O476="X","X","")</f>
        <v/>
      </c>
      <c r="P476" s="3" t="str">
        <f>IF(Programas!P476="X","X","")</f>
        <v/>
      </c>
      <c r="Q476" s="3" t="str">
        <f>IF(Programas!Q476="X","X","")</f>
        <v/>
      </c>
      <c r="R476" s="3" t="str">
        <f>IF(Programas!R476="X","X","")</f>
        <v/>
      </c>
      <c r="S476" s="3" t="str">
        <f>IF(Programas!S476="X","X","")</f>
        <v/>
      </c>
      <c r="T476" s="3" t="str">
        <f>IF(Programas!T476="X","X","")</f>
        <v/>
      </c>
      <c r="U476" s="3" t="str">
        <f>IF(Programas!U476="X","X","")</f>
        <v/>
      </c>
      <c r="V476" s="3" t="str">
        <f>IF(Programas!V476="X","X","")</f>
        <v/>
      </c>
      <c r="W476" s="3" t="str">
        <f>IF(Programas!W476="X","X","")</f>
        <v/>
      </c>
      <c r="X476" s="3" t="str">
        <f>IF(Programas!X476="X","X","")</f>
        <v/>
      </c>
      <c r="Y476" s="3" t="str">
        <f>IF(Programas!Y476="X","X","")</f>
        <v/>
      </c>
      <c r="Z476" s="3" t="str">
        <f>IF(Programas!Z476="X","X","")</f>
        <v/>
      </c>
      <c r="AA476" s="3" t="str">
        <f>IF(Programas!AA476="X","X","")</f>
        <v/>
      </c>
      <c r="AB476" s="3" t="str">
        <f>IF(Programas!AB476="X","X","")</f>
        <v/>
      </c>
      <c r="AC476" s="3" t="str">
        <f>IF(Programas!AC476="X","X","")</f>
        <v/>
      </c>
      <c r="AD476" s="3">
        <f>Programas!AD476</f>
        <v>0</v>
      </c>
      <c r="AE476" s="3">
        <f>Programas!AE476</f>
        <v>0</v>
      </c>
      <c r="AF476" s="3">
        <f>Programas!AF476</f>
        <v>0</v>
      </c>
      <c r="AG476" s="3">
        <f>Programas!AG476</f>
        <v>0</v>
      </c>
      <c r="AH476" s="3">
        <f>Programas!AH476</f>
        <v>0</v>
      </c>
      <c r="AI476" s="3">
        <f>Programas!AI476</f>
        <v>0</v>
      </c>
      <c r="AJ476" s="3">
        <f>Programas!AJ476</f>
        <v>0</v>
      </c>
      <c r="AK476" s="3">
        <f>Programas!AK476</f>
        <v>0</v>
      </c>
      <c r="AL476" s="3">
        <f>Programas!AL476</f>
        <v>0</v>
      </c>
      <c r="AM476" s="3">
        <f>Programas!AM476</f>
        <v>0</v>
      </c>
      <c r="AN476" s="3">
        <f>Programas!AN476</f>
        <v>0</v>
      </c>
      <c r="AO476" s="3">
        <f>Programas!AO476</f>
        <v>0</v>
      </c>
      <c r="AP476" s="3">
        <f>Programas!AP476</f>
        <v>0</v>
      </c>
      <c r="AQ476" s="3">
        <f>Programas!AQ476</f>
        <v>0</v>
      </c>
      <c r="AR476" s="3">
        <f>Programas!AR476</f>
        <v>0</v>
      </c>
      <c r="AS476" s="3">
        <f>Programas!AS476</f>
        <v>0</v>
      </c>
      <c r="AT476" s="3">
        <f>Programas!AT476</f>
        <v>0</v>
      </c>
      <c r="AU476" s="3">
        <f>Programas!AU476</f>
        <v>0</v>
      </c>
      <c r="AV476" s="3">
        <f>Programas!AV476</f>
        <v>0</v>
      </c>
      <c r="AW476" s="3">
        <f>Programas!AW476</f>
        <v>0</v>
      </c>
      <c r="AX476" s="4">
        <f t="shared" si="432"/>
        <v>0</v>
      </c>
      <c r="AY476" s="4"/>
      <c r="AZ476" s="2"/>
      <c r="BA476" s="2"/>
      <c r="BB476" s="2"/>
      <c r="BC476" s="2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1"/>
    </row>
    <row r="477" spans="1:76" ht="34.200000000000003" x14ac:dyDescent="0.3">
      <c r="A477" s="40" t="str">
        <f>Programas!A477</f>
        <v>PIRH</v>
      </c>
      <c r="B477" s="40">
        <f>Programas!B477</f>
        <v>1</v>
      </c>
      <c r="C477" s="40" t="str">
        <f>Programas!C477</f>
        <v>Recursos Hídricos</v>
      </c>
      <c r="D477" s="40">
        <f>Programas!D477</f>
        <v>12</v>
      </c>
      <c r="E477" s="40" t="str">
        <f>Programas!E477</f>
        <v>Fortalecimento institucional</v>
      </c>
      <c r="F477" s="40" t="str">
        <f>Programas!F477</f>
        <v>12.3</v>
      </c>
      <c r="G477" s="40" t="str">
        <f>Programas!G477</f>
        <v>Integração da Porção Mineira da Bacia do Rio Itapemirim</v>
      </c>
      <c r="H477" s="40" t="str">
        <f>Programas!H477</f>
        <v>12.3.1</v>
      </c>
      <c r="I477" s="40" t="str">
        <f>Programas!I477</f>
        <v>Integrar a porção mineira da bacia hidrográfica do rio Itapemirim à CH Águas do Rio Manhuaçu</v>
      </c>
      <c r="J477" s="30" t="str">
        <f>IF(Programas!J477="X","X","")</f>
        <v>X</v>
      </c>
      <c r="K477" s="30" t="str">
        <f>IF(Programas!K477="X","X","")</f>
        <v/>
      </c>
      <c r="L477" s="30" t="str">
        <f>IF(Programas!L477="X","X","")</f>
        <v/>
      </c>
      <c r="M477" s="30" t="str">
        <f>IF(Programas!M477="X","X","")</f>
        <v/>
      </c>
      <c r="N477" s="30" t="str">
        <f>IF(Programas!N477="X","X","")</f>
        <v/>
      </c>
      <c r="O477" s="30" t="str">
        <f>IF(Programas!O477="X","X","")</f>
        <v/>
      </c>
      <c r="P477" s="30" t="str">
        <f>IF(Programas!P477="X","X","")</f>
        <v/>
      </c>
      <c r="Q477" s="30" t="str">
        <f>IF(Programas!Q477="X","X","")</f>
        <v/>
      </c>
      <c r="R477" s="30" t="str">
        <f>IF(Programas!R477="X","X","")</f>
        <v/>
      </c>
      <c r="S477" s="30" t="str">
        <f>IF(Programas!S477="X","X","")</f>
        <v/>
      </c>
      <c r="T477" s="30" t="str">
        <f>IF(Programas!T477="X","X","")</f>
        <v/>
      </c>
      <c r="U477" s="30" t="str">
        <f>IF(Programas!U477="X","X","")</f>
        <v/>
      </c>
      <c r="V477" s="30" t="str">
        <f>IF(Programas!V477="X","X","")</f>
        <v/>
      </c>
      <c r="W477" s="30" t="str">
        <f>IF(Programas!W477="X","X","")</f>
        <v/>
      </c>
      <c r="X477" s="30" t="str">
        <f>IF(Programas!X477="X","X","")</f>
        <v/>
      </c>
      <c r="Y477" s="30" t="str">
        <f>IF(Programas!Y477="X","X","")</f>
        <v/>
      </c>
      <c r="Z477" s="30" t="str">
        <f>IF(Programas!Z477="X","X","")</f>
        <v/>
      </c>
      <c r="AA477" s="30" t="str">
        <f>IF(Programas!AA477="X","X","")</f>
        <v/>
      </c>
      <c r="AB477" s="30" t="str">
        <f>IF(Programas!AB477="X","X","")</f>
        <v/>
      </c>
      <c r="AC477" s="30" t="str">
        <f>IF(Programas!AC477="X","X","")</f>
        <v/>
      </c>
      <c r="AD477" s="30">
        <f>Programas!AD477</f>
        <v>0</v>
      </c>
      <c r="AE477" s="30">
        <f>Programas!AE477</f>
        <v>0</v>
      </c>
      <c r="AF477" s="30">
        <f>Programas!AF477</f>
        <v>0</v>
      </c>
      <c r="AG477" s="30">
        <f>Programas!AG477</f>
        <v>0</v>
      </c>
      <c r="AH477" s="30">
        <f>Programas!AH477</f>
        <v>0</v>
      </c>
      <c r="AI477" s="30">
        <f>Programas!AI477</f>
        <v>0</v>
      </c>
      <c r="AJ477" s="30">
        <f>Programas!AJ477</f>
        <v>0</v>
      </c>
      <c r="AK477" s="30">
        <f>Programas!AK477</f>
        <v>0</v>
      </c>
      <c r="AL477" s="30">
        <f>Programas!AL477</f>
        <v>0</v>
      </c>
      <c r="AM477" s="30">
        <f>Programas!AM477</f>
        <v>0</v>
      </c>
      <c r="AN477" s="30">
        <f>Programas!AN477</f>
        <v>0</v>
      </c>
      <c r="AO477" s="30">
        <f>Programas!AO477</f>
        <v>0</v>
      </c>
      <c r="AP477" s="30">
        <f>Programas!AP477</f>
        <v>0</v>
      </c>
      <c r="AQ477" s="30">
        <f>Programas!AQ477</f>
        <v>0</v>
      </c>
      <c r="AR477" s="30">
        <f>Programas!AR477</f>
        <v>0</v>
      </c>
      <c r="AS477" s="30">
        <f>Programas!AS477</f>
        <v>0</v>
      </c>
      <c r="AT477" s="30">
        <f>Programas!AT477</f>
        <v>0</v>
      </c>
      <c r="AU477" s="30">
        <f>Programas!AU477</f>
        <v>0</v>
      </c>
      <c r="AV477" s="30">
        <f>Programas!AV477</f>
        <v>0</v>
      </c>
      <c r="AW477" s="30">
        <f>Programas!AW477</f>
        <v>0</v>
      </c>
      <c r="AX477" s="36">
        <f t="shared" si="432"/>
        <v>0</v>
      </c>
      <c r="AY477" s="36" t="s">
        <v>205</v>
      </c>
      <c r="AZ477" s="40" t="s">
        <v>556</v>
      </c>
      <c r="BA477" s="40" t="s">
        <v>557</v>
      </c>
      <c r="BB477" s="40" t="s">
        <v>558</v>
      </c>
      <c r="BC477" s="40" t="s">
        <v>559</v>
      </c>
      <c r="BD477" s="62">
        <v>1</v>
      </c>
      <c r="BE477" s="62">
        <f>BD477</f>
        <v>1</v>
      </c>
      <c r="BF477" s="62">
        <f t="shared" ref="BF477:BW477" si="496">BE477</f>
        <v>1</v>
      </c>
      <c r="BG477" s="62">
        <f t="shared" si="496"/>
        <v>1</v>
      </c>
      <c r="BH477" s="62">
        <f t="shared" si="496"/>
        <v>1</v>
      </c>
      <c r="BI477" s="62">
        <f t="shared" si="496"/>
        <v>1</v>
      </c>
      <c r="BJ477" s="62">
        <f t="shared" si="496"/>
        <v>1</v>
      </c>
      <c r="BK477" s="62">
        <f t="shared" si="496"/>
        <v>1</v>
      </c>
      <c r="BL477" s="62">
        <f t="shared" si="496"/>
        <v>1</v>
      </c>
      <c r="BM477" s="62">
        <f t="shared" si="496"/>
        <v>1</v>
      </c>
      <c r="BN477" s="62">
        <f t="shared" si="496"/>
        <v>1</v>
      </c>
      <c r="BO477" s="62">
        <f t="shared" si="496"/>
        <v>1</v>
      </c>
      <c r="BP477" s="62">
        <f t="shared" si="496"/>
        <v>1</v>
      </c>
      <c r="BQ477" s="62">
        <f t="shared" si="496"/>
        <v>1</v>
      </c>
      <c r="BR477" s="62">
        <f t="shared" si="496"/>
        <v>1</v>
      </c>
      <c r="BS477" s="62">
        <f t="shared" si="496"/>
        <v>1</v>
      </c>
      <c r="BT477" s="62">
        <f t="shared" si="496"/>
        <v>1</v>
      </c>
      <c r="BU477" s="62">
        <f t="shared" si="496"/>
        <v>1</v>
      </c>
      <c r="BV477" s="62">
        <f t="shared" si="496"/>
        <v>1</v>
      </c>
      <c r="BW477" s="62">
        <f t="shared" si="496"/>
        <v>1</v>
      </c>
    </row>
    <row r="478" spans="1:76" ht="34.200000000000003" hidden="1" x14ac:dyDescent="0.3">
      <c r="A478" s="2" t="str">
        <f>Programas!A478</f>
        <v>Doce</v>
      </c>
      <c r="B478" s="2">
        <f>Programas!B478</f>
        <v>1</v>
      </c>
      <c r="C478" s="2" t="str">
        <f>Programas!C478</f>
        <v>Recursos Hídricos</v>
      </c>
      <c r="D478" s="2">
        <f>Programas!D478</f>
        <v>12</v>
      </c>
      <c r="E478" s="2" t="str">
        <f>Programas!E478</f>
        <v>Fortalecimento institucional</v>
      </c>
      <c r="F478" s="2" t="str">
        <f>Programas!F478</f>
        <v>12.3</v>
      </c>
      <c r="G478" s="2" t="str">
        <f>Programas!G478</f>
        <v>Integração da Porção Mineira da Bacia do Rio Itapemirim</v>
      </c>
      <c r="H478" s="2" t="str">
        <f>Programas!H478</f>
        <v>12.3.1</v>
      </c>
      <c r="I478" s="2" t="str">
        <f>Programas!I478</f>
        <v>Integrar a porção mineira da bacia hidrográfica do rio Itapemirim à CH Águas do Rio Manhuaçu</v>
      </c>
      <c r="J478" s="3" t="str">
        <f>IF(Programas!J478="X","X","")</f>
        <v>X</v>
      </c>
      <c r="K478" s="3" t="str">
        <f>IF(Programas!K478="X","X","")</f>
        <v/>
      </c>
      <c r="L478" s="3" t="str">
        <f>IF(Programas!L478="X","X","")</f>
        <v/>
      </c>
      <c r="M478" s="3" t="str">
        <f>IF(Programas!M478="X","X","")</f>
        <v/>
      </c>
      <c r="N478" s="3" t="str">
        <f>IF(Programas!N478="X","X","")</f>
        <v/>
      </c>
      <c r="O478" s="3" t="str">
        <f>IF(Programas!O478="X","X","")</f>
        <v/>
      </c>
      <c r="P478" s="3" t="str">
        <f>IF(Programas!P478="X","X","")</f>
        <v/>
      </c>
      <c r="Q478" s="3" t="str">
        <f>IF(Programas!Q478="X","X","")</f>
        <v/>
      </c>
      <c r="R478" s="3" t="str">
        <f>IF(Programas!R478="X","X","")</f>
        <v/>
      </c>
      <c r="S478" s="3" t="str">
        <f>IF(Programas!S478="X","X","")</f>
        <v/>
      </c>
      <c r="T478" s="3" t="str">
        <f>IF(Programas!T478="X","X","")</f>
        <v/>
      </c>
      <c r="U478" s="3" t="str">
        <f>IF(Programas!U478="X","X","")</f>
        <v/>
      </c>
      <c r="V478" s="3" t="str">
        <f>IF(Programas!V478="X","X","")</f>
        <v/>
      </c>
      <c r="W478" s="3" t="str">
        <f>IF(Programas!W478="X","X","")</f>
        <v/>
      </c>
      <c r="X478" s="3" t="str">
        <f>IF(Programas!X478="X","X","")</f>
        <v/>
      </c>
      <c r="Y478" s="3" t="str">
        <f>IF(Programas!Y478="X","X","")</f>
        <v/>
      </c>
      <c r="Z478" s="3" t="str">
        <f>IF(Programas!Z478="X","X","")</f>
        <v/>
      </c>
      <c r="AA478" s="3" t="str">
        <f>IF(Programas!AA478="X","X","")</f>
        <v/>
      </c>
      <c r="AB478" s="3" t="str">
        <f>IF(Programas!AB478="X","X","")</f>
        <v/>
      </c>
      <c r="AC478" s="3" t="str">
        <f>IF(Programas!AC478="X","X","")</f>
        <v/>
      </c>
      <c r="AD478" s="3">
        <f>Programas!AD478</f>
        <v>0</v>
      </c>
      <c r="AE478" s="3">
        <f>Programas!AE478</f>
        <v>0</v>
      </c>
      <c r="AF478" s="3">
        <f>Programas!AF478</f>
        <v>0</v>
      </c>
      <c r="AG478" s="3">
        <f>Programas!AG478</f>
        <v>0</v>
      </c>
      <c r="AH478" s="3">
        <f>Programas!AH478</f>
        <v>0</v>
      </c>
      <c r="AI478" s="3">
        <f>Programas!AI478</f>
        <v>0</v>
      </c>
      <c r="AJ478" s="3">
        <f>Programas!AJ478</f>
        <v>0</v>
      </c>
      <c r="AK478" s="3">
        <f>Programas!AK478</f>
        <v>0</v>
      </c>
      <c r="AL478" s="3">
        <f>Programas!AL478</f>
        <v>0</v>
      </c>
      <c r="AM478" s="3">
        <f>Programas!AM478</f>
        <v>0</v>
      </c>
      <c r="AN478" s="3">
        <f>Programas!AN478</f>
        <v>0</v>
      </c>
      <c r="AO478" s="3">
        <f>Programas!AO478</f>
        <v>0</v>
      </c>
      <c r="AP478" s="3">
        <f>Programas!AP478</f>
        <v>0</v>
      </c>
      <c r="AQ478" s="3">
        <f>Programas!AQ478</f>
        <v>0</v>
      </c>
      <c r="AR478" s="3">
        <f>Programas!AR478</f>
        <v>0</v>
      </c>
      <c r="AS478" s="3">
        <f>Programas!AS478</f>
        <v>0</v>
      </c>
      <c r="AT478" s="3">
        <f>Programas!AT478</f>
        <v>0</v>
      </c>
      <c r="AU478" s="3">
        <f>Programas!AU478</f>
        <v>0</v>
      </c>
      <c r="AV478" s="3">
        <f>Programas!AV478</f>
        <v>0</v>
      </c>
      <c r="AW478" s="3">
        <f>Programas!AW478</f>
        <v>0</v>
      </c>
      <c r="AX478" s="4">
        <f t="shared" si="432"/>
        <v>0</v>
      </c>
      <c r="AY478" s="4" t="s">
        <v>205</v>
      </c>
      <c r="AZ478" s="2" t="s">
        <v>556</v>
      </c>
      <c r="BA478" s="2" t="s">
        <v>557</v>
      </c>
      <c r="BB478" s="2" t="s">
        <v>558</v>
      </c>
      <c r="BC478" s="2" t="s">
        <v>559</v>
      </c>
      <c r="BD478" s="6">
        <v>1</v>
      </c>
      <c r="BE478" s="6">
        <f>BD478</f>
        <v>1</v>
      </c>
      <c r="BF478" s="6">
        <f t="shared" ref="BF478:BW478" si="497">BE478</f>
        <v>1</v>
      </c>
      <c r="BG478" s="6">
        <f t="shared" si="497"/>
        <v>1</v>
      </c>
      <c r="BH478" s="6">
        <f t="shared" si="497"/>
        <v>1</v>
      </c>
      <c r="BI478" s="6">
        <f t="shared" si="497"/>
        <v>1</v>
      </c>
      <c r="BJ478" s="6">
        <f t="shared" si="497"/>
        <v>1</v>
      </c>
      <c r="BK478" s="6">
        <f t="shared" si="497"/>
        <v>1</v>
      </c>
      <c r="BL478" s="6">
        <f t="shared" si="497"/>
        <v>1</v>
      </c>
      <c r="BM478" s="6">
        <f t="shared" si="497"/>
        <v>1</v>
      </c>
      <c r="BN478" s="6">
        <f t="shared" si="497"/>
        <v>1</v>
      </c>
      <c r="BO478" s="6">
        <f t="shared" si="497"/>
        <v>1</v>
      </c>
      <c r="BP478" s="6">
        <f t="shared" si="497"/>
        <v>1</v>
      </c>
      <c r="BQ478" s="6">
        <f t="shared" si="497"/>
        <v>1</v>
      </c>
      <c r="BR478" s="6">
        <f t="shared" si="497"/>
        <v>1</v>
      </c>
      <c r="BS478" s="6">
        <f t="shared" si="497"/>
        <v>1</v>
      </c>
      <c r="BT478" s="6">
        <f t="shared" si="497"/>
        <v>1</v>
      </c>
      <c r="BU478" s="6">
        <f t="shared" si="497"/>
        <v>1</v>
      </c>
      <c r="BV478" s="6">
        <f t="shared" si="497"/>
        <v>1</v>
      </c>
      <c r="BW478" s="6">
        <f t="shared" si="497"/>
        <v>1</v>
      </c>
      <c r="BX478" s="1"/>
    </row>
    <row r="479" spans="1:76" hidden="1" x14ac:dyDescent="0.3">
      <c r="A479" s="2" t="str">
        <f>Programas!A479</f>
        <v>DO1</v>
      </c>
      <c r="B479" s="2">
        <f>Programas!B479</f>
        <v>1</v>
      </c>
      <c r="C479" s="2" t="str">
        <f>Programas!C479</f>
        <v>Recursos Hídricos</v>
      </c>
      <c r="D479" s="2">
        <f>Programas!D479</f>
        <v>12</v>
      </c>
      <c r="E479" s="2" t="str">
        <f>Programas!E479</f>
        <v>N/A</v>
      </c>
      <c r="F479" s="2" t="str">
        <f>Programas!F479</f>
        <v>N/A</v>
      </c>
      <c r="G479" s="2" t="str">
        <f>Programas!G479</f>
        <v>N/A</v>
      </c>
      <c r="H479" s="2" t="str">
        <f>Programas!H479</f>
        <v>N/A</v>
      </c>
      <c r="I479" s="2" t="str">
        <f>Programas!I479</f>
        <v>N/A</v>
      </c>
      <c r="J479" s="3" t="str">
        <f>IF(Programas!J479="X","X","")</f>
        <v/>
      </c>
      <c r="K479" s="3" t="str">
        <f>IF(Programas!K479="X","X","")</f>
        <v/>
      </c>
      <c r="L479" s="3" t="str">
        <f>IF(Programas!L479="X","X","")</f>
        <v/>
      </c>
      <c r="M479" s="3" t="str">
        <f>IF(Programas!M479="X","X","")</f>
        <v/>
      </c>
      <c r="N479" s="3" t="str">
        <f>IF(Programas!N479="X","X","")</f>
        <v/>
      </c>
      <c r="O479" s="3" t="str">
        <f>IF(Programas!O479="X","X","")</f>
        <v/>
      </c>
      <c r="P479" s="3" t="str">
        <f>IF(Programas!P479="X","X","")</f>
        <v/>
      </c>
      <c r="Q479" s="3" t="str">
        <f>IF(Programas!Q479="X","X","")</f>
        <v/>
      </c>
      <c r="R479" s="3" t="str">
        <f>IF(Programas!R479="X","X","")</f>
        <v/>
      </c>
      <c r="S479" s="3" t="str">
        <f>IF(Programas!S479="X","X","")</f>
        <v/>
      </c>
      <c r="T479" s="3" t="str">
        <f>IF(Programas!T479="X","X","")</f>
        <v/>
      </c>
      <c r="U479" s="3" t="str">
        <f>IF(Programas!U479="X","X","")</f>
        <v/>
      </c>
      <c r="V479" s="3" t="str">
        <f>IF(Programas!V479="X","X","")</f>
        <v/>
      </c>
      <c r="W479" s="3" t="str">
        <f>IF(Programas!W479="X","X","")</f>
        <v/>
      </c>
      <c r="X479" s="3" t="str">
        <f>IF(Programas!X479="X","X","")</f>
        <v/>
      </c>
      <c r="Y479" s="3" t="str">
        <f>IF(Programas!Y479="X","X","")</f>
        <v/>
      </c>
      <c r="Z479" s="3" t="str">
        <f>IF(Programas!Z479="X","X","")</f>
        <v/>
      </c>
      <c r="AA479" s="3" t="str">
        <f>IF(Programas!AA479="X","X","")</f>
        <v/>
      </c>
      <c r="AB479" s="3" t="str">
        <f>IF(Programas!AB479="X","X","")</f>
        <v/>
      </c>
      <c r="AC479" s="3" t="str">
        <f>IF(Programas!AC479="X","X","")</f>
        <v/>
      </c>
      <c r="AD479" s="3">
        <f>Programas!AD479</f>
        <v>0</v>
      </c>
      <c r="AE479" s="3">
        <f>Programas!AE479</f>
        <v>0</v>
      </c>
      <c r="AF479" s="3">
        <f>Programas!AF479</f>
        <v>0</v>
      </c>
      <c r="AG479" s="3">
        <f>Programas!AG479</f>
        <v>0</v>
      </c>
      <c r="AH479" s="3">
        <f>Programas!AH479</f>
        <v>0</v>
      </c>
      <c r="AI479" s="3">
        <f>Programas!AI479</f>
        <v>0</v>
      </c>
      <c r="AJ479" s="3">
        <f>Programas!AJ479</f>
        <v>0</v>
      </c>
      <c r="AK479" s="3">
        <f>Programas!AK479</f>
        <v>0</v>
      </c>
      <c r="AL479" s="3">
        <f>Programas!AL479</f>
        <v>0</v>
      </c>
      <c r="AM479" s="3">
        <f>Programas!AM479</f>
        <v>0</v>
      </c>
      <c r="AN479" s="3">
        <f>Programas!AN479</f>
        <v>0</v>
      </c>
      <c r="AO479" s="3">
        <f>Programas!AO479</f>
        <v>0</v>
      </c>
      <c r="AP479" s="3">
        <f>Programas!AP479</f>
        <v>0</v>
      </c>
      <c r="AQ479" s="3">
        <f>Programas!AQ479</f>
        <v>0</v>
      </c>
      <c r="AR479" s="3">
        <f>Programas!AR479</f>
        <v>0</v>
      </c>
      <c r="AS479" s="3">
        <f>Programas!AS479</f>
        <v>0</v>
      </c>
      <c r="AT479" s="3">
        <f>Programas!AT479</f>
        <v>0</v>
      </c>
      <c r="AU479" s="3">
        <f>Programas!AU479</f>
        <v>0</v>
      </c>
      <c r="AV479" s="3">
        <f>Programas!AV479</f>
        <v>0</v>
      </c>
      <c r="AW479" s="3">
        <f>Programas!AW479</f>
        <v>0</v>
      </c>
      <c r="AX479" s="4">
        <f t="shared" si="432"/>
        <v>0</v>
      </c>
      <c r="AY479" s="4"/>
      <c r="AZ479" s="2"/>
      <c r="BA479" s="2"/>
      <c r="BB479" s="2"/>
      <c r="BC479" s="2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1"/>
    </row>
    <row r="480" spans="1:76" hidden="1" x14ac:dyDescent="0.3">
      <c r="A480" s="2" t="str">
        <f>Programas!A480</f>
        <v>DO2</v>
      </c>
      <c r="B480" s="2">
        <f>Programas!B480</f>
        <v>1</v>
      </c>
      <c r="C480" s="2" t="str">
        <f>Programas!C480</f>
        <v>Recursos Hídricos</v>
      </c>
      <c r="D480" s="2">
        <f>Programas!D480</f>
        <v>12</v>
      </c>
      <c r="E480" s="2" t="str">
        <f>Programas!E480</f>
        <v>N/A</v>
      </c>
      <c r="F480" s="2" t="str">
        <f>Programas!F480</f>
        <v>N/A</v>
      </c>
      <c r="G480" s="2" t="str">
        <f>Programas!G480</f>
        <v>N/A</v>
      </c>
      <c r="H480" s="2" t="str">
        <f>Programas!H480</f>
        <v>N/A</v>
      </c>
      <c r="I480" s="2" t="str">
        <f>Programas!I480</f>
        <v>N/A</v>
      </c>
      <c r="J480" s="3" t="str">
        <f>IF(Programas!J480="X","X","")</f>
        <v/>
      </c>
      <c r="K480" s="3" t="str">
        <f>IF(Programas!K480="X","X","")</f>
        <v/>
      </c>
      <c r="L480" s="3" t="str">
        <f>IF(Programas!L480="X","X","")</f>
        <v/>
      </c>
      <c r="M480" s="3" t="str">
        <f>IF(Programas!M480="X","X","")</f>
        <v/>
      </c>
      <c r="N480" s="3" t="str">
        <f>IF(Programas!N480="X","X","")</f>
        <v/>
      </c>
      <c r="O480" s="3" t="str">
        <f>IF(Programas!O480="X","X","")</f>
        <v/>
      </c>
      <c r="P480" s="3" t="str">
        <f>IF(Programas!P480="X","X","")</f>
        <v/>
      </c>
      <c r="Q480" s="3" t="str">
        <f>IF(Programas!Q480="X","X","")</f>
        <v/>
      </c>
      <c r="R480" s="3" t="str">
        <f>IF(Programas!R480="X","X","")</f>
        <v/>
      </c>
      <c r="S480" s="3" t="str">
        <f>IF(Programas!S480="X","X","")</f>
        <v/>
      </c>
      <c r="T480" s="3" t="str">
        <f>IF(Programas!T480="X","X","")</f>
        <v/>
      </c>
      <c r="U480" s="3" t="str">
        <f>IF(Programas!U480="X","X","")</f>
        <v/>
      </c>
      <c r="V480" s="3" t="str">
        <f>IF(Programas!V480="X","X","")</f>
        <v/>
      </c>
      <c r="W480" s="3" t="str">
        <f>IF(Programas!W480="X","X","")</f>
        <v/>
      </c>
      <c r="X480" s="3" t="str">
        <f>IF(Programas!X480="X","X","")</f>
        <v/>
      </c>
      <c r="Y480" s="3" t="str">
        <f>IF(Programas!Y480="X","X","")</f>
        <v/>
      </c>
      <c r="Z480" s="3" t="str">
        <f>IF(Programas!Z480="X","X","")</f>
        <v/>
      </c>
      <c r="AA480" s="3" t="str">
        <f>IF(Programas!AA480="X","X","")</f>
        <v/>
      </c>
      <c r="AB480" s="3" t="str">
        <f>IF(Programas!AB480="X","X","")</f>
        <v/>
      </c>
      <c r="AC480" s="3" t="str">
        <f>IF(Programas!AC480="X","X","")</f>
        <v/>
      </c>
      <c r="AD480" s="3">
        <f>Programas!AD480</f>
        <v>0</v>
      </c>
      <c r="AE480" s="3">
        <f>Programas!AE480</f>
        <v>0</v>
      </c>
      <c r="AF480" s="3">
        <f>Programas!AF480</f>
        <v>0</v>
      </c>
      <c r="AG480" s="3">
        <f>Programas!AG480</f>
        <v>0</v>
      </c>
      <c r="AH480" s="3">
        <f>Programas!AH480</f>
        <v>0</v>
      </c>
      <c r="AI480" s="3">
        <f>Programas!AI480</f>
        <v>0</v>
      </c>
      <c r="AJ480" s="3">
        <f>Programas!AJ480</f>
        <v>0</v>
      </c>
      <c r="AK480" s="3">
        <f>Programas!AK480</f>
        <v>0</v>
      </c>
      <c r="AL480" s="3">
        <f>Programas!AL480</f>
        <v>0</v>
      </c>
      <c r="AM480" s="3">
        <f>Programas!AM480</f>
        <v>0</v>
      </c>
      <c r="AN480" s="3">
        <f>Programas!AN480</f>
        <v>0</v>
      </c>
      <c r="AO480" s="3">
        <f>Programas!AO480</f>
        <v>0</v>
      </c>
      <c r="AP480" s="3">
        <f>Programas!AP480</f>
        <v>0</v>
      </c>
      <c r="AQ480" s="3">
        <f>Programas!AQ480</f>
        <v>0</v>
      </c>
      <c r="AR480" s="3">
        <f>Programas!AR480</f>
        <v>0</v>
      </c>
      <c r="AS480" s="3">
        <f>Programas!AS480</f>
        <v>0</v>
      </c>
      <c r="AT480" s="3">
        <f>Programas!AT480</f>
        <v>0</v>
      </c>
      <c r="AU480" s="3">
        <f>Programas!AU480</f>
        <v>0</v>
      </c>
      <c r="AV480" s="3">
        <f>Programas!AV480</f>
        <v>0</v>
      </c>
      <c r="AW480" s="3">
        <f>Programas!AW480</f>
        <v>0</v>
      </c>
      <c r="AX480" s="4">
        <f t="shared" si="432"/>
        <v>0</v>
      </c>
      <c r="AY480" s="4"/>
      <c r="AZ480" s="2"/>
      <c r="BA480" s="2"/>
      <c r="BB480" s="2"/>
      <c r="BC480" s="2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1"/>
    </row>
    <row r="481" spans="1:76" hidden="1" x14ac:dyDescent="0.3">
      <c r="A481" s="2" t="str">
        <f>Programas!A481</f>
        <v>DO3</v>
      </c>
      <c r="B481" s="2">
        <f>Programas!B481</f>
        <v>1</v>
      </c>
      <c r="C481" s="2" t="str">
        <f>Programas!C481</f>
        <v>Recursos Hídricos</v>
      </c>
      <c r="D481" s="2">
        <f>Programas!D481</f>
        <v>12</v>
      </c>
      <c r="E481" s="2" t="str">
        <f>Programas!E481</f>
        <v>N/A</v>
      </c>
      <c r="F481" s="2" t="str">
        <f>Programas!F481</f>
        <v>N/A</v>
      </c>
      <c r="G481" s="2" t="str">
        <f>Programas!G481</f>
        <v>N/A</v>
      </c>
      <c r="H481" s="2" t="str">
        <f>Programas!H481</f>
        <v>N/A</v>
      </c>
      <c r="I481" s="2" t="str">
        <f>Programas!I481</f>
        <v>N/A</v>
      </c>
      <c r="J481" s="3" t="str">
        <f>IF(Programas!J481="X","X","")</f>
        <v/>
      </c>
      <c r="K481" s="3" t="str">
        <f>IF(Programas!K481="X","X","")</f>
        <v/>
      </c>
      <c r="L481" s="3" t="str">
        <f>IF(Programas!L481="X","X","")</f>
        <v/>
      </c>
      <c r="M481" s="3" t="str">
        <f>IF(Programas!M481="X","X","")</f>
        <v/>
      </c>
      <c r="N481" s="3" t="str">
        <f>IF(Programas!N481="X","X","")</f>
        <v/>
      </c>
      <c r="O481" s="3" t="str">
        <f>IF(Programas!O481="X","X","")</f>
        <v/>
      </c>
      <c r="P481" s="3" t="str">
        <f>IF(Programas!P481="X","X","")</f>
        <v/>
      </c>
      <c r="Q481" s="3" t="str">
        <f>IF(Programas!Q481="X","X","")</f>
        <v/>
      </c>
      <c r="R481" s="3" t="str">
        <f>IF(Programas!R481="X","X","")</f>
        <v/>
      </c>
      <c r="S481" s="3" t="str">
        <f>IF(Programas!S481="X","X","")</f>
        <v/>
      </c>
      <c r="T481" s="3" t="str">
        <f>IF(Programas!T481="X","X","")</f>
        <v/>
      </c>
      <c r="U481" s="3" t="str">
        <f>IF(Programas!U481="X","X","")</f>
        <v/>
      </c>
      <c r="V481" s="3" t="str">
        <f>IF(Programas!V481="X","X","")</f>
        <v/>
      </c>
      <c r="W481" s="3" t="str">
        <f>IF(Programas!W481="X","X","")</f>
        <v/>
      </c>
      <c r="X481" s="3" t="str">
        <f>IF(Programas!X481="X","X","")</f>
        <v/>
      </c>
      <c r="Y481" s="3" t="str">
        <f>IF(Programas!Y481="X","X","")</f>
        <v/>
      </c>
      <c r="Z481" s="3" t="str">
        <f>IF(Programas!Z481="X","X","")</f>
        <v/>
      </c>
      <c r="AA481" s="3" t="str">
        <f>IF(Programas!AA481="X","X","")</f>
        <v/>
      </c>
      <c r="AB481" s="3" t="str">
        <f>IF(Programas!AB481="X","X","")</f>
        <v/>
      </c>
      <c r="AC481" s="3" t="str">
        <f>IF(Programas!AC481="X","X","")</f>
        <v/>
      </c>
      <c r="AD481" s="3">
        <f>Programas!AD481</f>
        <v>0</v>
      </c>
      <c r="AE481" s="3">
        <f>Programas!AE481</f>
        <v>0</v>
      </c>
      <c r="AF481" s="3">
        <f>Programas!AF481</f>
        <v>0</v>
      </c>
      <c r="AG481" s="3">
        <f>Programas!AG481</f>
        <v>0</v>
      </c>
      <c r="AH481" s="3">
        <f>Programas!AH481</f>
        <v>0</v>
      </c>
      <c r="AI481" s="3">
        <f>Programas!AI481</f>
        <v>0</v>
      </c>
      <c r="AJ481" s="3">
        <f>Programas!AJ481</f>
        <v>0</v>
      </c>
      <c r="AK481" s="3">
        <f>Programas!AK481</f>
        <v>0</v>
      </c>
      <c r="AL481" s="3">
        <f>Programas!AL481</f>
        <v>0</v>
      </c>
      <c r="AM481" s="3">
        <f>Programas!AM481</f>
        <v>0</v>
      </c>
      <c r="AN481" s="3">
        <f>Programas!AN481</f>
        <v>0</v>
      </c>
      <c r="AO481" s="3">
        <f>Programas!AO481</f>
        <v>0</v>
      </c>
      <c r="AP481" s="3">
        <f>Programas!AP481</f>
        <v>0</v>
      </c>
      <c r="AQ481" s="3">
        <f>Programas!AQ481</f>
        <v>0</v>
      </c>
      <c r="AR481" s="3">
        <f>Programas!AR481</f>
        <v>0</v>
      </c>
      <c r="AS481" s="3">
        <f>Programas!AS481</f>
        <v>0</v>
      </c>
      <c r="AT481" s="3">
        <f>Programas!AT481</f>
        <v>0</v>
      </c>
      <c r="AU481" s="3">
        <f>Programas!AU481</f>
        <v>0</v>
      </c>
      <c r="AV481" s="3">
        <f>Programas!AV481</f>
        <v>0</v>
      </c>
      <c r="AW481" s="3">
        <f>Programas!AW481</f>
        <v>0</v>
      </c>
      <c r="AX481" s="4">
        <f t="shared" si="432"/>
        <v>0</v>
      </c>
      <c r="AY481" s="4"/>
      <c r="AZ481" s="2"/>
      <c r="BA481" s="2"/>
      <c r="BB481" s="2"/>
      <c r="BC481" s="2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1"/>
    </row>
    <row r="482" spans="1:76" hidden="1" x14ac:dyDescent="0.3">
      <c r="A482" s="2" t="str">
        <f>Programas!A482</f>
        <v>DO4</v>
      </c>
      <c r="B482" s="2">
        <f>Programas!B482</f>
        <v>1</v>
      </c>
      <c r="C482" s="2" t="str">
        <f>Programas!C482</f>
        <v>Recursos Hídricos</v>
      </c>
      <c r="D482" s="2">
        <f>Programas!D482</f>
        <v>12</v>
      </c>
      <c r="E482" s="2" t="str">
        <f>Programas!E482</f>
        <v>N/A</v>
      </c>
      <c r="F482" s="2" t="str">
        <f>Programas!F482</f>
        <v>N/A</v>
      </c>
      <c r="G482" s="2" t="str">
        <f>Programas!G482</f>
        <v>N/A</v>
      </c>
      <c r="H482" s="2" t="str">
        <f>Programas!H482</f>
        <v>N/A</v>
      </c>
      <c r="I482" s="2" t="str">
        <f>Programas!I482</f>
        <v>N/A</v>
      </c>
      <c r="J482" s="3" t="str">
        <f>IF(Programas!J482="X","X","")</f>
        <v/>
      </c>
      <c r="K482" s="3" t="str">
        <f>IF(Programas!K482="X","X","")</f>
        <v/>
      </c>
      <c r="L482" s="3" t="str">
        <f>IF(Programas!L482="X","X","")</f>
        <v/>
      </c>
      <c r="M482" s="3" t="str">
        <f>IF(Programas!M482="X","X","")</f>
        <v/>
      </c>
      <c r="N482" s="3" t="str">
        <f>IF(Programas!N482="X","X","")</f>
        <v/>
      </c>
      <c r="O482" s="3" t="str">
        <f>IF(Programas!O482="X","X","")</f>
        <v/>
      </c>
      <c r="P482" s="3" t="str">
        <f>IF(Programas!P482="X","X","")</f>
        <v/>
      </c>
      <c r="Q482" s="3" t="str">
        <f>IF(Programas!Q482="X","X","")</f>
        <v/>
      </c>
      <c r="R482" s="3" t="str">
        <f>IF(Programas!R482="X","X","")</f>
        <v/>
      </c>
      <c r="S482" s="3" t="str">
        <f>IF(Programas!S482="X","X","")</f>
        <v/>
      </c>
      <c r="T482" s="3" t="str">
        <f>IF(Programas!T482="X","X","")</f>
        <v/>
      </c>
      <c r="U482" s="3" t="str">
        <f>IF(Programas!U482="X","X","")</f>
        <v/>
      </c>
      <c r="V482" s="3" t="str">
        <f>IF(Programas!V482="X","X","")</f>
        <v/>
      </c>
      <c r="W482" s="3" t="str">
        <f>IF(Programas!W482="X","X","")</f>
        <v/>
      </c>
      <c r="X482" s="3" t="str">
        <f>IF(Programas!X482="X","X","")</f>
        <v/>
      </c>
      <c r="Y482" s="3" t="str">
        <f>IF(Programas!Y482="X","X","")</f>
        <v/>
      </c>
      <c r="Z482" s="3" t="str">
        <f>IF(Programas!Z482="X","X","")</f>
        <v/>
      </c>
      <c r="AA482" s="3" t="str">
        <f>IF(Programas!AA482="X","X","")</f>
        <v/>
      </c>
      <c r="AB482" s="3" t="str">
        <f>IF(Programas!AB482="X","X","")</f>
        <v/>
      </c>
      <c r="AC482" s="3" t="str">
        <f>IF(Programas!AC482="X","X","")</f>
        <v/>
      </c>
      <c r="AD482" s="3">
        <f>Programas!AD482</f>
        <v>0</v>
      </c>
      <c r="AE482" s="3">
        <f>Programas!AE482</f>
        <v>0</v>
      </c>
      <c r="AF482" s="3">
        <f>Programas!AF482</f>
        <v>0</v>
      </c>
      <c r="AG482" s="3">
        <f>Programas!AG482</f>
        <v>0</v>
      </c>
      <c r="AH482" s="3">
        <f>Programas!AH482</f>
        <v>0</v>
      </c>
      <c r="AI482" s="3">
        <f>Programas!AI482</f>
        <v>0</v>
      </c>
      <c r="AJ482" s="3">
        <f>Programas!AJ482</f>
        <v>0</v>
      </c>
      <c r="AK482" s="3">
        <f>Programas!AK482</f>
        <v>0</v>
      </c>
      <c r="AL482" s="3">
        <f>Programas!AL482</f>
        <v>0</v>
      </c>
      <c r="AM482" s="3">
        <f>Programas!AM482</f>
        <v>0</v>
      </c>
      <c r="AN482" s="3">
        <f>Programas!AN482</f>
        <v>0</v>
      </c>
      <c r="AO482" s="3">
        <f>Programas!AO482</f>
        <v>0</v>
      </c>
      <c r="AP482" s="3">
        <f>Programas!AP482</f>
        <v>0</v>
      </c>
      <c r="AQ482" s="3">
        <f>Programas!AQ482</f>
        <v>0</v>
      </c>
      <c r="AR482" s="3">
        <f>Programas!AR482</f>
        <v>0</v>
      </c>
      <c r="AS482" s="3">
        <f>Programas!AS482</f>
        <v>0</v>
      </c>
      <c r="AT482" s="3">
        <f>Programas!AT482</f>
        <v>0</v>
      </c>
      <c r="AU482" s="3">
        <f>Programas!AU482</f>
        <v>0</v>
      </c>
      <c r="AV482" s="3">
        <f>Programas!AV482</f>
        <v>0</v>
      </c>
      <c r="AW482" s="3">
        <f>Programas!AW482</f>
        <v>0</v>
      </c>
      <c r="AX482" s="4">
        <f t="shared" si="432"/>
        <v>0</v>
      </c>
      <c r="AY482" s="4"/>
      <c r="AZ482" s="2"/>
      <c r="BA482" s="2"/>
      <c r="BB482" s="2"/>
      <c r="BC482" s="2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1"/>
    </row>
    <row r="483" spans="1:76" hidden="1" x14ac:dyDescent="0.3">
      <c r="A483" s="2" t="str">
        <f>Programas!A483</f>
        <v>DO5</v>
      </c>
      <c r="B483" s="2">
        <f>Programas!B483</f>
        <v>1</v>
      </c>
      <c r="C483" s="2" t="str">
        <f>Programas!C483</f>
        <v>Recursos Hídricos</v>
      </c>
      <c r="D483" s="2">
        <f>Programas!D483</f>
        <v>12</v>
      </c>
      <c r="E483" s="2" t="str">
        <f>Programas!E483</f>
        <v>N/A</v>
      </c>
      <c r="F483" s="2" t="str">
        <f>Programas!F483</f>
        <v>N/A</v>
      </c>
      <c r="G483" s="2" t="str">
        <f>Programas!G483</f>
        <v>N/A</v>
      </c>
      <c r="H483" s="2" t="str">
        <f>Programas!H483</f>
        <v>N/A</v>
      </c>
      <c r="I483" s="2" t="str">
        <f>Programas!I483</f>
        <v>N/A</v>
      </c>
      <c r="J483" s="3" t="str">
        <f>IF(Programas!J483="X","X","")</f>
        <v/>
      </c>
      <c r="K483" s="3" t="str">
        <f>IF(Programas!K483="X","X","")</f>
        <v/>
      </c>
      <c r="L483" s="3" t="str">
        <f>IF(Programas!L483="X","X","")</f>
        <v/>
      </c>
      <c r="M483" s="3" t="str">
        <f>IF(Programas!M483="X","X","")</f>
        <v/>
      </c>
      <c r="N483" s="3" t="str">
        <f>IF(Programas!N483="X","X","")</f>
        <v/>
      </c>
      <c r="O483" s="3" t="str">
        <f>IF(Programas!O483="X","X","")</f>
        <v/>
      </c>
      <c r="P483" s="3" t="str">
        <f>IF(Programas!P483="X","X","")</f>
        <v/>
      </c>
      <c r="Q483" s="3" t="str">
        <f>IF(Programas!Q483="X","X","")</f>
        <v/>
      </c>
      <c r="R483" s="3" t="str">
        <f>IF(Programas!R483="X","X","")</f>
        <v/>
      </c>
      <c r="S483" s="3" t="str">
        <f>IF(Programas!S483="X","X","")</f>
        <v/>
      </c>
      <c r="T483" s="3" t="str">
        <f>IF(Programas!T483="X","X","")</f>
        <v/>
      </c>
      <c r="U483" s="3" t="str">
        <f>IF(Programas!U483="X","X","")</f>
        <v/>
      </c>
      <c r="V483" s="3" t="str">
        <f>IF(Programas!V483="X","X","")</f>
        <v/>
      </c>
      <c r="W483" s="3" t="str">
        <f>IF(Programas!W483="X","X","")</f>
        <v/>
      </c>
      <c r="X483" s="3" t="str">
        <f>IF(Programas!X483="X","X","")</f>
        <v/>
      </c>
      <c r="Y483" s="3" t="str">
        <f>IF(Programas!Y483="X","X","")</f>
        <v/>
      </c>
      <c r="Z483" s="3" t="str">
        <f>IF(Programas!Z483="X","X","")</f>
        <v/>
      </c>
      <c r="AA483" s="3" t="str">
        <f>IF(Programas!AA483="X","X","")</f>
        <v/>
      </c>
      <c r="AB483" s="3" t="str">
        <f>IF(Programas!AB483="X","X","")</f>
        <v/>
      </c>
      <c r="AC483" s="3" t="str">
        <f>IF(Programas!AC483="X","X","")</f>
        <v/>
      </c>
      <c r="AD483" s="3">
        <f>Programas!AD483</f>
        <v>0</v>
      </c>
      <c r="AE483" s="3">
        <f>Programas!AE483</f>
        <v>0</v>
      </c>
      <c r="AF483" s="3">
        <f>Programas!AF483</f>
        <v>0</v>
      </c>
      <c r="AG483" s="3">
        <f>Programas!AG483</f>
        <v>0</v>
      </c>
      <c r="AH483" s="3">
        <f>Programas!AH483</f>
        <v>0</v>
      </c>
      <c r="AI483" s="3">
        <f>Programas!AI483</f>
        <v>0</v>
      </c>
      <c r="AJ483" s="3">
        <f>Programas!AJ483</f>
        <v>0</v>
      </c>
      <c r="AK483" s="3">
        <f>Programas!AK483</f>
        <v>0</v>
      </c>
      <c r="AL483" s="3">
        <f>Programas!AL483</f>
        <v>0</v>
      </c>
      <c r="AM483" s="3">
        <f>Programas!AM483</f>
        <v>0</v>
      </c>
      <c r="AN483" s="3">
        <f>Programas!AN483</f>
        <v>0</v>
      </c>
      <c r="AO483" s="3">
        <f>Programas!AO483</f>
        <v>0</v>
      </c>
      <c r="AP483" s="3">
        <f>Programas!AP483</f>
        <v>0</v>
      </c>
      <c r="AQ483" s="3">
        <f>Programas!AQ483</f>
        <v>0</v>
      </c>
      <c r="AR483" s="3">
        <f>Programas!AR483</f>
        <v>0</v>
      </c>
      <c r="AS483" s="3">
        <f>Programas!AS483</f>
        <v>0</v>
      </c>
      <c r="AT483" s="3">
        <f>Programas!AT483</f>
        <v>0</v>
      </c>
      <c r="AU483" s="3">
        <f>Programas!AU483</f>
        <v>0</v>
      </c>
      <c r="AV483" s="3">
        <f>Programas!AV483</f>
        <v>0</v>
      </c>
      <c r="AW483" s="3">
        <f>Programas!AW483</f>
        <v>0</v>
      </c>
      <c r="AX483" s="4">
        <f t="shared" si="432"/>
        <v>0</v>
      </c>
      <c r="AY483" s="4"/>
      <c r="AZ483" s="2"/>
      <c r="BA483" s="2"/>
      <c r="BB483" s="2"/>
      <c r="BC483" s="2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1"/>
    </row>
    <row r="484" spans="1:76" ht="34.200000000000003" hidden="1" x14ac:dyDescent="0.3">
      <c r="A484" s="2" t="str">
        <f>Programas!A484</f>
        <v>DO6</v>
      </c>
      <c r="B484" s="2">
        <f>Programas!B484</f>
        <v>1</v>
      </c>
      <c r="C484" s="2" t="str">
        <f>Programas!C484</f>
        <v>Recursos Hídricos</v>
      </c>
      <c r="D484" s="2">
        <f>Programas!D484</f>
        <v>12</v>
      </c>
      <c r="E484" s="2" t="str">
        <f>Programas!E484</f>
        <v>Fortalecimento institucional</v>
      </c>
      <c r="F484" s="2" t="str">
        <f>Programas!F484</f>
        <v>12.3</v>
      </c>
      <c r="G484" s="2" t="str">
        <f>Programas!G484</f>
        <v>Integração da Porção Mineira da Bacia do Rio Itapemirim</v>
      </c>
      <c r="H484" s="2" t="str">
        <f>Programas!H484</f>
        <v>12.3.1</v>
      </c>
      <c r="I484" s="2" t="str">
        <f>Programas!I484</f>
        <v>Integrar a porção mineira da bacia hidrográfica do rio Itapemirim à CH Águas do Rio Manhuaçu</v>
      </c>
      <c r="J484" s="3" t="str">
        <f>IF(Programas!J484="X","X","")</f>
        <v>X</v>
      </c>
      <c r="K484" s="3" t="str">
        <f>IF(Programas!K484="X","X","")</f>
        <v/>
      </c>
      <c r="L484" s="3" t="str">
        <f>IF(Programas!L484="X","X","")</f>
        <v/>
      </c>
      <c r="M484" s="3" t="str">
        <f>IF(Programas!M484="X","X","")</f>
        <v/>
      </c>
      <c r="N484" s="3" t="str">
        <f>IF(Programas!N484="X","X","")</f>
        <v/>
      </c>
      <c r="O484" s="3" t="str">
        <f>IF(Programas!O484="X","X","")</f>
        <v/>
      </c>
      <c r="P484" s="3" t="str">
        <f>IF(Programas!P484="X","X","")</f>
        <v/>
      </c>
      <c r="Q484" s="3" t="str">
        <f>IF(Programas!Q484="X","X","")</f>
        <v/>
      </c>
      <c r="R484" s="3" t="str">
        <f>IF(Programas!R484="X","X","")</f>
        <v/>
      </c>
      <c r="S484" s="3" t="str">
        <f>IF(Programas!S484="X","X","")</f>
        <v/>
      </c>
      <c r="T484" s="3" t="str">
        <f>IF(Programas!T484="X","X","")</f>
        <v/>
      </c>
      <c r="U484" s="3" t="str">
        <f>IF(Programas!U484="X","X","")</f>
        <v/>
      </c>
      <c r="V484" s="3" t="str">
        <f>IF(Programas!V484="X","X","")</f>
        <v/>
      </c>
      <c r="W484" s="3" t="str">
        <f>IF(Programas!W484="X","X","")</f>
        <v/>
      </c>
      <c r="X484" s="3" t="str">
        <f>IF(Programas!X484="X","X","")</f>
        <v/>
      </c>
      <c r="Y484" s="3" t="str">
        <f>IF(Programas!Y484="X","X","")</f>
        <v/>
      </c>
      <c r="Z484" s="3" t="str">
        <f>IF(Programas!Z484="X","X","")</f>
        <v/>
      </c>
      <c r="AA484" s="3" t="str">
        <f>IF(Programas!AA484="X","X","")</f>
        <v/>
      </c>
      <c r="AB484" s="3" t="str">
        <f>IF(Programas!AB484="X","X","")</f>
        <v/>
      </c>
      <c r="AC484" s="3" t="str">
        <f>IF(Programas!AC484="X","X","")</f>
        <v/>
      </c>
      <c r="AD484" s="3">
        <f>Programas!AD484</f>
        <v>0</v>
      </c>
      <c r="AE484" s="3">
        <f>Programas!AE484</f>
        <v>0</v>
      </c>
      <c r="AF484" s="3">
        <f>Programas!AF484</f>
        <v>0</v>
      </c>
      <c r="AG484" s="3">
        <f>Programas!AG484</f>
        <v>0</v>
      </c>
      <c r="AH484" s="3">
        <f>Programas!AH484</f>
        <v>0</v>
      </c>
      <c r="AI484" s="3">
        <f>Programas!AI484</f>
        <v>0</v>
      </c>
      <c r="AJ484" s="3">
        <f>Programas!AJ484</f>
        <v>0</v>
      </c>
      <c r="AK484" s="3">
        <f>Programas!AK484</f>
        <v>0</v>
      </c>
      <c r="AL484" s="3">
        <f>Programas!AL484</f>
        <v>0</v>
      </c>
      <c r="AM484" s="3">
        <f>Programas!AM484</f>
        <v>0</v>
      </c>
      <c r="AN484" s="3">
        <f>Programas!AN484</f>
        <v>0</v>
      </c>
      <c r="AO484" s="3">
        <f>Programas!AO484</f>
        <v>0</v>
      </c>
      <c r="AP484" s="3">
        <f>Programas!AP484</f>
        <v>0</v>
      </c>
      <c r="AQ484" s="3">
        <f>Programas!AQ484</f>
        <v>0</v>
      </c>
      <c r="AR484" s="3">
        <f>Programas!AR484</f>
        <v>0</v>
      </c>
      <c r="AS484" s="3">
        <f>Programas!AS484</f>
        <v>0</v>
      </c>
      <c r="AT484" s="3">
        <f>Programas!AT484</f>
        <v>0</v>
      </c>
      <c r="AU484" s="3">
        <f>Programas!AU484</f>
        <v>0</v>
      </c>
      <c r="AV484" s="3">
        <f>Programas!AV484</f>
        <v>0</v>
      </c>
      <c r="AW484" s="3">
        <f>Programas!AW484</f>
        <v>0</v>
      </c>
      <c r="AX484" s="4">
        <f t="shared" si="432"/>
        <v>0</v>
      </c>
      <c r="AY484" s="4" t="s">
        <v>205</v>
      </c>
      <c r="AZ484" s="2" t="s">
        <v>556</v>
      </c>
      <c r="BA484" s="2" t="s">
        <v>557</v>
      </c>
      <c r="BB484" s="2" t="s">
        <v>558</v>
      </c>
      <c r="BC484" s="2" t="s">
        <v>559</v>
      </c>
      <c r="BD484" s="6">
        <v>1</v>
      </c>
      <c r="BE484" s="6">
        <f>BD484</f>
        <v>1</v>
      </c>
      <c r="BF484" s="6">
        <f t="shared" ref="BF484:BW484" si="498">BE484</f>
        <v>1</v>
      </c>
      <c r="BG484" s="6">
        <f t="shared" si="498"/>
        <v>1</v>
      </c>
      <c r="BH484" s="6">
        <f t="shared" si="498"/>
        <v>1</v>
      </c>
      <c r="BI484" s="6">
        <f t="shared" si="498"/>
        <v>1</v>
      </c>
      <c r="BJ484" s="6">
        <f t="shared" si="498"/>
        <v>1</v>
      </c>
      <c r="BK484" s="6">
        <f t="shared" si="498"/>
        <v>1</v>
      </c>
      <c r="BL484" s="6">
        <f t="shared" si="498"/>
        <v>1</v>
      </c>
      <c r="BM484" s="6">
        <f t="shared" si="498"/>
        <v>1</v>
      </c>
      <c r="BN484" s="6">
        <f t="shared" si="498"/>
        <v>1</v>
      </c>
      <c r="BO484" s="6">
        <f t="shared" si="498"/>
        <v>1</v>
      </c>
      <c r="BP484" s="6">
        <f t="shared" si="498"/>
        <v>1</v>
      </c>
      <c r="BQ484" s="6">
        <f t="shared" si="498"/>
        <v>1</v>
      </c>
      <c r="BR484" s="6">
        <f t="shared" si="498"/>
        <v>1</v>
      </c>
      <c r="BS484" s="6">
        <f t="shared" si="498"/>
        <v>1</v>
      </c>
      <c r="BT484" s="6">
        <f t="shared" si="498"/>
        <v>1</v>
      </c>
      <c r="BU484" s="6">
        <f t="shared" si="498"/>
        <v>1</v>
      </c>
      <c r="BV484" s="6">
        <f t="shared" si="498"/>
        <v>1</v>
      </c>
      <c r="BW484" s="6">
        <f t="shared" si="498"/>
        <v>1</v>
      </c>
      <c r="BX484" s="1"/>
    </row>
    <row r="485" spans="1:76" hidden="1" x14ac:dyDescent="0.3">
      <c r="A485" s="2" t="str">
        <f>Programas!A485</f>
        <v>UA7</v>
      </c>
      <c r="B485" s="2">
        <f>Programas!B485</f>
        <v>1</v>
      </c>
      <c r="C485" s="2" t="str">
        <f>Programas!C485</f>
        <v>Recursos Hídricos</v>
      </c>
      <c r="D485" s="2">
        <f>Programas!D485</f>
        <v>12</v>
      </c>
      <c r="E485" s="2" t="str">
        <f>Programas!E485</f>
        <v>N/A</v>
      </c>
      <c r="F485" s="2" t="str">
        <f>Programas!F485</f>
        <v>N/A</v>
      </c>
      <c r="G485" s="2" t="str">
        <f>Programas!G485</f>
        <v>N/A</v>
      </c>
      <c r="H485" s="2" t="str">
        <f>Programas!H485</f>
        <v>N/A</v>
      </c>
      <c r="I485" s="2" t="str">
        <f>Programas!I485</f>
        <v>N/A</v>
      </c>
      <c r="J485" s="2">
        <f>Programas!J485</f>
        <v>0</v>
      </c>
      <c r="K485" s="2">
        <f>Programas!K485</f>
        <v>0</v>
      </c>
      <c r="L485" s="2">
        <f>Programas!L485</f>
        <v>0</v>
      </c>
      <c r="M485" s="2">
        <f>Programas!M485</f>
        <v>0</v>
      </c>
      <c r="N485" s="2">
        <f>Programas!N485</f>
        <v>0</v>
      </c>
      <c r="O485" s="2">
        <f>Programas!O485</f>
        <v>0</v>
      </c>
      <c r="P485" s="2">
        <f>Programas!P485</f>
        <v>0</v>
      </c>
      <c r="Q485" s="2">
        <f>Programas!Q485</f>
        <v>0</v>
      </c>
      <c r="R485" s="2">
        <f>Programas!R485</f>
        <v>0</v>
      </c>
      <c r="S485" s="2">
        <f>Programas!S485</f>
        <v>0</v>
      </c>
      <c r="T485" s="2">
        <f>Programas!T485</f>
        <v>0</v>
      </c>
      <c r="U485" s="2">
        <f>Programas!U485</f>
        <v>0</v>
      </c>
      <c r="V485" s="2">
        <f>Programas!V485</f>
        <v>0</v>
      </c>
      <c r="W485" s="2">
        <f>Programas!W485</f>
        <v>0</v>
      </c>
      <c r="X485" s="2">
        <f>Programas!X485</f>
        <v>0</v>
      </c>
      <c r="Y485" s="2">
        <f>Programas!Y485</f>
        <v>0</v>
      </c>
      <c r="Z485" s="2">
        <f>Programas!Z485</f>
        <v>0</v>
      </c>
      <c r="AA485" s="2">
        <f>Programas!AA485</f>
        <v>0</v>
      </c>
      <c r="AB485" s="2">
        <f>Programas!AB485</f>
        <v>0</v>
      </c>
      <c r="AC485" s="2">
        <f>Programas!AC485</f>
        <v>0</v>
      </c>
      <c r="AD485" s="3">
        <f>Programas!AD485</f>
        <v>0</v>
      </c>
      <c r="AE485" s="3">
        <f>Programas!AE485</f>
        <v>0</v>
      </c>
      <c r="AF485" s="3">
        <f>Programas!AF485</f>
        <v>0</v>
      </c>
      <c r="AG485" s="3">
        <f>Programas!AG485</f>
        <v>0</v>
      </c>
      <c r="AH485" s="3">
        <f>Programas!AH485</f>
        <v>0</v>
      </c>
      <c r="AI485" s="3">
        <f>Programas!AI485</f>
        <v>0</v>
      </c>
      <c r="AJ485" s="3">
        <f>Programas!AJ485</f>
        <v>0</v>
      </c>
      <c r="AK485" s="3">
        <f>Programas!AK485</f>
        <v>0</v>
      </c>
      <c r="AL485" s="3">
        <f>Programas!AL485</f>
        <v>0</v>
      </c>
      <c r="AM485" s="3">
        <f>Programas!AM485</f>
        <v>0</v>
      </c>
      <c r="AN485" s="3">
        <f>Programas!AN485</f>
        <v>0</v>
      </c>
      <c r="AO485" s="3">
        <f>Programas!AO485</f>
        <v>0</v>
      </c>
      <c r="AP485" s="3">
        <f>Programas!AP485</f>
        <v>0</v>
      </c>
      <c r="AQ485" s="3">
        <f>Programas!AQ485</f>
        <v>0</v>
      </c>
      <c r="AR485" s="3">
        <f>Programas!AR485</f>
        <v>0</v>
      </c>
      <c r="AS485" s="3">
        <f>Programas!AS485</f>
        <v>0</v>
      </c>
      <c r="AT485" s="3">
        <f>Programas!AT485</f>
        <v>0</v>
      </c>
      <c r="AU485" s="3">
        <f>Programas!AU485</f>
        <v>0</v>
      </c>
      <c r="AV485" s="3">
        <f>Programas!AV485</f>
        <v>0</v>
      </c>
      <c r="AW485" s="3">
        <f>Programas!AW485</f>
        <v>0</v>
      </c>
      <c r="AX485" s="4">
        <f t="shared" si="432"/>
        <v>0</v>
      </c>
      <c r="AY485" s="4"/>
      <c r="AZ485" s="2"/>
      <c r="BA485" s="2"/>
      <c r="BB485" s="2"/>
      <c r="BC485" s="2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1"/>
    </row>
    <row r="486" spans="1:76" hidden="1" x14ac:dyDescent="0.3">
      <c r="A486" s="2" t="str">
        <f>Programas!A486</f>
        <v>UA8</v>
      </c>
      <c r="B486" s="2">
        <f>Programas!B486</f>
        <v>1</v>
      </c>
      <c r="C486" s="2" t="str">
        <f>Programas!C486</f>
        <v>Recursos Hídricos</v>
      </c>
      <c r="D486" s="2">
        <f>Programas!D486</f>
        <v>12</v>
      </c>
      <c r="E486" s="2" t="str">
        <f>Programas!E486</f>
        <v>N/A</v>
      </c>
      <c r="F486" s="2" t="str">
        <f>Programas!F486</f>
        <v>N/A</v>
      </c>
      <c r="G486" s="2" t="str">
        <f>Programas!G486</f>
        <v>N/A</v>
      </c>
      <c r="H486" s="2" t="str">
        <f>Programas!H486</f>
        <v>N/A</v>
      </c>
      <c r="I486" s="2" t="str">
        <f>Programas!I486</f>
        <v>N/A</v>
      </c>
      <c r="J486" s="2">
        <f>Programas!J486</f>
        <v>0</v>
      </c>
      <c r="K486" s="2">
        <f>Programas!K486</f>
        <v>0</v>
      </c>
      <c r="L486" s="2">
        <f>Programas!L486</f>
        <v>0</v>
      </c>
      <c r="M486" s="2">
        <f>Programas!M486</f>
        <v>0</v>
      </c>
      <c r="N486" s="2">
        <f>Programas!N486</f>
        <v>0</v>
      </c>
      <c r="O486" s="2">
        <f>Programas!O486</f>
        <v>0</v>
      </c>
      <c r="P486" s="2">
        <f>Programas!P486</f>
        <v>0</v>
      </c>
      <c r="Q486" s="2">
        <f>Programas!Q486</f>
        <v>0</v>
      </c>
      <c r="R486" s="2">
        <f>Programas!R486</f>
        <v>0</v>
      </c>
      <c r="S486" s="2">
        <f>Programas!S486</f>
        <v>0</v>
      </c>
      <c r="T486" s="2">
        <f>Programas!T486</f>
        <v>0</v>
      </c>
      <c r="U486" s="2">
        <f>Programas!U486</f>
        <v>0</v>
      </c>
      <c r="V486" s="2">
        <f>Programas!V486</f>
        <v>0</v>
      </c>
      <c r="W486" s="2">
        <f>Programas!W486</f>
        <v>0</v>
      </c>
      <c r="X486" s="2">
        <f>Programas!X486</f>
        <v>0</v>
      </c>
      <c r="Y486" s="2">
        <f>Programas!Y486</f>
        <v>0</v>
      </c>
      <c r="Z486" s="2">
        <f>Programas!Z486</f>
        <v>0</v>
      </c>
      <c r="AA486" s="2">
        <f>Programas!AA486</f>
        <v>0</v>
      </c>
      <c r="AB486" s="2">
        <f>Programas!AB486</f>
        <v>0</v>
      </c>
      <c r="AC486" s="2">
        <f>Programas!AC486</f>
        <v>0</v>
      </c>
      <c r="AD486" s="3">
        <f>Programas!AD486</f>
        <v>0</v>
      </c>
      <c r="AE486" s="3">
        <f>Programas!AE486</f>
        <v>0</v>
      </c>
      <c r="AF486" s="3">
        <f>Programas!AF486</f>
        <v>0</v>
      </c>
      <c r="AG486" s="3">
        <f>Programas!AG486</f>
        <v>0</v>
      </c>
      <c r="AH486" s="3">
        <f>Programas!AH486</f>
        <v>0</v>
      </c>
      <c r="AI486" s="3">
        <f>Programas!AI486</f>
        <v>0</v>
      </c>
      <c r="AJ486" s="3">
        <f>Programas!AJ486</f>
        <v>0</v>
      </c>
      <c r="AK486" s="3">
        <f>Programas!AK486</f>
        <v>0</v>
      </c>
      <c r="AL486" s="3">
        <f>Programas!AL486</f>
        <v>0</v>
      </c>
      <c r="AM486" s="3">
        <f>Programas!AM486</f>
        <v>0</v>
      </c>
      <c r="AN486" s="3">
        <f>Programas!AN486</f>
        <v>0</v>
      </c>
      <c r="AO486" s="3">
        <f>Programas!AO486</f>
        <v>0</v>
      </c>
      <c r="AP486" s="3">
        <f>Programas!AP486</f>
        <v>0</v>
      </c>
      <c r="AQ486" s="3">
        <f>Programas!AQ486</f>
        <v>0</v>
      </c>
      <c r="AR486" s="3">
        <f>Programas!AR486</f>
        <v>0</v>
      </c>
      <c r="AS486" s="3">
        <f>Programas!AS486</f>
        <v>0</v>
      </c>
      <c r="AT486" s="3">
        <f>Programas!AT486</f>
        <v>0</v>
      </c>
      <c r="AU486" s="3">
        <f>Programas!AU486</f>
        <v>0</v>
      </c>
      <c r="AV486" s="3">
        <f>Programas!AV486</f>
        <v>0</v>
      </c>
      <c r="AW486" s="3">
        <f>Programas!AW486</f>
        <v>0</v>
      </c>
      <c r="AX486" s="4">
        <f t="shared" si="432"/>
        <v>0</v>
      </c>
      <c r="AY486" s="4"/>
      <c r="AZ486" s="2"/>
      <c r="BA486" s="2"/>
      <c r="BB486" s="2"/>
      <c r="BC486" s="2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1"/>
    </row>
    <row r="487" spans="1:76" hidden="1" x14ac:dyDescent="0.3">
      <c r="A487" s="2" t="str">
        <f>Programas!A487</f>
        <v>UA9</v>
      </c>
      <c r="B487" s="2">
        <f>Programas!B487</f>
        <v>1</v>
      </c>
      <c r="C487" s="2" t="str">
        <f>Programas!C487</f>
        <v>Recursos Hídricos</v>
      </c>
      <c r="D487" s="2">
        <f>Programas!D487</f>
        <v>12</v>
      </c>
      <c r="E487" s="2" t="str">
        <f>Programas!E487</f>
        <v>N/A</v>
      </c>
      <c r="F487" s="2" t="str">
        <f>Programas!F487</f>
        <v>N/A</v>
      </c>
      <c r="G487" s="2" t="str">
        <f>Programas!G487</f>
        <v>N/A</v>
      </c>
      <c r="H487" s="2" t="str">
        <f>Programas!H487</f>
        <v>N/A</v>
      </c>
      <c r="I487" s="2" t="str">
        <f>Programas!I487</f>
        <v>N/A</v>
      </c>
      <c r="J487" s="2">
        <f>Programas!J487</f>
        <v>0</v>
      </c>
      <c r="K487" s="2">
        <f>Programas!K487</f>
        <v>0</v>
      </c>
      <c r="L487" s="2">
        <f>Programas!L487</f>
        <v>0</v>
      </c>
      <c r="M487" s="2">
        <f>Programas!M487</f>
        <v>0</v>
      </c>
      <c r="N487" s="2">
        <f>Programas!N487</f>
        <v>0</v>
      </c>
      <c r="O487" s="2">
        <f>Programas!O487</f>
        <v>0</v>
      </c>
      <c r="P487" s="2">
        <f>Programas!P487</f>
        <v>0</v>
      </c>
      <c r="Q487" s="2">
        <f>Programas!Q487</f>
        <v>0</v>
      </c>
      <c r="R487" s="2">
        <f>Programas!R487</f>
        <v>0</v>
      </c>
      <c r="S487" s="2">
        <f>Programas!S487</f>
        <v>0</v>
      </c>
      <c r="T487" s="2">
        <f>Programas!T487</f>
        <v>0</v>
      </c>
      <c r="U487" s="2">
        <f>Programas!U487</f>
        <v>0</v>
      </c>
      <c r="V487" s="2">
        <f>Programas!V487</f>
        <v>0</v>
      </c>
      <c r="W487" s="2">
        <f>Programas!W487</f>
        <v>0</v>
      </c>
      <c r="X487" s="2">
        <f>Programas!X487</f>
        <v>0</v>
      </c>
      <c r="Y487" s="2">
        <f>Programas!Y487</f>
        <v>0</v>
      </c>
      <c r="Z487" s="2">
        <f>Programas!Z487</f>
        <v>0</v>
      </c>
      <c r="AA487" s="2">
        <f>Programas!AA487</f>
        <v>0</v>
      </c>
      <c r="AB487" s="2">
        <f>Programas!AB487</f>
        <v>0</v>
      </c>
      <c r="AC487" s="2">
        <f>Programas!AC487</f>
        <v>0</v>
      </c>
      <c r="AD487" s="3">
        <f>Programas!AD487</f>
        <v>0</v>
      </c>
      <c r="AE487" s="3">
        <f>Programas!AE487</f>
        <v>0</v>
      </c>
      <c r="AF487" s="3">
        <f>Programas!AF487</f>
        <v>0</v>
      </c>
      <c r="AG487" s="3">
        <f>Programas!AG487</f>
        <v>0</v>
      </c>
      <c r="AH487" s="3">
        <f>Programas!AH487</f>
        <v>0</v>
      </c>
      <c r="AI487" s="3">
        <f>Programas!AI487</f>
        <v>0</v>
      </c>
      <c r="AJ487" s="3">
        <f>Programas!AJ487</f>
        <v>0</v>
      </c>
      <c r="AK487" s="3">
        <f>Programas!AK487</f>
        <v>0</v>
      </c>
      <c r="AL487" s="3">
        <f>Programas!AL487</f>
        <v>0</v>
      </c>
      <c r="AM487" s="3">
        <f>Programas!AM487</f>
        <v>0</v>
      </c>
      <c r="AN487" s="3">
        <f>Programas!AN487</f>
        <v>0</v>
      </c>
      <c r="AO487" s="3">
        <f>Programas!AO487</f>
        <v>0</v>
      </c>
      <c r="AP487" s="3">
        <f>Programas!AP487</f>
        <v>0</v>
      </c>
      <c r="AQ487" s="3">
        <f>Programas!AQ487</f>
        <v>0</v>
      </c>
      <c r="AR487" s="3">
        <f>Programas!AR487</f>
        <v>0</v>
      </c>
      <c r="AS487" s="3">
        <f>Programas!AS487</f>
        <v>0</v>
      </c>
      <c r="AT487" s="3">
        <f>Programas!AT487</f>
        <v>0</v>
      </c>
      <c r="AU487" s="3">
        <f>Programas!AU487</f>
        <v>0</v>
      </c>
      <c r="AV487" s="3">
        <f>Programas!AV487</f>
        <v>0</v>
      </c>
      <c r="AW487" s="3">
        <f>Programas!AW487</f>
        <v>0</v>
      </c>
      <c r="AX487" s="4">
        <f t="shared" si="432"/>
        <v>0</v>
      </c>
      <c r="AY487" s="4"/>
      <c r="AZ487" s="2"/>
      <c r="BA487" s="2"/>
      <c r="BB487" s="2"/>
      <c r="BC487" s="2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1"/>
    </row>
    <row r="488" spans="1:76" ht="114" x14ac:dyDescent="0.3">
      <c r="A488" s="40" t="str">
        <f>Programas!A488</f>
        <v>PIRH</v>
      </c>
      <c r="B488" s="40">
        <f>Programas!B488</f>
        <v>2</v>
      </c>
      <c r="C488" s="40" t="str">
        <f>Programas!C488</f>
        <v>Interfaces Setoriais</v>
      </c>
      <c r="D488" s="40">
        <f>Programas!D488</f>
        <v>13</v>
      </c>
      <c r="E488" s="40" t="str">
        <f>Programas!E488</f>
        <v>Desenvolvimento de ações para o setor de saneamento</v>
      </c>
      <c r="F488" s="40" t="str">
        <f>Programas!F488</f>
        <v>13.1</v>
      </c>
      <c r="G488" s="40" t="str">
        <f>Programas!G488</f>
        <v>Aperfeiçoamento dos sistemas de abastecimento de água, incluindo redução de perdas</v>
      </c>
      <c r="H488" s="40" t="str">
        <f>Programas!H488</f>
        <v>13.1.1</v>
      </c>
      <c r="I488" s="40" t="str">
        <f>Programas!I488</f>
        <v>Implantar projeto piloto de combate a perdas em sistemas de abastecimento de água usando inteligência artificial e programas de combate a perdas em sistemas de abastecimento de água</v>
      </c>
      <c r="J488" s="30" t="str">
        <f>IF(Programas!J488="X","X","")</f>
        <v>X</v>
      </c>
      <c r="K488" s="30" t="str">
        <f>IF(Programas!K488="X","X","")</f>
        <v>X</v>
      </c>
      <c r="L488" s="30" t="str">
        <f>IF(Programas!L488="X","X","")</f>
        <v>X</v>
      </c>
      <c r="M488" s="30" t="str">
        <f>IF(Programas!M488="X","X","")</f>
        <v>X</v>
      </c>
      <c r="N488" s="30" t="str">
        <f>IF(Programas!N488="X","X","")</f>
        <v>X</v>
      </c>
      <c r="O488" s="30" t="str">
        <f>IF(Programas!O488="X","X","")</f>
        <v>X</v>
      </c>
      <c r="P488" s="30" t="str">
        <f>IF(Programas!P488="X","X","")</f>
        <v>X</v>
      </c>
      <c r="Q488" s="30" t="str">
        <f>IF(Programas!Q488="X","X","")</f>
        <v>X</v>
      </c>
      <c r="R488" s="30" t="str">
        <f>IF(Programas!R488="X","X","")</f>
        <v>X</v>
      </c>
      <c r="S488" s="30" t="str">
        <f>IF(Programas!S488="X","X","")</f>
        <v>X</v>
      </c>
      <c r="T488" s="30" t="str">
        <f>IF(Programas!T488="X","X","")</f>
        <v>X</v>
      </c>
      <c r="U488" s="30" t="str">
        <f>IF(Programas!U488="X","X","")</f>
        <v>X</v>
      </c>
      <c r="V488" s="30" t="str">
        <f>IF(Programas!V488="X","X","")</f>
        <v>X</v>
      </c>
      <c r="W488" s="30" t="str">
        <f>IF(Programas!W488="X","X","")</f>
        <v>X</v>
      </c>
      <c r="X488" s="30" t="str">
        <f>IF(Programas!X488="X","X","")</f>
        <v>X</v>
      </c>
      <c r="Y488" s="30" t="str">
        <f>IF(Programas!Y488="X","X","")</f>
        <v>X</v>
      </c>
      <c r="Z488" s="30" t="str">
        <f>IF(Programas!Z488="X","X","")</f>
        <v>X</v>
      </c>
      <c r="AA488" s="30" t="str">
        <f>IF(Programas!AA488="X","X","")</f>
        <v>X</v>
      </c>
      <c r="AB488" s="30" t="str">
        <f>IF(Programas!AB488="X","X","")</f>
        <v>X</v>
      </c>
      <c r="AC488" s="30" t="str">
        <f>IF(Programas!AC488="X","X","")</f>
        <v>X</v>
      </c>
      <c r="AD488" s="30">
        <f>Programas!AD488</f>
        <v>0</v>
      </c>
      <c r="AE488" s="30">
        <f>Programas!AE488</f>
        <v>1000</v>
      </c>
      <c r="AF488" s="30">
        <f>Programas!AF488</f>
        <v>3000</v>
      </c>
      <c r="AG488" s="30">
        <f>Programas!AG488</f>
        <v>3000</v>
      </c>
      <c r="AH488" s="30">
        <f>Programas!AH488</f>
        <v>3000</v>
      </c>
      <c r="AI488" s="30">
        <f>Programas!AI488</f>
        <v>1250</v>
      </c>
      <c r="AJ488" s="30">
        <f>Programas!AJ488</f>
        <v>1250</v>
      </c>
      <c r="AK488" s="30">
        <f>Programas!AK488</f>
        <v>1250</v>
      </c>
      <c r="AL488" s="30">
        <f>Programas!AL488</f>
        <v>1250</v>
      </c>
      <c r="AM488" s="30">
        <f>Programas!AM488</f>
        <v>1250</v>
      </c>
      <c r="AN488" s="30">
        <f>Programas!AN488</f>
        <v>1250</v>
      </c>
      <c r="AO488" s="30">
        <f>Programas!AO488</f>
        <v>1250</v>
      </c>
      <c r="AP488" s="30">
        <f>Programas!AP488</f>
        <v>1250</v>
      </c>
      <c r="AQ488" s="30">
        <f>Programas!AQ488</f>
        <v>1250</v>
      </c>
      <c r="AR488" s="30">
        <f>Programas!AR488</f>
        <v>1250</v>
      </c>
      <c r="AS488" s="30">
        <f>Programas!AS488</f>
        <v>1250</v>
      </c>
      <c r="AT488" s="30">
        <f>Programas!AT488</f>
        <v>1250</v>
      </c>
      <c r="AU488" s="30">
        <f>Programas!AU488</f>
        <v>1250</v>
      </c>
      <c r="AV488" s="30">
        <f>Programas!AV488</f>
        <v>1250</v>
      </c>
      <c r="AW488" s="30">
        <f>Programas!AW488</f>
        <v>1250</v>
      </c>
      <c r="AX488" s="36">
        <f t="shared" si="432"/>
        <v>28750</v>
      </c>
      <c r="AY488" s="36" t="s">
        <v>205</v>
      </c>
      <c r="AZ488" s="40" t="s">
        <v>346</v>
      </c>
      <c r="BA488" s="40" t="s">
        <v>347</v>
      </c>
      <c r="BB488" s="40" t="s">
        <v>348</v>
      </c>
      <c r="BC488" s="40" t="s">
        <v>349</v>
      </c>
      <c r="BD488" s="62">
        <v>0.25</v>
      </c>
      <c r="BE488" s="62">
        <v>0.5</v>
      </c>
      <c r="BF488" s="62">
        <f t="shared" ref="BF488:BV488" si="499">BE488</f>
        <v>0.5</v>
      </c>
      <c r="BG488" s="62">
        <f t="shared" si="499"/>
        <v>0.5</v>
      </c>
      <c r="BH488" s="62">
        <f t="shared" si="499"/>
        <v>0.5</v>
      </c>
      <c r="BI488" s="62">
        <f t="shared" si="499"/>
        <v>0.5</v>
      </c>
      <c r="BJ488" s="62">
        <f t="shared" si="499"/>
        <v>0.5</v>
      </c>
      <c r="BK488" s="62">
        <f t="shared" si="499"/>
        <v>0.5</v>
      </c>
      <c r="BL488" s="62">
        <f t="shared" si="499"/>
        <v>0.5</v>
      </c>
      <c r="BM488" s="62">
        <v>0.75</v>
      </c>
      <c r="BN488" s="62">
        <f t="shared" si="499"/>
        <v>0.75</v>
      </c>
      <c r="BO488" s="62">
        <f t="shared" si="499"/>
        <v>0.75</v>
      </c>
      <c r="BP488" s="62">
        <f t="shared" si="499"/>
        <v>0.75</v>
      </c>
      <c r="BQ488" s="62">
        <f t="shared" si="499"/>
        <v>0.75</v>
      </c>
      <c r="BR488" s="62">
        <f t="shared" si="499"/>
        <v>0.75</v>
      </c>
      <c r="BS488" s="62">
        <f t="shared" si="499"/>
        <v>0.75</v>
      </c>
      <c r="BT488" s="62">
        <f t="shared" si="499"/>
        <v>0.75</v>
      </c>
      <c r="BU488" s="62">
        <f t="shared" si="499"/>
        <v>0.75</v>
      </c>
      <c r="BV488" s="62">
        <f t="shared" si="499"/>
        <v>0.75</v>
      </c>
      <c r="BW488" s="62">
        <v>1</v>
      </c>
    </row>
    <row r="489" spans="1:76" ht="114" hidden="1" x14ac:dyDescent="0.3">
      <c r="A489" s="2" t="str">
        <f>Programas!A489</f>
        <v>Doce</v>
      </c>
      <c r="B489" s="2">
        <f>Programas!B489</f>
        <v>2</v>
      </c>
      <c r="C489" s="2" t="str">
        <f>Programas!C489</f>
        <v>Interfaces Setoriais</v>
      </c>
      <c r="D489" s="2">
        <f>Programas!D489</f>
        <v>13</v>
      </c>
      <c r="E489" s="2" t="str">
        <f>Programas!E489</f>
        <v>Desenvolvimento de ações para o setor de saneamento</v>
      </c>
      <c r="F489" s="2" t="str">
        <f>Programas!F489</f>
        <v>13.1</v>
      </c>
      <c r="G489" s="2" t="str">
        <f>Programas!G489</f>
        <v>Aperfeiçoamento dos sistemas de abastecimento de água, incluindo redução de perdas</v>
      </c>
      <c r="H489" s="2" t="str">
        <f>Programas!H489</f>
        <v>13.1.1</v>
      </c>
      <c r="I489" s="2" t="str">
        <f>Programas!I489</f>
        <v>Implantar projeto piloto de combate a perdas em sistemas de abastecimento de água usando inteligência artificial e programas de combate a perdas em sistemas de abastecimento de água</v>
      </c>
      <c r="J489" s="3" t="str">
        <f>IF(Programas!J489="X","X","")</f>
        <v>X</v>
      </c>
      <c r="K489" s="3" t="str">
        <f>IF(Programas!K489="X","X","")</f>
        <v>X</v>
      </c>
      <c r="L489" s="3" t="str">
        <f>IF(Programas!L489="X","X","")</f>
        <v>X</v>
      </c>
      <c r="M489" s="3" t="str">
        <f>IF(Programas!M489="X","X","")</f>
        <v>X</v>
      </c>
      <c r="N489" s="3" t="str">
        <f>IF(Programas!N489="X","X","")</f>
        <v>X</v>
      </c>
      <c r="O489" s="3" t="str">
        <f>IF(Programas!O489="X","X","")</f>
        <v>X</v>
      </c>
      <c r="P489" s="3" t="str">
        <f>IF(Programas!P489="X","X","")</f>
        <v>X</v>
      </c>
      <c r="Q489" s="3" t="str">
        <f>IF(Programas!Q489="X","X","")</f>
        <v>X</v>
      </c>
      <c r="R489" s="3" t="str">
        <f>IF(Programas!R489="X","X","")</f>
        <v>X</v>
      </c>
      <c r="S489" s="3" t="str">
        <f>IF(Programas!S489="X","X","")</f>
        <v>X</v>
      </c>
      <c r="T489" s="3" t="str">
        <f>IF(Programas!T489="X","X","")</f>
        <v>X</v>
      </c>
      <c r="U489" s="3" t="str">
        <f>IF(Programas!U489="X","X","")</f>
        <v>X</v>
      </c>
      <c r="V489" s="3" t="str">
        <f>IF(Programas!V489="X","X","")</f>
        <v>X</v>
      </c>
      <c r="W489" s="3" t="str">
        <f>IF(Programas!W489="X","X","")</f>
        <v>X</v>
      </c>
      <c r="X489" s="3" t="str">
        <f>IF(Programas!X489="X","X","")</f>
        <v>X</v>
      </c>
      <c r="Y489" s="3" t="str">
        <f>IF(Programas!Y489="X","X","")</f>
        <v>X</v>
      </c>
      <c r="Z489" s="3" t="str">
        <f>IF(Programas!Z489="X","X","")</f>
        <v>X</v>
      </c>
      <c r="AA489" s="3" t="str">
        <f>IF(Programas!AA489="X","X","")</f>
        <v>X</v>
      </c>
      <c r="AB489" s="3" t="str">
        <f>IF(Programas!AB489="X","X","")</f>
        <v>X</v>
      </c>
      <c r="AC489" s="3" t="str">
        <f>IF(Programas!AC489="X","X","")</f>
        <v>X</v>
      </c>
      <c r="AD489" s="3">
        <f>Programas!AD489</f>
        <v>0</v>
      </c>
      <c r="AE489" s="3">
        <f>Programas!AE489</f>
        <v>1000</v>
      </c>
      <c r="AF489" s="3">
        <f>Programas!AF489</f>
        <v>3000</v>
      </c>
      <c r="AG489" s="3">
        <f>Programas!AG489</f>
        <v>3000</v>
      </c>
      <c r="AH489" s="3">
        <f>Programas!AH489</f>
        <v>3000</v>
      </c>
      <c r="AI489" s="3">
        <f>Programas!AI489</f>
        <v>1250</v>
      </c>
      <c r="AJ489" s="3">
        <f>Programas!AJ489</f>
        <v>1250</v>
      </c>
      <c r="AK489" s="3">
        <f>Programas!AK489</f>
        <v>1250</v>
      </c>
      <c r="AL489" s="3">
        <f>Programas!AL489</f>
        <v>1250</v>
      </c>
      <c r="AM489" s="3">
        <f>Programas!AM489</f>
        <v>1250</v>
      </c>
      <c r="AN489" s="3">
        <f>Programas!AN489</f>
        <v>1250</v>
      </c>
      <c r="AO489" s="3">
        <f>Programas!AO489</f>
        <v>1250</v>
      </c>
      <c r="AP489" s="3">
        <f>Programas!AP489</f>
        <v>1250</v>
      </c>
      <c r="AQ489" s="3">
        <f>Programas!AQ489</f>
        <v>1250</v>
      </c>
      <c r="AR489" s="3">
        <f>Programas!AR489</f>
        <v>1250</v>
      </c>
      <c r="AS489" s="3">
        <f>Programas!AS489</f>
        <v>1250</v>
      </c>
      <c r="AT489" s="3">
        <f>Programas!AT489</f>
        <v>1250</v>
      </c>
      <c r="AU489" s="3">
        <f>Programas!AU489</f>
        <v>1250</v>
      </c>
      <c r="AV489" s="3">
        <f>Programas!AV489</f>
        <v>1250</v>
      </c>
      <c r="AW489" s="3">
        <f>Programas!AW489</f>
        <v>1250</v>
      </c>
      <c r="AX489" s="4">
        <f t="shared" si="432"/>
        <v>28750</v>
      </c>
      <c r="AY489" s="4" t="s">
        <v>205</v>
      </c>
      <c r="AZ489" s="2" t="s">
        <v>346</v>
      </c>
      <c r="BA489" s="2" t="s">
        <v>347</v>
      </c>
      <c r="BB489" s="2" t="s">
        <v>348</v>
      </c>
      <c r="BC489" s="2" t="s">
        <v>349</v>
      </c>
      <c r="BD489" s="6">
        <v>0.25</v>
      </c>
      <c r="BE489" s="6">
        <v>0.5</v>
      </c>
      <c r="BF489" s="6">
        <f t="shared" ref="BF489:BL489" si="500">BE489</f>
        <v>0.5</v>
      </c>
      <c r="BG489" s="6">
        <f t="shared" si="500"/>
        <v>0.5</v>
      </c>
      <c r="BH489" s="6">
        <f t="shared" si="500"/>
        <v>0.5</v>
      </c>
      <c r="BI489" s="6">
        <f t="shared" si="500"/>
        <v>0.5</v>
      </c>
      <c r="BJ489" s="6">
        <f t="shared" si="500"/>
        <v>0.5</v>
      </c>
      <c r="BK489" s="6">
        <f t="shared" si="500"/>
        <v>0.5</v>
      </c>
      <c r="BL489" s="6">
        <f t="shared" si="500"/>
        <v>0.5</v>
      </c>
      <c r="BM489" s="6">
        <v>0.75</v>
      </c>
      <c r="BN489" s="6">
        <f t="shared" ref="BN489:BV489" si="501">BM489</f>
        <v>0.75</v>
      </c>
      <c r="BO489" s="6">
        <f t="shared" si="501"/>
        <v>0.75</v>
      </c>
      <c r="BP489" s="6">
        <f t="shared" si="501"/>
        <v>0.75</v>
      </c>
      <c r="BQ489" s="6">
        <f t="shared" si="501"/>
        <v>0.75</v>
      </c>
      <c r="BR489" s="6">
        <f t="shared" si="501"/>
        <v>0.75</v>
      </c>
      <c r="BS489" s="6">
        <f t="shared" si="501"/>
        <v>0.75</v>
      </c>
      <c r="BT489" s="6">
        <f t="shared" si="501"/>
        <v>0.75</v>
      </c>
      <c r="BU489" s="6">
        <f t="shared" si="501"/>
        <v>0.75</v>
      </c>
      <c r="BV489" s="6">
        <f t="shared" si="501"/>
        <v>0.75</v>
      </c>
      <c r="BW489" s="6">
        <v>1</v>
      </c>
      <c r="BX489" s="1"/>
    </row>
    <row r="490" spans="1:76" hidden="1" x14ac:dyDescent="0.3">
      <c r="A490" s="2" t="str">
        <f>Programas!A490</f>
        <v>DO1</v>
      </c>
      <c r="B490" s="2">
        <f>Programas!B490</f>
        <v>2</v>
      </c>
      <c r="C490" s="2" t="str">
        <f>Programas!C490</f>
        <v>Interfaces Setoriais</v>
      </c>
      <c r="D490" s="2">
        <f>Programas!D490</f>
        <v>13</v>
      </c>
      <c r="E490" s="2" t="str">
        <f>Programas!E490</f>
        <v>N/A</v>
      </c>
      <c r="F490" s="2" t="str">
        <f>Programas!F490</f>
        <v>N/A</v>
      </c>
      <c r="G490" s="2" t="str">
        <f>Programas!G490</f>
        <v>N/A</v>
      </c>
      <c r="H490" s="2" t="str">
        <f>Programas!H490</f>
        <v>N/A</v>
      </c>
      <c r="I490" s="2" t="str">
        <f>Programas!I490</f>
        <v>N/A</v>
      </c>
      <c r="J490" s="3" t="str">
        <f>IF(Programas!J490="X","X","")</f>
        <v/>
      </c>
      <c r="K490" s="3" t="str">
        <f>IF(Programas!K490="X","X","")</f>
        <v/>
      </c>
      <c r="L490" s="3" t="str">
        <f>IF(Programas!L490="X","X","")</f>
        <v/>
      </c>
      <c r="M490" s="3" t="str">
        <f>IF(Programas!M490="X","X","")</f>
        <v/>
      </c>
      <c r="N490" s="3" t="str">
        <f>IF(Programas!N490="X","X","")</f>
        <v/>
      </c>
      <c r="O490" s="3" t="str">
        <f>IF(Programas!O490="X","X","")</f>
        <v/>
      </c>
      <c r="P490" s="3" t="str">
        <f>IF(Programas!P490="X","X","")</f>
        <v/>
      </c>
      <c r="Q490" s="3" t="str">
        <f>IF(Programas!Q490="X","X","")</f>
        <v/>
      </c>
      <c r="R490" s="3" t="str">
        <f>IF(Programas!R490="X","X","")</f>
        <v/>
      </c>
      <c r="S490" s="3" t="str">
        <f>IF(Programas!S490="X","X","")</f>
        <v/>
      </c>
      <c r="T490" s="3" t="str">
        <f>IF(Programas!T490="X","X","")</f>
        <v/>
      </c>
      <c r="U490" s="3" t="str">
        <f>IF(Programas!U490="X","X","")</f>
        <v/>
      </c>
      <c r="V490" s="3" t="str">
        <f>IF(Programas!V490="X","X","")</f>
        <v/>
      </c>
      <c r="W490" s="3" t="str">
        <f>IF(Programas!W490="X","X","")</f>
        <v/>
      </c>
      <c r="X490" s="3" t="str">
        <f>IF(Programas!X490="X","X","")</f>
        <v/>
      </c>
      <c r="Y490" s="3" t="str">
        <f>IF(Programas!Y490="X","X","")</f>
        <v/>
      </c>
      <c r="Z490" s="3" t="str">
        <f>IF(Programas!Z490="X","X","")</f>
        <v/>
      </c>
      <c r="AA490" s="3" t="str">
        <f>IF(Programas!AA490="X","X","")</f>
        <v/>
      </c>
      <c r="AB490" s="3" t="str">
        <f>IF(Programas!AB490="X","X","")</f>
        <v/>
      </c>
      <c r="AC490" s="3" t="str">
        <f>IF(Programas!AC490="X","X","")</f>
        <v/>
      </c>
      <c r="AD490" s="3">
        <f>Programas!AD490</f>
        <v>0</v>
      </c>
      <c r="AE490" s="3">
        <f>Programas!AE490</f>
        <v>0</v>
      </c>
      <c r="AF490" s="3">
        <f>Programas!AF490</f>
        <v>0</v>
      </c>
      <c r="AG490" s="3">
        <f>Programas!AG490</f>
        <v>0</v>
      </c>
      <c r="AH490" s="3">
        <f>Programas!AH490</f>
        <v>0</v>
      </c>
      <c r="AI490" s="3">
        <f>Programas!AI490</f>
        <v>0</v>
      </c>
      <c r="AJ490" s="3">
        <f>Programas!AJ490</f>
        <v>0</v>
      </c>
      <c r="AK490" s="3">
        <f>Programas!AK490</f>
        <v>0</v>
      </c>
      <c r="AL490" s="3">
        <f>Programas!AL490</f>
        <v>0</v>
      </c>
      <c r="AM490" s="3">
        <f>Programas!AM490</f>
        <v>0</v>
      </c>
      <c r="AN490" s="3">
        <f>Programas!AN490</f>
        <v>0</v>
      </c>
      <c r="AO490" s="3">
        <f>Programas!AO490</f>
        <v>0</v>
      </c>
      <c r="AP490" s="3">
        <f>Programas!AP490</f>
        <v>0</v>
      </c>
      <c r="AQ490" s="3">
        <f>Programas!AQ490</f>
        <v>0</v>
      </c>
      <c r="AR490" s="3">
        <f>Programas!AR490</f>
        <v>0</v>
      </c>
      <c r="AS490" s="3">
        <f>Programas!AS490</f>
        <v>0</v>
      </c>
      <c r="AT490" s="3">
        <f>Programas!AT490</f>
        <v>0</v>
      </c>
      <c r="AU490" s="3">
        <f>Programas!AU490</f>
        <v>0</v>
      </c>
      <c r="AV490" s="3">
        <f>Programas!AV490</f>
        <v>0</v>
      </c>
      <c r="AW490" s="3">
        <f>Programas!AW490</f>
        <v>0</v>
      </c>
      <c r="AX490" s="4">
        <f t="shared" si="432"/>
        <v>0</v>
      </c>
      <c r="AY490" s="4"/>
      <c r="AZ490" s="2"/>
      <c r="BA490" s="2"/>
      <c r="BB490" s="2"/>
      <c r="BC490" s="2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1"/>
    </row>
    <row r="491" spans="1:76" hidden="1" x14ac:dyDescent="0.3">
      <c r="A491" s="2" t="str">
        <f>Programas!A491</f>
        <v>DO2</v>
      </c>
      <c r="B491" s="2">
        <f>Programas!B491</f>
        <v>2</v>
      </c>
      <c r="C491" s="2" t="str">
        <f>Programas!C491</f>
        <v>Interfaces Setoriais</v>
      </c>
      <c r="D491" s="2">
        <f>Programas!D491</f>
        <v>13</v>
      </c>
      <c r="E491" s="2" t="str">
        <f>Programas!E491</f>
        <v>N/A</v>
      </c>
      <c r="F491" s="2" t="str">
        <f>Programas!F491</f>
        <v>N/A</v>
      </c>
      <c r="G491" s="2" t="str">
        <f>Programas!G491</f>
        <v>N/A</v>
      </c>
      <c r="H491" s="2" t="str">
        <f>Programas!H491</f>
        <v>N/A</v>
      </c>
      <c r="I491" s="2" t="str">
        <f>Programas!I491</f>
        <v>N/A</v>
      </c>
      <c r="J491" s="3" t="str">
        <f>IF(Programas!J491="X","X","")</f>
        <v/>
      </c>
      <c r="K491" s="3" t="str">
        <f>IF(Programas!K491="X","X","")</f>
        <v/>
      </c>
      <c r="L491" s="3" t="str">
        <f>IF(Programas!L491="X","X","")</f>
        <v/>
      </c>
      <c r="M491" s="3" t="str">
        <f>IF(Programas!M491="X","X","")</f>
        <v/>
      </c>
      <c r="N491" s="3" t="str">
        <f>IF(Programas!N491="X","X","")</f>
        <v/>
      </c>
      <c r="O491" s="3" t="str">
        <f>IF(Programas!O491="X","X","")</f>
        <v/>
      </c>
      <c r="P491" s="3" t="str">
        <f>IF(Programas!P491="X","X","")</f>
        <v/>
      </c>
      <c r="Q491" s="3" t="str">
        <f>IF(Programas!Q491="X","X","")</f>
        <v/>
      </c>
      <c r="R491" s="3" t="str">
        <f>IF(Programas!R491="X","X","")</f>
        <v/>
      </c>
      <c r="S491" s="3" t="str">
        <f>IF(Programas!S491="X","X","")</f>
        <v/>
      </c>
      <c r="T491" s="3" t="str">
        <f>IF(Programas!T491="X","X","")</f>
        <v/>
      </c>
      <c r="U491" s="3" t="str">
        <f>IF(Programas!U491="X","X","")</f>
        <v/>
      </c>
      <c r="V491" s="3" t="str">
        <f>IF(Programas!V491="X","X","")</f>
        <v/>
      </c>
      <c r="W491" s="3" t="str">
        <f>IF(Programas!W491="X","X","")</f>
        <v/>
      </c>
      <c r="X491" s="3" t="str">
        <f>IF(Programas!X491="X","X","")</f>
        <v/>
      </c>
      <c r="Y491" s="3" t="str">
        <f>IF(Programas!Y491="X","X","")</f>
        <v/>
      </c>
      <c r="Z491" s="3" t="str">
        <f>IF(Programas!Z491="X","X","")</f>
        <v/>
      </c>
      <c r="AA491" s="3" t="str">
        <f>IF(Programas!AA491="X","X","")</f>
        <v/>
      </c>
      <c r="AB491" s="3" t="str">
        <f>IF(Programas!AB491="X","X","")</f>
        <v/>
      </c>
      <c r="AC491" s="3" t="str">
        <f>IF(Programas!AC491="X","X","")</f>
        <v/>
      </c>
      <c r="AD491" s="3">
        <f>Programas!AD491</f>
        <v>0</v>
      </c>
      <c r="AE491" s="3">
        <f>Programas!AE491</f>
        <v>0</v>
      </c>
      <c r="AF491" s="3">
        <f>Programas!AF491</f>
        <v>0</v>
      </c>
      <c r="AG491" s="3">
        <f>Programas!AG491</f>
        <v>0</v>
      </c>
      <c r="AH491" s="3">
        <f>Programas!AH491</f>
        <v>0</v>
      </c>
      <c r="AI491" s="3">
        <f>Programas!AI491</f>
        <v>0</v>
      </c>
      <c r="AJ491" s="3">
        <f>Programas!AJ491</f>
        <v>0</v>
      </c>
      <c r="AK491" s="3">
        <f>Programas!AK491</f>
        <v>0</v>
      </c>
      <c r="AL491" s="3">
        <f>Programas!AL491</f>
        <v>0</v>
      </c>
      <c r="AM491" s="3">
        <f>Programas!AM491</f>
        <v>0</v>
      </c>
      <c r="AN491" s="3">
        <f>Programas!AN491</f>
        <v>0</v>
      </c>
      <c r="AO491" s="3">
        <f>Programas!AO491</f>
        <v>0</v>
      </c>
      <c r="AP491" s="3">
        <f>Programas!AP491</f>
        <v>0</v>
      </c>
      <c r="AQ491" s="3">
        <f>Programas!AQ491</f>
        <v>0</v>
      </c>
      <c r="AR491" s="3">
        <f>Programas!AR491</f>
        <v>0</v>
      </c>
      <c r="AS491" s="3">
        <f>Programas!AS491</f>
        <v>0</v>
      </c>
      <c r="AT491" s="3">
        <f>Programas!AT491</f>
        <v>0</v>
      </c>
      <c r="AU491" s="3">
        <f>Programas!AU491</f>
        <v>0</v>
      </c>
      <c r="AV491" s="3">
        <f>Programas!AV491</f>
        <v>0</v>
      </c>
      <c r="AW491" s="3">
        <f>Programas!AW491</f>
        <v>0</v>
      </c>
      <c r="AX491" s="4">
        <f t="shared" si="432"/>
        <v>0</v>
      </c>
      <c r="AY491" s="4"/>
      <c r="AZ491" s="2"/>
      <c r="BA491" s="2"/>
      <c r="BB491" s="2"/>
      <c r="BC491" s="2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1"/>
    </row>
    <row r="492" spans="1:76" hidden="1" x14ac:dyDescent="0.3">
      <c r="A492" s="2" t="str">
        <f>Programas!A492</f>
        <v>DO3</v>
      </c>
      <c r="B492" s="2">
        <f>Programas!B492</f>
        <v>2</v>
      </c>
      <c r="C492" s="2" t="str">
        <f>Programas!C492</f>
        <v>Interfaces Setoriais</v>
      </c>
      <c r="D492" s="2">
        <f>Programas!D492</f>
        <v>13</v>
      </c>
      <c r="E492" s="2" t="str">
        <f>Programas!E492</f>
        <v>N/A</v>
      </c>
      <c r="F492" s="2" t="str">
        <f>Programas!F492</f>
        <v>N/A</v>
      </c>
      <c r="G492" s="2" t="str">
        <f>Programas!G492</f>
        <v>N/A</v>
      </c>
      <c r="H492" s="2" t="str">
        <f>Programas!H492</f>
        <v>N/A</v>
      </c>
      <c r="I492" s="2" t="str">
        <f>Programas!I492</f>
        <v>N/A</v>
      </c>
      <c r="J492" s="3" t="str">
        <f>IF(Programas!J492="X","X","")</f>
        <v/>
      </c>
      <c r="K492" s="3" t="str">
        <f>IF(Programas!K492="X","X","")</f>
        <v/>
      </c>
      <c r="L492" s="3" t="str">
        <f>IF(Programas!L492="X","X","")</f>
        <v/>
      </c>
      <c r="M492" s="3" t="str">
        <f>IF(Programas!M492="X","X","")</f>
        <v/>
      </c>
      <c r="N492" s="3" t="str">
        <f>IF(Programas!N492="X","X","")</f>
        <v/>
      </c>
      <c r="O492" s="3" t="str">
        <f>IF(Programas!O492="X","X","")</f>
        <v/>
      </c>
      <c r="P492" s="3" t="str">
        <f>IF(Programas!P492="X","X","")</f>
        <v/>
      </c>
      <c r="Q492" s="3" t="str">
        <f>IF(Programas!Q492="X","X","")</f>
        <v/>
      </c>
      <c r="R492" s="3" t="str">
        <f>IF(Programas!R492="X","X","")</f>
        <v/>
      </c>
      <c r="S492" s="3" t="str">
        <f>IF(Programas!S492="X","X","")</f>
        <v/>
      </c>
      <c r="T492" s="3" t="str">
        <f>IF(Programas!T492="X","X","")</f>
        <v/>
      </c>
      <c r="U492" s="3" t="str">
        <f>IF(Programas!U492="X","X","")</f>
        <v/>
      </c>
      <c r="V492" s="3" t="str">
        <f>IF(Programas!V492="X","X","")</f>
        <v/>
      </c>
      <c r="W492" s="3" t="str">
        <f>IF(Programas!W492="X","X","")</f>
        <v/>
      </c>
      <c r="X492" s="3" t="str">
        <f>IF(Programas!X492="X","X","")</f>
        <v/>
      </c>
      <c r="Y492" s="3" t="str">
        <f>IF(Programas!Y492="X","X","")</f>
        <v/>
      </c>
      <c r="Z492" s="3" t="str">
        <f>IF(Programas!Z492="X","X","")</f>
        <v/>
      </c>
      <c r="AA492" s="3" t="str">
        <f>IF(Programas!AA492="X","X","")</f>
        <v/>
      </c>
      <c r="AB492" s="3" t="str">
        <f>IF(Programas!AB492="X","X","")</f>
        <v/>
      </c>
      <c r="AC492" s="3" t="str">
        <f>IF(Programas!AC492="X","X","")</f>
        <v/>
      </c>
      <c r="AD492" s="3">
        <f>Programas!AD492</f>
        <v>0</v>
      </c>
      <c r="AE492" s="3">
        <f>Programas!AE492</f>
        <v>0</v>
      </c>
      <c r="AF492" s="3">
        <f>Programas!AF492</f>
        <v>0</v>
      </c>
      <c r="AG492" s="3">
        <f>Programas!AG492</f>
        <v>0</v>
      </c>
      <c r="AH492" s="3">
        <f>Programas!AH492</f>
        <v>0</v>
      </c>
      <c r="AI492" s="3">
        <f>Programas!AI492</f>
        <v>0</v>
      </c>
      <c r="AJ492" s="3">
        <f>Programas!AJ492</f>
        <v>0</v>
      </c>
      <c r="AK492" s="3">
        <f>Programas!AK492</f>
        <v>0</v>
      </c>
      <c r="AL492" s="3">
        <f>Programas!AL492</f>
        <v>0</v>
      </c>
      <c r="AM492" s="3">
        <f>Programas!AM492</f>
        <v>0</v>
      </c>
      <c r="AN492" s="3">
        <f>Programas!AN492</f>
        <v>0</v>
      </c>
      <c r="AO492" s="3">
        <f>Programas!AO492</f>
        <v>0</v>
      </c>
      <c r="AP492" s="3">
        <f>Programas!AP492</f>
        <v>0</v>
      </c>
      <c r="AQ492" s="3">
        <f>Programas!AQ492</f>
        <v>0</v>
      </c>
      <c r="AR492" s="3">
        <f>Programas!AR492</f>
        <v>0</v>
      </c>
      <c r="AS492" s="3">
        <f>Programas!AS492</f>
        <v>0</v>
      </c>
      <c r="AT492" s="3">
        <f>Programas!AT492</f>
        <v>0</v>
      </c>
      <c r="AU492" s="3">
        <f>Programas!AU492</f>
        <v>0</v>
      </c>
      <c r="AV492" s="3">
        <f>Programas!AV492</f>
        <v>0</v>
      </c>
      <c r="AW492" s="3">
        <f>Programas!AW492</f>
        <v>0</v>
      </c>
      <c r="AX492" s="4">
        <f t="shared" si="432"/>
        <v>0</v>
      </c>
      <c r="AY492" s="4"/>
      <c r="AZ492" s="2"/>
      <c r="BA492" s="2"/>
      <c r="BB492" s="2"/>
      <c r="BC492" s="2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1"/>
    </row>
    <row r="493" spans="1:76" hidden="1" x14ac:dyDescent="0.3">
      <c r="A493" s="2" t="str">
        <f>Programas!A493</f>
        <v>DO4</v>
      </c>
      <c r="B493" s="2">
        <f>Programas!B493</f>
        <v>2</v>
      </c>
      <c r="C493" s="2" t="str">
        <f>Programas!C493</f>
        <v>Interfaces Setoriais</v>
      </c>
      <c r="D493" s="2">
        <f>Programas!D493</f>
        <v>13</v>
      </c>
      <c r="E493" s="2" t="str">
        <f>Programas!E493</f>
        <v>N/A</v>
      </c>
      <c r="F493" s="2" t="str">
        <f>Programas!F493</f>
        <v>N/A</v>
      </c>
      <c r="G493" s="2" t="str">
        <f>Programas!G493</f>
        <v>N/A</v>
      </c>
      <c r="H493" s="2" t="str">
        <f>Programas!H493</f>
        <v>N/A</v>
      </c>
      <c r="I493" s="2" t="str">
        <f>Programas!I493</f>
        <v>N/A</v>
      </c>
      <c r="J493" s="3" t="str">
        <f>IF(Programas!J493="X","X","")</f>
        <v/>
      </c>
      <c r="K493" s="3" t="str">
        <f>IF(Programas!K493="X","X","")</f>
        <v/>
      </c>
      <c r="L493" s="3" t="str">
        <f>IF(Programas!L493="X","X","")</f>
        <v/>
      </c>
      <c r="M493" s="3" t="str">
        <f>IF(Programas!M493="X","X","")</f>
        <v/>
      </c>
      <c r="N493" s="3" t="str">
        <f>IF(Programas!N493="X","X","")</f>
        <v/>
      </c>
      <c r="O493" s="3" t="str">
        <f>IF(Programas!O493="X","X","")</f>
        <v/>
      </c>
      <c r="P493" s="3" t="str">
        <f>IF(Programas!P493="X","X","")</f>
        <v/>
      </c>
      <c r="Q493" s="3" t="str">
        <f>IF(Programas!Q493="X","X","")</f>
        <v/>
      </c>
      <c r="R493" s="3" t="str">
        <f>IF(Programas!R493="X","X","")</f>
        <v/>
      </c>
      <c r="S493" s="3" t="str">
        <f>IF(Programas!S493="X","X","")</f>
        <v/>
      </c>
      <c r="T493" s="3" t="str">
        <f>IF(Programas!T493="X","X","")</f>
        <v/>
      </c>
      <c r="U493" s="3" t="str">
        <f>IF(Programas!U493="X","X","")</f>
        <v/>
      </c>
      <c r="V493" s="3" t="str">
        <f>IF(Programas!V493="X","X","")</f>
        <v/>
      </c>
      <c r="W493" s="3" t="str">
        <f>IF(Programas!W493="X","X","")</f>
        <v/>
      </c>
      <c r="X493" s="3" t="str">
        <f>IF(Programas!X493="X","X","")</f>
        <v/>
      </c>
      <c r="Y493" s="3" t="str">
        <f>IF(Programas!Y493="X","X","")</f>
        <v/>
      </c>
      <c r="Z493" s="3" t="str">
        <f>IF(Programas!Z493="X","X","")</f>
        <v/>
      </c>
      <c r="AA493" s="3" t="str">
        <f>IF(Programas!AA493="X","X","")</f>
        <v/>
      </c>
      <c r="AB493" s="3" t="str">
        <f>IF(Programas!AB493="X","X","")</f>
        <v/>
      </c>
      <c r="AC493" s="3" t="str">
        <f>IF(Programas!AC493="X","X","")</f>
        <v/>
      </c>
      <c r="AD493" s="3">
        <f>Programas!AD493</f>
        <v>0</v>
      </c>
      <c r="AE493" s="3">
        <f>Programas!AE493</f>
        <v>0</v>
      </c>
      <c r="AF493" s="3">
        <f>Programas!AF493</f>
        <v>0</v>
      </c>
      <c r="AG493" s="3">
        <f>Programas!AG493</f>
        <v>0</v>
      </c>
      <c r="AH493" s="3">
        <f>Programas!AH493</f>
        <v>0</v>
      </c>
      <c r="AI493" s="3">
        <f>Programas!AI493</f>
        <v>0</v>
      </c>
      <c r="AJ493" s="3">
        <f>Programas!AJ493</f>
        <v>0</v>
      </c>
      <c r="AK493" s="3">
        <f>Programas!AK493</f>
        <v>0</v>
      </c>
      <c r="AL493" s="3">
        <f>Programas!AL493</f>
        <v>0</v>
      </c>
      <c r="AM493" s="3">
        <f>Programas!AM493</f>
        <v>0</v>
      </c>
      <c r="AN493" s="3">
        <f>Programas!AN493</f>
        <v>0</v>
      </c>
      <c r="AO493" s="3">
        <f>Programas!AO493</f>
        <v>0</v>
      </c>
      <c r="AP493" s="3">
        <f>Programas!AP493</f>
        <v>0</v>
      </c>
      <c r="AQ493" s="3">
        <f>Programas!AQ493</f>
        <v>0</v>
      </c>
      <c r="AR493" s="3">
        <f>Programas!AR493</f>
        <v>0</v>
      </c>
      <c r="AS493" s="3">
        <f>Programas!AS493</f>
        <v>0</v>
      </c>
      <c r="AT493" s="3">
        <f>Programas!AT493</f>
        <v>0</v>
      </c>
      <c r="AU493" s="3">
        <f>Programas!AU493</f>
        <v>0</v>
      </c>
      <c r="AV493" s="3">
        <f>Programas!AV493</f>
        <v>0</v>
      </c>
      <c r="AW493" s="3">
        <f>Programas!AW493</f>
        <v>0</v>
      </c>
      <c r="AX493" s="4">
        <f t="shared" si="432"/>
        <v>0</v>
      </c>
      <c r="AY493" s="4"/>
      <c r="AZ493" s="2"/>
      <c r="BA493" s="2"/>
      <c r="BB493" s="2"/>
      <c r="BC493" s="2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1"/>
    </row>
    <row r="494" spans="1:76" hidden="1" x14ac:dyDescent="0.3">
      <c r="A494" s="2" t="str">
        <f>Programas!A494</f>
        <v>DO5</v>
      </c>
      <c r="B494" s="2">
        <f>Programas!B494</f>
        <v>2</v>
      </c>
      <c r="C494" s="2" t="str">
        <f>Programas!C494</f>
        <v>Interfaces Setoriais</v>
      </c>
      <c r="D494" s="2">
        <f>Programas!D494</f>
        <v>13</v>
      </c>
      <c r="E494" s="2" t="str">
        <f>Programas!E494</f>
        <v>N/A</v>
      </c>
      <c r="F494" s="2" t="str">
        <f>Programas!F494</f>
        <v>N/A</v>
      </c>
      <c r="G494" s="2" t="str">
        <f>Programas!G494</f>
        <v>N/A</v>
      </c>
      <c r="H494" s="2" t="str">
        <f>Programas!H494</f>
        <v>N/A</v>
      </c>
      <c r="I494" s="2" t="str">
        <f>Programas!I494</f>
        <v>N/A</v>
      </c>
      <c r="J494" s="3" t="str">
        <f>IF(Programas!J494="X","X","")</f>
        <v/>
      </c>
      <c r="K494" s="3" t="str">
        <f>IF(Programas!K494="X","X","")</f>
        <v/>
      </c>
      <c r="L494" s="3" t="str">
        <f>IF(Programas!L494="X","X","")</f>
        <v/>
      </c>
      <c r="M494" s="3" t="str">
        <f>IF(Programas!M494="X","X","")</f>
        <v/>
      </c>
      <c r="N494" s="3" t="str">
        <f>IF(Programas!N494="X","X","")</f>
        <v/>
      </c>
      <c r="O494" s="3" t="str">
        <f>IF(Programas!O494="X","X","")</f>
        <v/>
      </c>
      <c r="P494" s="3" t="str">
        <f>IF(Programas!P494="X","X","")</f>
        <v/>
      </c>
      <c r="Q494" s="3" t="str">
        <f>IF(Programas!Q494="X","X","")</f>
        <v/>
      </c>
      <c r="R494" s="3" t="str">
        <f>IF(Programas!R494="X","X","")</f>
        <v/>
      </c>
      <c r="S494" s="3" t="str">
        <f>IF(Programas!S494="X","X","")</f>
        <v/>
      </c>
      <c r="T494" s="3" t="str">
        <f>IF(Programas!T494="X","X","")</f>
        <v/>
      </c>
      <c r="U494" s="3" t="str">
        <f>IF(Programas!U494="X","X","")</f>
        <v/>
      </c>
      <c r="V494" s="3" t="str">
        <f>IF(Programas!V494="X","X","")</f>
        <v/>
      </c>
      <c r="W494" s="3" t="str">
        <f>IF(Programas!W494="X","X","")</f>
        <v/>
      </c>
      <c r="X494" s="3" t="str">
        <f>IF(Programas!X494="X","X","")</f>
        <v/>
      </c>
      <c r="Y494" s="3" t="str">
        <f>IF(Programas!Y494="X","X","")</f>
        <v/>
      </c>
      <c r="Z494" s="3" t="str">
        <f>IF(Programas!Z494="X","X","")</f>
        <v/>
      </c>
      <c r="AA494" s="3" t="str">
        <f>IF(Programas!AA494="X","X","")</f>
        <v/>
      </c>
      <c r="AB494" s="3" t="str">
        <f>IF(Programas!AB494="X","X","")</f>
        <v/>
      </c>
      <c r="AC494" s="3" t="str">
        <f>IF(Programas!AC494="X","X","")</f>
        <v/>
      </c>
      <c r="AD494" s="3">
        <f>Programas!AD494</f>
        <v>0</v>
      </c>
      <c r="AE494" s="3">
        <f>Programas!AE494</f>
        <v>0</v>
      </c>
      <c r="AF494" s="3">
        <f>Programas!AF494</f>
        <v>0</v>
      </c>
      <c r="AG494" s="3">
        <f>Programas!AG494</f>
        <v>0</v>
      </c>
      <c r="AH494" s="3">
        <f>Programas!AH494</f>
        <v>0</v>
      </c>
      <c r="AI494" s="3">
        <f>Programas!AI494</f>
        <v>0</v>
      </c>
      <c r="AJ494" s="3">
        <f>Programas!AJ494</f>
        <v>0</v>
      </c>
      <c r="AK494" s="3">
        <f>Programas!AK494</f>
        <v>0</v>
      </c>
      <c r="AL494" s="3">
        <f>Programas!AL494</f>
        <v>0</v>
      </c>
      <c r="AM494" s="3">
        <f>Programas!AM494</f>
        <v>0</v>
      </c>
      <c r="AN494" s="3">
        <f>Programas!AN494</f>
        <v>0</v>
      </c>
      <c r="AO494" s="3">
        <f>Programas!AO494</f>
        <v>0</v>
      </c>
      <c r="AP494" s="3">
        <f>Programas!AP494</f>
        <v>0</v>
      </c>
      <c r="AQ494" s="3">
        <f>Programas!AQ494</f>
        <v>0</v>
      </c>
      <c r="AR494" s="3">
        <f>Programas!AR494</f>
        <v>0</v>
      </c>
      <c r="AS494" s="3">
        <f>Programas!AS494</f>
        <v>0</v>
      </c>
      <c r="AT494" s="3">
        <f>Programas!AT494</f>
        <v>0</v>
      </c>
      <c r="AU494" s="3">
        <f>Programas!AU494</f>
        <v>0</v>
      </c>
      <c r="AV494" s="3">
        <f>Programas!AV494</f>
        <v>0</v>
      </c>
      <c r="AW494" s="3">
        <f>Programas!AW494</f>
        <v>0</v>
      </c>
      <c r="AX494" s="4">
        <f t="shared" si="432"/>
        <v>0</v>
      </c>
      <c r="AY494" s="4"/>
      <c r="AZ494" s="2"/>
      <c r="BA494" s="2"/>
      <c r="BB494" s="2"/>
      <c r="BC494" s="2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1"/>
    </row>
    <row r="495" spans="1:76" hidden="1" x14ac:dyDescent="0.3">
      <c r="A495" s="2" t="str">
        <f>Programas!A495</f>
        <v>DO6</v>
      </c>
      <c r="B495" s="2">
        <f>Programas!B495</f>
        <v>2</v>
      </c>
      <c r="C495" s="2" t="str">
        <f>Programas!C495</f>
        <v>Interfaces Setoriais</v>
      </c>
      <c r="D495" s="2">
        <f>Programas!D495</f>
        <v>13</v>
      </c>
      <c r="E495" s="2" t="str">
        <f>Programas!E495</f>
        <v>N/A</v>
      </c>
      <c r="F495" s="2" t="str">
        <f>Programas!F495</f>
        <v>N/A</v>
      </c>
      <c r="G495" s="2" t="str">
        <f>Programas!G495</f>
        <v>N/A</v>
      </c>
      <c r="H495" s="2" t="str">
        <f>Programas!H495</f>
        <v>N/A</v>
      </c>
      <c r="I495" s="2" t="str">
        <f>Programas!I495</f>
        <v>N/A</v>
      </c>
      <c r="J495" s="3" t="str">
        <f>IF(Programas!J495="X","X","")</f>
        <v/>
      </c>
      <c r="K495" s="3" t="str">
        <f>IF(Programas!K495="X","X","")</f>
        <v/>
      </c>
      <c r="L495" s="3" t="str">
        <f>IF(Programas!L495="X","X","")</f>
        <v/>
      </c>
      <c r="M495" s="3" t="str">
        <f>IF(Programas!M495="X","X","")</f>
        <v/>
      </c>
      <c r="N495" s="3" t="str">
        <f>IF(Programas!N495="X","X","")</f>
        <v/>
      </c>
      <c r="O495" s="3" t="str">
        <f>IF(Programas!O495="X","X","")</f>
        <v/>
      </c>
      <c r="P495" s="3" t="str">
        <f>IF(Programas!P495="X","X","")</f>
        <v/>
      </c>
      <c r="Q495" s="3" t="str">
        <f>IF(Programas!Q495="X","X","")</f>
        <v/>
      </c>
      <c r="R495" s="3" t="str">
        <f>IF(Programas!R495="X","X","")</f>
        <v/>
      </c>
      <c r="S495" s="3" t="str">
        <f>IF(Programas!S495="X","X","")</f>
        <v/>
      </c>
      <c r="T495" s="3" t="str">
        <f>IF(Programas!T495="X","X","")</f>
        <v/>
      </c>
      <c r="U495" s="3" t="str">
        <f>IF(Programas!U495="X","X","")</f>
        <v/>
      </c>
      <c r="V495" s="3" t="str">
        <f>IF(Programas!V495="X","X","")</f>
        <v/>
      </c>
      <c r="W495" s="3" t="str">
        <f>IF(Programas!W495="X","X","")</f>
        <v/>
      </c>
      <c r="X495" s="3" t="str">
        <f>IF(Programas!X495="X","X","")</f>
        <v/>
      </c>
      <c r="Y495" s="3" t="str">
        <f>IF(Programas!Y495="X","X","")</f>
        <v/>
      </c>
      <c r="Z495" s="3" t="str">
        <f>IF(Programas!Z495="X","X","")</f>
        <v/>
      </c>
      <c r="AA495" s="3" t="str">
        <f>IF(Programas!AA495="X","X","")</f>
        <v/>
      </c>
      <c r="AB495" s="3" t="str">
        <f>IF(Programas!AB495="X","X","")</f>
        <v/>
      </c>
      <c r="AC495" s="3" t="str">
        <f>IF(Programas!AC495="X","X","")</f>
        <v/>
      </c>
      <c r="AD495" s="3">
        <f>Programas!AD495</f>
        <v>0</v>
      </c>
      <c r="AE495" s="3">
        <f>Programas!AE495</f>
        <v>0</v>
      </c>
      <c r="AF495" s="3">
        <f>Programas!AF495</f>
        <v>0</v>
      </c>
      <c r="AG495" s="3">
        <f>Programas!AG495</f>
        <v>0</v>
      </c>
      <c r="AH495" s="3">
        <f>Programas!AH495</f>
        <v>0</v>
      </c>
      <c r="AI495" s="3">
        <f>Programas!AI495</f>
        <v>0</v>
      </c>
      <c r="AJ495" s="3">
        <f>Programas!AJ495</f>
        <v>0</v>
      </c>
      <c r="AK495" s="3">
        <f>Programas!AK495</f>
        <v>0</v>
      </c>
      <c r="AL495" s="3">
        <f>Programas!AL495</f>
        <v>0</v>
      </c>
      <c r="AM495" s="3">
        <f>Programas!AM495</f>
        <v>0</v>
      </c>
      <c r="AN495" s="3">
        <f>Programas!AN495</f>
        <v>0</v>
      </c>
      <c r="AO495" s="3">
        <f>Programas!AO495</f>
        <v>0</v>
      </c>
      <c r="AP495" s="3">
        <f>Programas!AP495</f>
        <v>0</v>
      </c>
      <c r="AQ495" s="3">
        <f>Programas!AQ495</f>
        <v>0</v>
      </c>
      <c r="AR495" s="3">
        <f>Programas!AR495</f>
        <v>0</v>
      </c>
      <c r="AS495" s="3">
        <f>Programas!AS495</f>
        <v>0</v>
      </c>
      <c r="AT495" s="3">
        <f>Programas!AT495</f>
        <v>0</v>
      </c>
      <c r="AU495" s="3">
        <f>Programas!AU495</f>
        <v>0</v>
      </c>
      <c r="AV495" s="3">
        <f>Programas!AV495</f>
        <v>0</v>
      </c>
      <c r="AW495" s="3">
        <f>Programas!AW495</f>
        <v>0</v>
      </c>
      <c r="AX495" s="4">
        <f t="shared" si="432"/>
        <v>0</v>
      </c>
      <c r="AY495" s="4"/>
      <c r="AZ495" s="2"/>
      <c r="BA495" s="2"/>
      <c r="BB495" s="2"/>
      <c r="BC495" s="2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1"/>
    </row>
    <row r="496" spans="1:76" hidden="1" x14ac:dyDescent="0.3">
      <c r="A496" s="2" t="str">
        <f>Programas!A496</f>
        <v>UA7</v>
      </c>
      <c r="B496" s="2">
        <f>Programas!B496</f>
        <v>2</v>
      </c>
      <c r="C496" s="2" t="str">
        <f>Programas!C496</f>
        <v>Interfaces Setoriais</v>
      </c>
      <c r="D496" s="2">
        <f>Programas!D496</f>
        <v>13</v>
      </c>
      <c r="E496" s="2" t="str">
        <f>Programas!E496</f>
        <v>N/A</v>
      </c>
      <c r="F496" s="2" t="str">
        <f>Programas!F496</f>
        <v>N/A</v>
      </c>
      <c r="G496" s="2" t="str">
        <f>Programas!G496</f>
        <v>N/A</v>
      </c>
      <c r="H496" s="2" t="str">
        <f>Programas!H496</f>
        <v>N/A</v>
      </c>
      <c r="I496" s="2" t="str">
        <f>Programas!I496</f>
        <v>N/A</v>
      </c>
      <c r="J496" s="3" t="str">
        <f>IF(Programas!J496="X","X","")</f>
        <v/>
      </c>
      <c r="K496" s="3" t="str">
        <f>IF(Programas!K496="X","X","")</f>
        <v/>
      </c>
      <c r="L496" s="3" t="str">
        <f>IF(Programas!L496="X","X","")</f>
        <v/>
      </c>
      <c r="M496" s="3" t="str">
        <f>IF(Programas!M496="X","X","")</f>
        <v/>
      </c>
      <c r="N496" s="3" t="str">
        <f>IF(Programas!N496="X","X","")</f>
        <v/>
      </c>
      <c r="O496" s="3" t="str">
        <f>IF(Programas!O496="X","X","")</f>
        <v/>
      </c>
      <c r="P496" s="3" t="str">
        <f>IF(Programas!P496="X","X","")</f>
        <v/>
      </c>
      <c r="Q496" s="3" t="str">
        <f>IF(Programas!Q496="X","X","")</f>
        <v/>
      </c>
      <c r="R496" s="3" t="str">
        <f>IF(Programas!R496="X","X","")</f>
        <v/>
      </c>
      <c r="S496" s="3" t="str">
        <f>IF(Programas!S496="X","X","")</f>
        <v/>
      </c>
      <c r="T496" s="3" t="str">
        <f>IF(Programas!T496="X","X","")</f>
        <v/>
      </c>
      <c r="U496" s="3" t="str">
        <f>IF(Programas!U496="X","X","")</f>
        <v/>
      </c>
      <c r="V496" s="3" t="str">
        <f>IF(Programas!V496="X","X","")</f>
        <v/>
      </c>
      <c r="W496" s="3" t="str">
        <f>IF(Programas!W496="X","X","")</f>
        <v/>
      </c>
      <c r="X496" s="3" t="str">
        <f>IF(Programas!X496="X","X","")</f>
        <v/>
      </c>
      <c r="Y496" s="3" t="str">
        <f>IF(Programas!Y496="X","X","")</f>
        <v/>
      </c>
      <c r="Z496" s="3" t="str">
        <f>IF(Programas!Z496="X","X","")</f>
        <v/>
      </c>
      <c r="AA496" s="3" t="str">
        <f>IF(Programas!AA496="X","X","")</f>
        <v/>
      </c>
      <c r="AB496" s="3" t="str">
        <f>IF(Programas!AB496="X","X","")</f>
        <v/>
      </c>
      <c r="AC496" s="3" t="str">
        <f>IF(Programas!AC496="X","X","")</f>
        <v/>
      </c>
      <c r="AD496" s="3">
        <f>Programas!AD496</f>
        <v>0</v>
      </c>
      <c r="AE496" s="3">
        <f>Programas!AE496</f>
        <v>0</v>
      </c>
      <c r="AF496" s="3">
        <f>Programas!AF496</f>
        <v>0</v>
      </c>
      <c r="AG496" s="3">
        <f>Programas!AG496</f>
        <v>0</v>
      </c>
      <c r="AH496" s="3">
        <f>Programas!AH496</f>
        <v>0</v>
      </c>
      <c r="AI496" s="3">
        <f>Programas!AI496</f>
        <v>0</v>
      </c>
      <c r="AJ496" s="3">
        <f>Programas!AJ496</f>
        <v>0</v>
      </c>
      <c r="AK496" s="3">
        <f>Programas!AK496</f>
        <v>0</v>
      </c>
      <c r="AL496" s="3">
        <f>Programas!AL496</f>
        <v>0</v>
      </c>
      <c r="AM496" s="3">
        <f>Programas!AM496</f>
        <v>0</v>
      </c>
      <c r="AN496" s="3">
        <f>Programas!AN496</f>
        <v>0</v>
      </c>
      <c r="AO496" s="3">
        <f>Programas!AO496</f>
        <v>0</v>
      </c>
      <c r="AP496" s="3">
        <f>Programas!AP496</f>
        <v>0</v>
      </c>
      <c r="AQ496" s="3">
        <f>Programas!AQ496</f>
        <v>0</v>
      </c>
      <c r="AR496" s="3">
        <f>Programas!AR496</f>
        <v>0</v>
      </c>
      <c r="AS496" s="3">
        <f>Programas!AS496</f>
        <v>0</v>
      </c>
      <c r="AT496" s="3">
        <f>Programas!AT496</f>
        <v>0</v>
      </c>
      <c r="AU496" s="3">
        <f>Programas!AU496</f>
        <v>0</v>
      </c>
      <c r="AV496" s="3">
        <f>Programas!AV496</f>
        <v>0</v>
      </c>
      <c r="AW496" s="3">
        <f>Programas!AW496</f>
        <v>0</v>
      </c>
      <c r="AX496" s="4">
        <f t="shared" si="432"/>
        <v>0</v>
      </c>
      <c r="AY496" s="4"/>
      <c r="AZ496" s="2"/>
      <c r="BA496" s="2"/>
      <c r="BB496" s="2"/>
      <c r="BC496" s="2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1"/>
    </row>
    <row r="497" spans="1:76" hidden="1" x14ac:dyDescent="0.3">
      <c r="A497" s="2" t="str">
        <f>Programas!A497</f>
        <v>UA8</v>
      </c>
      <c r="B497" s="2">
        <f>Programas!B497</f>
        <v>2</v>
      </c>
      <c r="C497" s="2" t="str">
        <f>Programas!C497</f>
        <v>Interfaces Setoriais</v>
      </c>
      <c r="D497" s="2">
        <f>Programas!D497</f>
        <v>13</v>
      </c>
      <c r="E497" s="2" t="str">
        <f>Programas!E497</f>
        <v>N/A</v>
      </c>
      <c r="F497" s="2" t="str">
        <f>Programas!F497</f>
        <v>N/A</v>
      </c>
      <c r="G497" s="2" t="str">
        <f>Programas!G497</f>
        <v>N/A</v>
      </c>
      <c r="H497" s="2" t="str">
        <f>Programas!H497</f>
        <v>N/A</v>
      </c>
      <c r="I497" s="2" t="str">
        <f>Programas!I497</f>
        <v>N/A</v>
      </c>
      <c r="J497" s="3" t="str">
        <f>IF(Programas!J497="X","X","")</f>
        <v/>
      </c>
      <c r="K497" s="3" t="str">
        <f>IF(Programas!K497="X","X","")</f>
        <v/>
      </c>
      <c r="L497" s="3" t="str">
        <f>IF(Programas!L497="X","X","")</f>
        <v/>
      </c>
      <c r="M497" s="3" t="str">
        <f>IF(Programas!M497="X","X","")</f>
        <v/>
      </c>
      <c r="N497" s="3" t="str">
        <f>IF(Programas!N497="X","X","")</f>
        <v/>
      </c>
      <c r="O497" s="3" t="str">
        <f>IF(Programas!O497="X","X","")</f>
        <v/>
      </c>
      <c r="P497" s="3" t="str">
        <f>IF(Programas!P497="X","X","")</f>
        <v/>
      </c>
      <c r="Q497" s="3" t="str">
        <f>IF(Programas!Q497="X","X","")</f>
        <v/>
      </c>
      <c r="R497" s="3" t="str">
        <f>IF(Programas!R497="X","X","")</f>
        <v/>
      </c>
      <c r="S497" s="3" t="str">
        <f>IF(Programas!S497="X","X","")</f>
        <v/>
      </c>
      <c r="T497" s="3" t="str">
        <f>IF(Programas!T497="X","X","")</f>
        <v/>
      </c>
      <c r="U497" s="3" t="str">
        <f>IF(Programas!U497="X","X","")</f>
        <v/>
      </c>
      <c r="V497" s="3" t="str">
        <f>IF(Programas!V497="X","X","")</f>
        <v/>
      </c>
      <c r="W497" s="3" t="str">
        <f>IF(Programas!W497="X","X","")</f>
        <v/>
      </c>
      <c r="X497" s="3" t="str">
        <f>IF(Programas!X497="X","X","")</f>
        <v/>
      </c>
      <c r="Y497" s="3" t="str">
        <f>IF(Programas!Y497="X","X","")</f>
        <v/>
      </c>
      <c r="Z497" s="3" t="str">
        <f>IF(Programas!Z497="X","X","")</f>
        <v/>
      </c>
      <c r="AA497" s="3" t="str">
        <f>IF(Programas!AA497="X","X","")</f>
        <v/>
      </c>
      <c r="AB497" s="3" t="str">
        <f>IF(Programas!AB497="X","X","")</f>
        <v/>
      </c>
      <c r="AC497" s="3" t="str">
        <f>IF(Programas!AC497="X","X","")</f>
        <v/>
      </c>
      <c r="AD497" s="3">
        <f>Programas!AD497</f>
        <v>0</v>
      </c>
      <c r="AE497" s="3">
        <f>Programas!AE497</f>
        <v>0</v>
      </c>
      <c r="AF497" s="3">
        <f>Programas!AF497</f>
        <v>0</v>
      </c>
      <c r="AG497" s="3">
        <f>Programas!AG497</f>
        <v>0</v>
      </c>
      <c r="AH497" s="3">
        <f>Programas!AH497</f>
        <v>0</v>
      </c>
      <c r="AI497" s="3">
        <f>Programas!AI497</f>
        <v>0</v>
      </c>
      <c r="AJ497" s="3">
        <f>Programas!AJ497</f>
        <v>0</v>
      </c>
      <c r="AK497" s="3">
        <f>Programas!AK497</f>
        <v>0</v>
      </c>
      <c r="AL497" s="3">
        <f>Programas!AL497</f>
        <v>0</v>
      </c>
      <c r="AM497" s="3">
        <f>Programas!AM497</f>
        <v>0</v>
      </c>
      <c r="AN497" s="3">
        <f>Programas!AN497</f>
        <v>0</v>
      </c>
      <c r="AO497" s="3">
        <f>Programas!AO497</f>
        <v>0</v>
      </c>
      <c r="AP497" s="3">
        <f>Programas!AP497</f>
        <v>0</v>
      </c>
      <c r="AQ497" s="3">
        <f>Programas!AQ497</f>
        <v>0</v>
      </c>
      <c r="AR497" s="3">
        <f>Programas!AR497</f>
        <v>0</v>
      </c>
      <c r="AS497" s="3">
        <f>Programas!AS497</f>
        <v>0</v>
      </c>
      <c r="AT497" s="3">
        <f>Programas!AT497</f>
        <v>0</v>
      </c>
      <c r="AU497" s="3">
        <f>Programas!AU497</f>
        <v>0</v>
      </c>
      <c r="AV497" s="3">
        <f>Programas!AV497</f>
        <v>0</v>
      </c>
      <c r="AW497" s="3">
        <f>Programas!AW497</f>
        <v>0</v>
      </c>
      <c r="AX497" s="4">
        <f t="shared" si="432"/>
        <v>0</v>
      </c>
      <c r="AY497" s="4"/>
      <c r="AZ497" s="2"/>
      <c r="BA497" s="2"/>
      <c r="BB497" s="2"/>
      <c r="BC497" s="2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1"/>
    </row>
    <row r="498" spans="1:76" hidden="1" x14ac:dyDescent="0.3">
      <c r="A498" s="2" t="str">
        <f>Programas!A498</f>
        <v>UA9</v>
      </c>
      <c r="B498" s="2">
        <f>Programas!B498</f>
        <v>2</v>
      </c>
      <c r="C498" s="2" t="str">
        <f>Programas!C498</f>
        <v>Interfaces Setoriais</v>
      </c>
      <c r="D498" s="2">
        <f>Programas!D498</f>
        <v>13</v>
      </c>
      <c r="E498" s="2" t="str">
        <f>Programas!E498</f>
        <v>N/A</v>
      </c>
      <c r="F498" s="2" t="str">
        <f>Programas!F498</f>
        <v>N/A</v>
      </c>
      <c r="G498" s="2" t="str">
        <f>Programas!G498</f>
        <v>N/A</v>
      </c>
      <c r="H498" s="2" t="str">
        <f>Programas!H498</f>
        <v>N/A</v>
      </c>
      <c r="I498" s="2" t="str">
        <f>Programas!I498</f>
        <v>N/A</v>
      </c>
      <c r="J498" s="3" t="str">
        <f>IF(Programas!J498="X","X","")</f>
        <v/>
      </c>
      <c r="K498" s="3" t="str">
        <f>IF(Programas!K498="X","X","")</f>
        <v/>
      </c>
      <c r="L498" s="3" t="str">
        <f>IF(Programas!L498="X","X","")</f>
        <v/>
      </c>
      <c r="M498" s="3" t="str">
        <f>IF(Programas!M498="X","X","")</f>
        <v/>
      </c>
      <c r="N498" s="3" t="str">
        <f>IF(Programas!N498="X","X","")</f>
        <v/>
      </c>
      <c r="O498" s="3" t="str">
        <f>IF(Programas!O498="X","X","")</f>
        <v/>
      </c>
      <c r="P498" s="3" t="str">
        <f>IF(Programas!P498="X","X","")</f>
        <v/>
      </c>
      <c r="Q498" s="3" t="str">
        <f>IF(Programas!Q498="X","X","")</f>
        <v/>
      </c>
      <c r="R498" s="3" t="str">
        <f>IF(Programas!R498="X","X","")</f>
        <v/>
      </c>
      <c r="S498" s="3" t="str">
        <f>IF(Programas!S498="X","X","")</f>
        <v/>
      </c>
      <c r="T498" s="3" t="str">
        <f>IF(Programas!T498="X","X","")</f>
        <v/>
      </c>
      <c r="U498" s="3" t="str">
        <f>IF(Programas!U498="X","X","")</f>
        <v/>
      </c>
      <c r="V498" s="3" t="str">
        <f>IF(Programas!V498="X","X","")</f>
        <v/>
      </c>
      <c r="W498" s="3" t="str">
        <f>IF(Programas!W498="X","X","")</f>
        <v/>
      </c>
      <c r="X498" s="3" t="str">
        <f>IF(Programas!X498="X","X","")</f>
        <v/>
      </c>
      <c r="Y498" s="3" t="str">
        <f>IF(Programas!Y498="X","X","")</f>
        <v/>
      </c>
      <c r="Z498" s="3" t="str">
        <f>IF(Programas!Z498="X","X","")</f>
        <v/>
      </c>
      <c r="AA498" s="3" t="str">
        <f>IF(Programas!AA498="X","X","")</f>
        <v/>
      </c>
      <c r="AB498" s="3" t="str">
        <f>IF(Programas!AB498="X","X","")</f>
        <v/>
      </c>
      <c r="AC498" s="3" t="str">
        <f>IF(Programas!AC498="X","X","")</f>
        <v/>
      </c>
      <c r="AD498" s="3">
        <f>Programas!AD498</f>
        <v>0</v>
      </c>
      <c r="AE498" s="3">
        <f>Programas!AE498</f>
        <v>0</v>
      </c>
      <c r="AF498" s="3">
        <f>Programas!AF498</f>
        <v>0</v>
      </c>
      <c r="AG498" s="3">
        <f>Programas!AG498</f>
        <v>0</v>
      </c>
      <c r="AH498" s="3">
        <f>Programas!AH498</f>
        <v>0</v>
      </c>
      <c r="AI498" s="3">
        <f>Programas!AI498</f>
        <v>0</v>
      </c>
      <c r="AJ498" s="3">
        <f>Programas!AJ498</f>
        <v>0</v>
      </c>
      <c r="AK498" s="3">
        <f>Programas!AK498</f>
        <v>0</v>
      </c>
      <c r="AL498" s="3">
        <f>Programas!AL498</f>
        <v>0</v>
      </c>
      <c r="AM498" s="3">
        <f>Programas!AM498</f>
        <v>0</v>
      </c>
      <c r="AN498" s="3">
        <f>Programas!AN498</f>
        <v>0</v>
      </c>
      <c r="AO498" s="3">
        <f>Programas!AO498</f>
        <v>0</v>
      </c>
      <c r="AP498" s="3">
        <f>Programas!AP498</f>
        <v>0</v>
      </c>
      <c r="AQ498" s="3">
        <f>Programas!AQ498</f>
        <v>0</v>
      </c>
      <c r="AR498" s="3">
        <f>Programas!AR498</f>
        <v>0</v>
      </c>
      <c r="AS498" s="3">
        <f>Programas!AS498</f>
        <v>0</v>
      </c>
      <c r="AT498" s="3">
        <f>Programas!AT498</f>
        <v>0</v>
      </c>
      <c r="AU498" s="3">
        <f>Programas!AU498</f>
        <v>0</v>
      </c>
      <c r="AV498" s="3">
        <f>Programas!AV498</f>
        <v>0</v>
      </c>
      <c r="AW498" s="3">
        <f>Programas!AW498</f>
        <v>0</v>
      </c>
      <c r="AX498" s="4">
        <f t="shared" si="432"/>
        <v>0</v>
      </c>
      <c r="AY498" s="4"/>
      <c r="AZ498" s="2"/>
      <c r="BA498" s="2"/>
      <c r="BB498" s="2"/>
      <c r="BC498" s="2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1"/>
    </row>
    <row r="499" spans="1:76" ht="91.2" x14ac:dyDescent="0.3">
      <c r="A499" s="40" t="str">
        <f>Programas!A499</f>
        <v>PIRH</v>
      </c>
      <c r="B499" s="40">
        <f>Programas!B499</f>
        <v>2</v>
      </c>
      <c r="C499" s="40" t="str">
        <f>Programas!C499</f>
        <v>Interfaces Setoriais</v>
      </c>
      <c r="D499" s="40">
        <f>Programas!D499</f>
        <v>13</v>
      </c>
      <c r="E499" s="40" t="str">
        <f>Programas!E499</f>
        <v>Desenvolvimento de ações para o setor de saneamento</v>
      </c>
      <c r="F499" s="40" t="str">
        <f>Programas!F499</f>
        <v>13.1</v>
      </c>
      <c r="G499" s="40" t="str">
        <f>Programas!G499</f>
        <v>Aperfeiçoamento dos sistemas de abastecimento de água, incluindo redução de perdas</v>
      </c>
      <c r="H499" s="40" t="str">
        <f>Programas!H499</f>
        <v>13.1.2</v>
      </c>
      <c r="I499" s="40" t="str">
        <f>Programas!I499</f>
        <v>Acompanhar as ações desenvolvidas pelo setor de saneamento, inclusive as provenientes do PG032, voltadas à redução de perdas e monitorar os índices de eficiência dos usos da água dos sistemas de abastecimento de água</v>
      </c>
      <c r="J499" s="30" t="str">
        <f>IF(Programas!J499="X","X","")</f>
        <v/>
      </c>
      <c r="K499" s="30" t="str">
        <f>IF(Programas!K499="X","X","")</f>
        <v/>
      </c>
      <c r="L499" s="30" t="str">
        <f>IF(Programas!L499="X","X","")</f>
        <v/>
      </c>
      <c r="M499" s="30" t="str">
        <f>IF(Programas!M499="X","X","")</f>
        <v>X</v>
      </c>
      <c r="N499" s="30" t="str">
        <f>IF(Programas!N499="X","X","")</f>
        <v>X</v>
      </c>
      <c r="O499" s="30" t="str">
        <f>IF(Programas!O499="X","X","")</f>
        <v/>
      </c>
      <c r="P499" s="30" t="str">
        <f>IF(Programas!P499="X","X","")</f>
        <v/>
      </c>
      <c r="Q499" s="30" t="str">
        <f>IF(Programas!Q499="X","X","")</f>
        <v/>
      </c>
      <c r="R499" s="30" t="str">
        <f>IF(Programas!R499="X","X","")</f>
        <v/>
      </c>
      <c r="S499" s="30" t="str">
        <f>IF(Programas!S499="X","X","")</f>
        <v>X</v>
      </c>
      <c r="T499" s="30" t="str">
        <f>IF(Programas!T499="X","X","")</f>
        <v/>
      </c>
      <c r="U499" s="30" t="str">
        <f>IF(Programas!U499="X","X","")</f>
        <v/>
      </c>
      <c r="V499" s="30" t="str">
        <f>IF(Programas!V499="X","X","")</f>
        <v/>
      </c>
      <c r="W499" s="30" t="str">
        <f>IF(Programas!W499="X","X","")</f>
        <v/>
      </c>
      <c r="X499" s="30" t="str">
        <f>IF(Programas!X499="X","X","")</f>
        <v>X</v>
      </c>
      <c r="Y499" s="30" t="str">
        <f>IF(Programas!Y499="X","X","")</f>
        <v/>
      </c>
      <c r="Z499" s="30" t="str">
        <f>IF(Programas!Z499="X","X","")</f>
        <v/>
      </c>
      <c r="AA499" s="30" t="str">
        <f>IF(Programas!AA499="X","X","")</f>
        <v/>
      </c>
      <c r="AB499" s="30" t="str">
        <f>IF(Programas!AB499="X","X","")</f>
        <v/>
      </c>
      <c r="AC499" s="30" t="str">
        <f>IF(Programas!AC499="X","X","")</f>
        <v>X</v>
      </c>
      <c r="AD499" s="30">
        <f>Programas!AD499</f>
        <v>0</v>
      </c>
      <c r="AE499" s="30">
        <f>Programas!AE499</f>
        <v>0</v>
      </c>
      <c r="AF499" s="30">
        <f>Programas!AF499</f>
        <v>0</v>
      </c>
      <c r="AG499" s="30">
        <f>Programas!AG499</f>
        <v>0</v>
      </c>
      <c r="AH499" s="30">
        <f>Programas!AH499</f>
        <v>451.2000000000001</v>
      </c>
      <c r="AI499" s="30">
        <f>Programas!AI499</f>
        <v>0</v>
      </c>
      <c r="AJ499" s="30">
        <f>Programas!AJ499</f>
        <v>0</v>
      </c>
      <c r="AK499" s="30">
        <f>Programas!AK499</f>
        <v>0</v>
      </c>
      <c r="AL499" s="30">
        <f>Programas!AL499</f>
        <v>0</v>
      </c>
      <c r="AM499" s="30">
        <f>Programas!AM499</f>
        <v>451.2000000000001</v>
      </c>
      <c r="AN499" s="30">
        <f>Programas!AN499</f>
        <v>0</v>
      </c>
      <c r="AO499" s="30">
        <f>Programas!AO499</f>
        <v>0</v>
      </c>
      <c r="AP499" s="30">
        <f>Programas!AP499</f>
        <v>0</v>
      </c>
      <c r="AQ499" s="30">
        <f>Programas!AQ499</f>
        <v>0</v>
      </c>
      <c r="AR499" s="30">
        <f>Programas!AR499</f>
        <v>451.2000000000001</v>
      </c>
      <c r="AS499" s="30">
        <f>Programas!AS499</f>
        <v>0</v>
      </c>
      <c r="AT499" s="30">
        <f>Programas!AT499</f>
        <v>0</v>
      </c>
      <c r="AU499" s="30">
        <f>Programas!AU499</f>
        <v>0</v>
      </c>
      <c r="AV499" s="30">
        <f>Programas!AV499</f>
        <v>0</v>
      </c>
      <c r="AW499" s="30">
        <f>Programas!AW499</f>
        <v>451.2000000000001</v>
      </c>
      <c r="AX499" s="36">
        <f t="shared" ref="AX499:AX562" si="502">SUM(AD499:AW499)</f>
        <v>1804.8000000000004</v>
      </c>
      <c r="AY499" s="36" t="s">
        <v>205</v>
      </c>
      <c r="AZ499" s="40" t="s">
        <v>350</v>
      </c>
      <c r="BA499" s="40" t="s">
        <v>351</v>
      </c>
      <c r="BB499" s="40" t="s">
        <v>352</v>
      </c>
      <c r="BC499" s="40" t="s">
        <v>353</v>
      </c>
      <c r="BD499" s="62">
        <v>0</v>
      </c>
      <c r="BE499" s="62">
        <f t="shared" ref="BE499:BV499" si="503">BD499</f>
        <v>0</v>
      </c>
      <c r="BF499" s="62">
        <f t="shared" si="503"/>
        <v>0</v>
      </c>
      <c r="BG499" s="62">
        <f t="shared" si="503"/>
        <v>0</v>
      </c>
      <c r="BH499" s="62">
        <v>0.25</v>
      </c>
      <c r="BI499" s="62">
        <f t="shared" si="503"/>
        <v>0.25</v>
      </c>
      <c r="BJ499" s="62">
        <f t="shared" si="503"/>
        <v>0.25</v>
      </c>
      <c r="BK499" s="62">
        <f t="shared" si="503"/>
        <v>0.25</v>
      </c>
      <c r="BL499" s="62">
        <f t="shared" si="503"/>
        <v>0.25</v>
      </c>
      <c r="BM499" s="62">
        <v>0.5</v>
      </c>
      <c r="BN499" s="62">
        <f t="shared" si="503"/>
        <v>0.5</v>
      </c>
      <c r="BO499" s="62">
        <f t="shared" si="503"/>
        <v>0.5</v>
      </c>
      <c r="BP499" s="62">
        <f t="shared" si="503"/>
        <v>0.5</v>
      </c>
      <c r="BQ499" s="62">
        <f t="shared" si="503"/>
        <v>0.5</v>
      </c>
      <c r="BR499" s="62">
        <v>0.75</v>
      </c>
      <c r="BS499" s="62">
        <f t="shared" si="503"/>
        <v>0.75</v>
      </c>
      <c r="BT499" s="62">
        <f t="shared" si="503"/>
        <v>0.75</v>
      </c>
      <c r="BU499" s="62">
        <f t="shared" si="503"/>
        <v>0.75</v>
      </c>
      <c r="BV499" s="62">
        <f t="shared" si="503"/>
        <v>0.75</v>
      </c>
      <c r="BW499" s="62">
        <v>1</v>
      </c>
    </row>
    <row r="500" spans="1:76" ht="91.2" hidden="1" x14ac:dyDescent="0.3">
      <c r="A500" s="2" t="str">
        <f>Programas!A500</f>
        <v>Doce</v>
      </c>
      <c r="B500" s="2">
        <f>Programas!B500</f>
        <v>2</v>
      </c>
      <c r="C500" s="2" t="str">
        <f>Programas!C500</f>
        <v>Interfaces Setoriais</v>
      </c>
      <c r="D500" s="2">
        <f>Programas!D500</f>
        <v>13</v>
      </c>
      <c r="E500" s="2" t="str">
        <f>Programas!E500</f>
        <v>Desenvolvimento de ações para o setor de saneamento</v>
      </c>
      <c r="F500" s="2" t="str">
        <f>Programas!F500</f>
        <v>13.1</v>
      </c>
      <c r="G500" s="2" t="str">
        <f>Programas!G500</f>
        <v>Aperfeiçoamento dos sistemas de abastecimento de água, incluindo redução de perdas</v>
      </c>
      <c r="H500" s="2" t="str">
        <f>Programas!H500</f>
        <v>13.1.2</v>
      </c>
      <c r="I500" s="2" t="str">
        <f>Programas!I500</f>
        <v>Acompanhar as ações desenvolvidas pelo setor de saneamento, inclusive as provenientes do PG032, voltadas à redução de perdas e monitorar os índices de eficiência dos usos da água dos sistemas de abastecimento de água</v>
      </c>
      <c r="J500" s="3" t="str">
        <f>IF(Programas!J500="X","X","")</f>
        <v/>
      </c>
      <c r="K500" s="3" t="str">
        <f>IF(Programas!K500="X","X","")</f>
        <v/>
      </c>
      <c r="L500" s="3" t="str">
        <f>IF(Programas!L500="X","X","")</f>
        <v/>
      </c>
      <c r="M500" s="3" t="str">
        <f>IF(Programas!M500="X","X","")</f>
        <v>X</v>
      </c>
      <c r="N500" s="3" t="str">
        <f>IF(Programas!N500="X","X","")</f>
        <v>X</v>
      </c>
      <c r="O500" s="3" t="str">
        <f>IF(Programas!O500="X","X","")</f>
        <v/>
      </c>
      <c r="P500" s="3" t="str">
        <f>IF(Programas!P500="X","X","")</f>
        <v/>
      </c>
      <c r="Q500" s="3" t="str">
        <f>IF(Programas!Q500="X","X","")</f>
        <v/>
      </c>
      <c r="R500" s="3" t="str">
        <f>IF(Programas!R500="X","X","")</f>
        <v/>
      </c>
      <c r="S500" s="3" t="str">
        <f>IF(Programas!S500="X","X","")</f>
        <v>X</v>
      </c>
      <c r="T500" s="3" t="str">
        <f>IF(Programas!T500="X","X","")</f>
        <v/>
      </c>
      <c r="U500" s="3" t="str">
        <f>IF(Programas!U500="X","X","")</f>
        <v/>
      </c>
      <c r="V500" s="3" t="str">
        <f>IF(Programas!V500="X","X","")</f>
        <v/>
      </c>
      <c r="W500" s="3" t="str">
        <f>IF(Programas!W500="X","X","")</f>
        <v/>
      </c>
      <c r="X500" s="3" t="str">
        <f>IF(Programas!X500="X","X","")</f>
        <v>X</v>
      </c>
      <c r="Y500" s="3" t="str">
        <f>IF(Programas!Y500="X","X","")</f>
        <v/>
      </c>
      <c r="Z500" s="3" t="str">
        <f>IF(Programas!Z500="X","X","")</f>
        <v/>
      </c>
      <c r="AA500" s="3" t="str">
        <f>IF(Programas!AA500="X","X","")</f>
        <v/>
      </c>
      <c r="AB500" s="3" t="str">
        <f>IF(Programas!AB500="X","X","")</f>
        <v/>
      </c>
      <c r="AC500" s="3" t="str">
        <f>IF(Programas!AC500="X","X","")</f>
        <v>X</v>
      </c>
      <c r="AD500" s="3">
        <f>Programas!AD500</f>
        <v>0</v>
      </c>
      <c r="AE500" s="3">
        <f>Programas!AE500</f>
        <v>0</v>
      </c>
      <c r="AF500" s="3">
        <f>Programas!AF500</f>
        <v>0</v>
      </c>
      <c r="AG500" s="3">
        <f>Programas!AG500</f>
        <v>0</v>
      </c>
      <c r="AH500" s="3">
        <f>Programas!AH500</f>
        <v>225.6</v>
      </c>
      <c r="AI500" s="3">
        <f>Programas!AI500</f>
        <v>0</v>
      </c>
      <c r="AJ500" s="3">
        <f>Programas!AJ500</f>
        <v>0</v>
      </c>
      <c r="AK500" s="3">
        <f>Programas!AK500</f>
        <v>0</v>
      </c>
      <c r="AL500" s="3">
        <f>Programas!AL500</f>
        <v>0</v>
      </c>
      <c r="AM500" s="3">
        <f>Programas!AM500</f>
        <v>225.6</v>
      </c>
      <c r="AN500" s="3">
        <f>Programas!AN500</f>
        <v>0</v>
      </c>
      <c r="AO500" s="3">
        <f>Programas!AO500</f>
        <v>0</v>
      </c>
      <c r="AP500" s="3">
        <f>Programas!AP500</f>
        <v>0</v>
      </c>
      <c r="AQ500" s="3">
        <f>Programas!AQ500</f>
        <v>0</v>
      </c>
      <c r="AR500" s="3">
        <f>Programas!AR500</f>
        <v>225.6</v>
      </c>
      <c r="AS500" s="3">
        <f>Programas!AS500</f>
        <v>0</v>
      </c>
      <c r="AT500" s="3">
        <f>Programas!AT500</f>
        <v>0</v>
      </c>
      <c r="AU500" s="3">
        <f>Programas!AU500</f>
        <v>0</v>
      </c>
      <c r="AV500" s="3">
        <f>Programas!AV500</f>
        <v>0</v>
      </c>
      <c r="AW500" s="3">
        <f>Programas!AW500</f>
        <v>225.6</v>
      </c>
      <c r="AX500" s="4">
        <f t="shared" si="502"/>
        <v>902.4</v>
      </c>
      <c r="AY500" s="4" t="s">
        <v>205</v>
      </c>
      <c r="AZ500" s="2" t="s">
        <v>350</v>
      </c>
      <c r="BA500" s="2" t="s">
        <v>351</v>
      </c>
      <c r="BB500" s="2" t="s">
        <v>352</v>
      </c>
      <c r="BC500" s="2" t="s">
        <v>353</v>
      </c>
      <c r="BD500" s="6">
        <v>0</v>
      </c>
      <c r="BE500" s="6">
        <f t="shared" ref="BE500:BE509" si="504">BD500</f>
        <v>0</v>
      </c>
      <c r="BF500" s="6">
        <f t="shared" ref="BF500:BF509" si="505">BE500</f>
        <v>0</v>
      </c>
      <c r="BG500" s="6">
        <f t="shared" ref="BG500:BG509" si="506">BF500</f>
        <v>0</v>
      </c>
      <c r="BH500" s="6">
        <v>0.25</v>
      </c>
      <c r="BI500" s="6">
        <f t="shared" ref="BI500:BI509" si="507">BH500</f>
        <v>0.25</v>
      </c>
      <c r="BJ500" s="6">
        <f t="shared" ref="BJ500:BJ509" si="508">BI500</f>
        <v>0.25</v>
      </c>
      <c r="BK500" s="6">
        <f t="shared" ref="BK500:BK509" si="509">BJ500</f>
        <v>0.25</v>
      </c>
      <c r="BL500" s="6">
        <f t="shared" ref="BL500:BL509" si="510">BK500</f>
        <v>0.25</v>
      </c>
      <c r="BM500" s="6">
        <v>0.5</v>
      </c>
      <c r="BN500" s="6">
        <f t="shared" ref="BN500:BN509" si="511">BM500</f>
        <v>0.5</v>
      </c>
      <c r="BO500" s="6">
        <f t="shared" ref="BO500:BO509" si="512">BN500</f>
        <v>0.5</v>
      </c>
      <c r="BP500" s="6">
        <f t="shared" ref="BP500:BP509" si="513">BO500</f>
        <v>0.5</v>
      </c>
      <c r="BQ500" s="6">
        <f t="shared" ref="BQ500:BQ509" si="514">BP500</f>
        <v>0.5</v>
      </c>
      <c r="BR500" s="6">
        <v>0.75</v>
      </c>
      <c r="BS500" s="6">
        <f t="shared" ref="BS500:BS509" si="515">BR500</f>
        <v>0.75</v>
      </c>
      <c r="BT500" s="6">
        <f t="shared" ref="BT500:BT509" si="516">BS500</f>
        <v>0.75</v>
      </c>
      <c r="BU500" s="6">
        <f t="shared" ref="BU500:BU509" si="517">BT500</f>
        <v>0.75</v>
      </c>
      <c r="BV500" s="6">
        <f t="shared" ref="BV500:BV509" si="518">BU500</f>
        <v>0.75</v>
      </c>
      <c r="BW500" s="6">
        <v>1</v>
      </c>
      <c r="BX500" s="1"/>
    </row>
    <row r="501" spans="1:76" ht="91.2" hidden="1" x14ac:dyDescent="0.3">
      <c r="A501" s="2" t="str">
        <f>Programas!A501</f>
        <v>DO1</v>
      </c>
      <c r="B501" s="2">
        <f>Programas!B501</f>
        <v>2</v>
      </c>
      <c r="C501" s="2" t="str">
        <f>Programas!C501</f>
        <v>Interfaces Setoriais</v>
      </c>
      <c r="D501" s="2">
        <f>Programas!D501</f>
        <v>13</v>
      </c>
      <c r="E501" s="2" t="str">
        <f>Programas!E501</f>
        <v>Desenvolvimento de ações para o setor de saneamento</v>
      </c>
      <c r="F501" s="2" t="str">
        <f>Programas!F501</f>
        <v>13.1</v>
      </c>
      <c r="G501" s="2" t="str">
        <f>Programas!G501</f>
        <v>Aperfeiçoamento dos sistemas de abastecimento de água, incluindo redução de perdas</v>
      </c>
      <c r="H501" s="2" t="str">
        <f>Programas!H501</f>
        <v>13.1.2</v>
      </c>
      <c r="I501" s="2" t="str">
        <f>Programas!I501</f>
        <v>Acompanhar as ações desenvolvidas pelo setor de saneamento, inclusive as provenientes do PG032, voltadas à redução de perdas e monitorar os índices de eficiência dos usos da água dos sistemas de abastecimento de água</v>
      </c>
      <c r="J501" s="3" t="str">
        <f>IF(Programas!J501="X","X","")</f>
        <v/>
      </c>
      <c r="K501" s="3" t="str">
        <f>IF(Programas!K501="X","X","")</f>
        <v/>
      </c>
      <c r="L501" s="3" t="str">
        <f>IF(Programas!L501="X","X","")</f>
        <v/>
      </c>
      <c r="M501" s="3" t="str">
        <f>IF(Programas!M501="X","X","")</f>
        <v>X</v>
      </c>
      <c r="N501" s="3" t="str">
        <f>IF(Programas!N501="X","X","")</f>
        <v>X</v>
      </c>
      <c r="O501" s="3" t="str">
        <f>IF(Programas!O501="X","X","")</f>
        <v/>
      </c>
      <c r="P501" s="3" t="str">
        <f>IF(Programas!P501="X","X","")</f>
        <v/>
      </c>
      <c r="Q501" s="3" t="str">
        <f>IF(Programas!Q501="X","X","")</f>
        <v/>
      </c>
      <c r="R501" s="3" t="str">
        <f>IF(Programas!R501="X","X","")</f>
        <v/>
      </c>
      <c r="S501" s="3" t="str">
        <f>IF(Programas!S501="X","X","")</f>
        <v>X</v>
      </c>
      <c r="T501" s="3" t="str">
        <f>IF(Programas!T501="X","X","")</f>
        <v/>
      </c>
      <c r="U501" s="3" t="str">
        <f>IF(Programas!U501="X","X","")</f>
        <v/>
      </c>
      <c r="V501" s="3" t="str">
        <f>IF(Programas!V501="X","X","")</f>
        <v/>
      </c>
      <c r="W501" s="3" t="str">
        <f>IF(Programas!W501="X","X","")</f>
        <v/>
      </c>
      <c r="X501" s="3" t="str">
        <f>IF(Programas!X501="X","X","")</f>
        <v>X</v>
      </c>
      <c r="Y501" s="3" t="str">
        <f>IF(Programas!Y501="X","X","")</f>
        <v/>
      </c>
      <c r="Z501" s="3" t="str">
        <f>IF(Programas!Z501="X","X","")</f>
        <v/>
      </c>
      <c r="AA501" s="3" t="str">
        <f>IF(Programas!AA501="X","X","")</f>
        <v/>
      </c>
      <c r="AB501" s="3" t="str">
        <f>IF(Programas!AB501="X","X","")</f>
        <v/>
      </c>
      <c r="AC501" s="3" t="str">
        <f>IF(Programas!AC501="X","X","")</f>
        <v>X</v>
      </c>
      <c r="AD501" s="3">
        <f>Programas!AD501</f>
        <v>0</v>
      </c>
      <c r="AE501" s="3">
        <f>Programas!AE501</f>
        <v>0</v>
      </c>
      <c r="AF501" s="3">
        <f>Programas!AF501</f>
        <v>0</v>
      </c>
      <c r="AG501" s="3">
        <f>Programas!AG501</f>
        <v>0</v>
      </c>
      <c r="AH501" s="3">
        <f>Programas!AH501</f>
        <v>37.6</v>
      </c>
      <c r="AI501" s="3">
        <f>Programas!AI501</f>
        <v>0</v>
      </c>
      <c r="AJ501" s="3">
        <f>Programas!AJ501</f>
        <v>0</v>
      </c>
      <c r="AK501" s="3">
        <f>Programas!AK501</f>
        <v>0</v>
      </c>
      <c r="AL501" s="3">
        <f>Programas!AL501</f>
        <v>0</v>
      </c>
      <c r="AM501" s="3">
        <f>Programas!AM501</f>
        <v>37.6</v>
      </c>
      <c r="AN501" s="3">
        <f>Programas!AN501</f>
        <v>0</v>
      </c>
      <c r="AO501" s="3">
        <f>Programas!AO501</f>
        <v>0</v>
      </c>
      <c r="AP501" s="3">
        <f>Programas!AP501</f>
        <v>0</v>
      </c>
      <c r="AQ501" s="3">
        <f>Programas!AQ501</f>
        <v>0</v>
      </c>
      <c r="AR501" s="3">
        <f>Programas!AR501</f>
        <v>37.6</v>
      </c>
      <c r="AS501" s="3">
        <f>Programas!AS501</f>
        <v>0</v>
      </c>
      <c r="AT501" s="3">
        <f>Programas!AT501</f>
        <v>0</v>
      </c>
      <c r="AU501" s="3">
        <f>Programas!AU501</f>
        <v>0</v>
      </c>
      <c r="AV501" s="3">
        <f>Programas!AV501</f>
        <v>0</v>
      </c>
      <c r="AW501" s="3">
        <f>Programas!AW501</f>
        <v>37.6</v>
      </c>
      <c r="AX501" s="4">
        <f t="shared" si="502"/>
        <v>150.4</v>
      </c>
      <c r="AY501" s="4" t="s">
        <v>205</v>
      </c>
      <c r="AZ501" s="2" t="s">
        <v>350</v>
      </c>
      <c r="BA501" s="2" t="s">
        <v>351</v>
      </c>
      <c r="BB501" s="2" t="s">
        <v>352</v>
      </c>
      <c r="BC501" s="2" t="s">
        <v>353</v>
      </c>
      <c r="BD501" s="6">
        <v>0</v>
      </c>
      <c r="BE501" s="6">
        <f t="shared" si="504"/>
        <v>0</v>
      </c>
      <c r="BF501" s="6">
        <f t="shared" si="505"/>
        <v>0</v>
      </c>
      <c r="BG501" s="6">
        <f t="shared" si="506"/>
        <v>0</v>
      </c>
      <c r="BH501" s="6">
        <v>0.25</v>
      </c>
      <c r="BI501" s="6">
        <f t="shared" si="507"/>
        <v>0.25</v>
      </c>
      <c r="BJ501" s="6">
        <f t="shared" si="508"/>
        <v>0.25</v>
      </c>
      <c r="BK501" s="6">
        <f t="shared" si="509"/>
        <v>0.25</v>
      </c>
      <c r="BL501" s="6">
        <f t="shared" si="510"/>
        <v>0.25</v>
      </c>
      <c r="BM501" s="6">
        <v>0.5</v>
      </c>
      <c r="BN501" s="6">
        <f t="shared" si="511"/>
        <v>0.5</v>
      </c>
      <c r="BO501" s="6">
        <f t="shared" si="512"/>
        <v>0.5</v>
      </c>
      <c r="BP501" s="6">
        <f t="shared" si="513"/>
        <v>0.5</v>
      </c>
      <c r="BQ501" s="6">
        <f t="shared" si="514"/>
        <v>0.5</v>
      </c>
      <c r="BR501" s="6">
        <v>0.75</v>
      </c>
      <c r="BS501" s="6">
        <f t="shared" si="515"/>
        <v>0.75</v>
      </c>
      <c r="BT501" s="6">
        <f t="shared" si="516"/>
        <v>0.75</v>
      </c>
      <c r="BU501" s="6">
        <f t="shared" si="517"/>
        <v>0.75</v>
      </c>
      <c r="BV501" s="6">
        <f t="shared" si="518"/>
        <v>0.75</v>
      </c>
      <c r="BW501" s="6">
        <v>1</v>
      </c>
      <c r="BX501" s="1"/>
    </row>
    <row r="502" spans="1:76" ht="91.2" hidden="1" x14ac:dyDescent="0.3">
      <c r="A502" s="2" t="str">
        <f>Programas!A502</f>
        <v>DO2</v>
      </c>
      <c r="B502" s="2">
        <f>Programas!B502</f>
        <v>2</v>
      </c>
      <c r="C502" s="2" t="str">
        <f>Programas!C502</f>
        <v>Interfaces Setoriais</v>
      </c>
      <c r="D502" s="2">
        <f>Programas!D502</f>
        <v>13</v>
      </c>
      <c r="E502" s="2" t="str">
        <f>Programas!E502</f>
        <v>Desenvolvimento de ações para o setor de saneamento</v>
      </c>
      <c r="F502" s="2" t="str">
        <f>Programas!F502</f>
        <v>13.1</v>
      </c>
      <c r="G502" s="2" t="str">
        <f>Programas!G502</f>
        <v>Aperfeiçoamento dos sistemas de abastecimento de água, incluindo redução de perdas</v>
      </c>
      <c r="H502" s="2" t="str">
        <f>Programas!H502</f>
        <v>13.1.2</v>
      </c>
      <c r="I502" s="2" t="str">
        <f>Programas!I502</f>
        <v>Acompanhar as ações desenvolvidas pelo setor de saneamento, inclusive as provenientes do PG032, voltadas à redução de perdas e monitorar os índices de eficiência dos usos da água dos sistemas de abastecimento de água</v>
      </c>
      <c r="J502" s="3" t="str">
        <f>IF(Programas!J502="X","X","")</f>
        <v/>
      </c>
      <c r="K502" s="3" t="str">
        <f>IF(Programas!K502="X","X","")</f>
        <v/>
      </c>
      <c r="L502" s="3" t="str">
        <f>IF(Programas!L502="X","X","")</f>
        <v/>
      </c>
      <c r="M502" s="3" t="str">
        <f>IF(Programas!M502="X","X","")</f>
        <v>X</v>
      </c>
      <c r="N502" s="3" t="str">
        <f>IF(Programas!N502="X","X","")</f>
        <v>X</v>
      </c>
      <c r="O502" s="3" t="str">
        <f>IF(Programas!O502="X","X","")</f>
        <v/>
      </c>
      <c r="P502" s="3" t="str">
        <f>IF(Programas!P502="X","X","")</f>
        <v/>
      </c>
      <c r="Q502" s="3" t="str">
        <f>IF(Programas!Q502="X","X","")</f>
        <v/>
      </c>
      <c r="R502" s="3" t="str">
        <f>IF(Programas!R502="X","X","")</f>
        <v/>
      </c>
      <c r="S502" s="3" t="str">
        <f>IF(Programas!S502="X","X","")</f>
        <v>X</v>
      </c>
      <c r="T502" s="3" t="str">
        <f>IF(Programas!T502="X","X","")</f>
        <v/>
      </c>
      <c r="U502" s="3" t="str">
        <f>IF(Programas!U502="X","X","")</f>
        <v/>
      </c>
      <c r="V502" s="3" t="str">
        <f>IF(Programas!V502="X","X","")</f>
        <v/>
      </c>
      <c r="W502" s="3" t="str">
        <f>IF(Programas!W502="X","X","")</f>
        <v/>
      </c>
      <c r="X502" s="3" t="str">
        <f>IF(Programas!X502="X","X","")</f>
        <v>X</v>
      </c>
      <c r="Y502" s="3" t="str">
        <f>IF(Programas!Y502="X","X","")</f>
        <v/>
      </c>
      <c r="Z502" s="3" t="str">
        <f>IF(Programas!Z502="X","X","")</f>
        <v/>
      </c>
      <c r="AA502" s="3" t="str">
        <f>IF(Programas!AA502="X","X","")</f>
        <v/>
      </c>
      <c r="AB502" s="3" t="str">
        <f>IF(Programas!AB502="X","X","")</f>
        <v/>
      </c>
      <c r="AC502" s="3" t="str">
        <f>IF(Programas!AC502="X","X","")</f>
        <v>X</v>
      </c>
      <c r="AD502" s="3">
        <f>Programas!AD502</f>
        <v>0</v>
      </c>
      <c r="AE502" s="3">
        <f>Programas!AE502</f>
        <v>0</v>
      </c>
      <c r="AF502" s="3">
        <f>Programas!AF502</f>
        <v>0</v>
      </c>
      <c r="AG502" s="3">
        <f>Programas!AG502</f>
        <v>0</v>
      </c>
      <c r="AH502" s="3">
        <f>Programas!AH502</f>
        <v>37.6</v>
      </c>
      <c r="AI502" s="3">
        <f>Programas!AI502</f>
        <v>0</v>
      </c>
      <c r="AJ502" s="3">
        <f>Programas!AJ502</f>
        <v>0</v>
      </c>
      <c r="AK502" s="3">
        <f>Programas!AK502</f>
        <v>0</v>
      </c>
      <c r="AL502" s="3">
        <f>Programas!AL502</f>
        <v>0</v>
      </c>
      <c r="AM502" s="3">
        <f>Programas!AM502</f>
        <v>37.6</v>
      </c>
      <c r="AN502" s="3">
        <f>Programas!AN502</f>
        <v>0</v>
      </c>
      <c r="AO502" s="3">
        <f>Programas!AO502</f>
        <v>0</v>
      </c>
      <c r="AP502" s="3">
        <f>Programas!AP502</f>
        <v>0</v>
      </c>
      <c r="AQ502" s="3">
        <f>Programas!AQ502</f>
        <v>0</v>
      </c>
      <c r="AR502" s="3">
        <f>Programas!AR502</f>
        <v>37.6</v>
      </c>
      <c r="AS502" s="3">
        <f>Programas!AS502</f>
        <v>0</v>
      </c>
      <c r="AT502" s="3">
        <f>Programas!AT502</f>
        <v>0</v>
      </c>
      <c r="AU502" s="3">
        <f>Programas!AU502</f>
        <v>0</v>
      </c>
      <c r="AV502" s="3">
        <f>Programas!AV502</f>
        <v>0</v>
      </c>
      <c r="AW502" s="3">
        <f>Programas!AW502</f>
        <v>37.6</v>
      </c>
      <c r="AX502" s="4">
        <f t="shared" si="502"/>
        <v>150.4</v>
      </c>
      <c r="AY502" s="4" t="s">
        <v>205</v>
      </c>
      <c r="AZ502" s="2" t="s">
        <v>350</v>
      </c>
      <c r="BA502" s="2" t="s">
        <v>351</v>
      </c>
      <c r="BB502" s="2" t="s">
        <v>352</v>
      </c>
      <c r="BC502" s="2" t="s">
        <v>353</v>
      </c>
      <c r="BD502" s="6">
        <v>0</v>
      </c>
      <c r="BE502" s="6">
        <f t="shared" si="504"/>
        <v>0</v>
      </c>
      <c r="BF502" s="6">
        <f t="shared" si="505"/>
        <v>0</v>
      </c>
      <c r="BG502" s="6">
        <f t="shared" si="506"/>
        <v>0</v>
      </c>
      <c r="BH502" s="6">
        <v>0.25</v>
      </c>
      <c r="BI502" s="6">
        <f t="shared" si="507"/>
        <v>0.25</v>
      </c>
      <c r="BJ502" s="6">
        <f t="shared" si="508"/>
        <v>0.25</v>
      </c>
      <c r="BK502" s="6">
        <f t="shared" si="509"/>
        <v>0.25</v>
      </c>
      <c r="BL502" s="6">
        <f t="shared" si="510"/>
        <v>0.25</v>
      </c>
      <c r="BM502" s="6">
        <v>0.5</v>
      </c>
      <c r="BN502" s="6">
        <f t="shared" si="511"/>
        <v>0.5</v>
      </c>
      <c r="BO502" s="6">
        <f t="shared" si="512"/>
        <v>0.5</v>
      </c>
      <c r="BP502" s="6">
        <f t="shared" si="513"/>
        <v>0.5</v>
      </c>
      <c r="BQ502" s="6">
        <f t="shared" si="514"/>
        <v>0.5</v>
      </c>
      <c r="BR502" s="6">
        <v>0.75</v>
      </c>
      <c r="BS502" s="6">
        <f t="shared" si="515"/>
        <v>0.75</v>
      </c>
      <c r="BT502" s="6">
        <f t="shared" si="516"/>
        <v>0.75</v>
      </c>
      <c r="BU502" s="6">
        <f t="shared" si="517"/>
        <v>0.75</v>
      </c>
      <c r="BV502" s="6">
        <f t="shared" si="518"/>
        <v>0.75</v>
      </c>
      <c r="BW502" s="6">
        <v>1</v>
      </c>
      <c r="BX502" s="1"/>
    </row>
    <row r="503" spans="1:76" ht="91.2" hidden="1" x14ac:dyDescent="0.3">
      <c r="A503" s="2" t="str">
        <f>Programas!A503</f>
        <v>DO3</v>
      </c>
      <c r="B503" s="2">
        <f>Programas!B503</f>
        <v>2</v>
      </c>
      <c r="C503" s="2" t="str">
        <f>Programas!C503</f>
        <v>Interfaces Setoriais</v>
      </c>
      <c r="D503" s="2">
        <f>Programas!D503</f>
        <v>13</v>
      </c>
      <c r="E503" s="2" t="str">
        <f>Programas!E503</f>
        <v>Desenvolvimento de ações para o setor de saneamento</v>
      </c>
      <c r="F503" s="2" t="str">
        <f>Programas!F503</f>
        <v>13.1</v>
      </c>
      <c r="G503" s="2" t="str">
        <f>Programas!G503</f>
        <v>Aperfeiçoamento dos sistemas de abastecimento de água, incluindo redução de perdas</v>
      </c>
      <c r="H503" s="2" t="str">
        <f>Programas!H503</f>
        <v>13.1.2</v>
      </c>
      <c r="I503" s="2" t="str">
        <f>Programas!I503</f>
        <v>Acompanhar as ações desenvolvidas pelo setor de saneamento, inclusive as provenientes do PG032, voltadas à redução de perdas e monitorar os índices de eficiência dos usos da água dos sistemas de abastecimento de água</v>
      </c>
      <c r="J503" s="3" t="str">
        <f>IF(Programas!J503="X","X","")</f>
        <v/>
      </c>
      <c r="K503" s="3" t="str">
        <f>IF(Programas!K503="X","X","")</f>
        <v/>
      </c>
      <c r="L503" s="3" t="str">
        <f>IF(Programas!L503="X","X","")</f>
        <v/>
      </c>
      <c r="M503" s="3" t="str">
        <f>IF(Programas!M503="X","X","")</f>
        <v>X</v>
      </c>
      <c r="N503" s="3" t="str">
        <f>IF(Programas!N503="X","X","")</f>
        <v>X</v>
      </c>
      <c r="O503" s="3" t="str">
        <f>IF(Programas!O503="X","X","")</f>
        <v/>
      </c>
      <c r="P503" s="3" t="str">
        <f>IF(Programas!P503="X","X","")</f>
        <v/>
      </c>
      <c r="Q503" s="3" t="str">
        <f>IF(Programas!Q503="X","X","")</f>
        <v/>
      </c>
      <c r="R503" s="3" t="str">
        <f>IF(Programas!R503="X","X","")</f>
        <v/>
      </c>
      <c r="S503" s="3" t="str">
        <f>IF(Programas!S503="X","X","")</f>
        <v>X</v>
      </c>
      <c r="T503" s="3" t="str">
        <f>IF(Programas!T503="X","X","")</f>
        <v/>
      </c>
      <c r="U503" s="3" t="str">
        <f>IF(Programas!U503="X","X","")</f>
        <v/>
      </c>
      <c r="V503" s="3" t="str">
        <f>IF(Programas!V503="X","X","")</f>
        <v/>
      </c>
      <c r="W503" s="3" t="str">
        <f>IF(Programas!W503="X","X","")</f>
        <v/>
      </c>
      <c r="X503" s="3" t="str">
        <f>IF(Programas!X503="X","X","")</f>
        <v>X</v>
      </c>
      <c r="Y503" s="3" t="str">
        <f>IF(Programas!Y503="X","X","")</f>
        <v/>
      </c>
      <c r="Z503" s="3" t="str">
        <f>IF(Programas!Z503="X","X","")</f>
        <v/>
      </c>
      <c r="AA503" s="3" t="str">
        <f>IF(Programas!AA503="X","X","")</f>
        <v/>
      </c>
      <c r="AB503" s="3" t="str">
        <f>IF(Programas!AB503="X","X","")</f>
        <v/>
      </c>
      <c r="AC503" s="3" t="str">
        <f>IF(Programas!AC503="X","X","")</f>
        <v>X</v>
      </c>
      <c r="AD503" s="3">
        <f>Programas!AD503</f>
        <v>0</v>
      </c>
      <c r="AE503" s="3">
        <f>Programas!AE503</f>
        <v>0</v>
      </c>
      <c r="AF503" s="3">
        <f>Programas!AF503</f>
        <v>0</v>
      </c>
      <c r="AG503" s="3">
        <f>Programas!AG503</f>
        <v>0</v>
      </c>
      <c r="AH503" s="3">
        <f>Programas!AH503</f>
        <v>37.6</v>
      </c>
      <c r="AI503" s="3">
        <f>Programas!AI503</f>
        <v>0</v>
      </c>
      <c r="AJ503" s="3">
        <f>Programas!AJ503</f>
        <v>0</v>
      </c>
      <c r="AK503" s="3">
        <f>Programas!AK503</f>
        <v>0</v>
      </c>
      <c r="AL503" s="3">
        <f>Programas!AL503</f>
        <v>0</v>
      </c>
      <c r="AM503" s="3">
        <f>Programas!AM503</f>
        <v>37.6</v>
      </c>
      <c r="AN503" s="3">
        <f>Programas!AN503</f>
        <v>0</v>
      </c>
      <c r="AO503" s="3">
        <f>Programas!AO503</f>
        <v>0</v>
      </c>
      <c r="AP503" s="3">
        <f>Programas!AP503</f>
        <v>0</v>
      </c>
      <c r="AQ503" s="3">
        <f>Programas!AQ503</f>
        <v>0</v>
      </c>
      <c r="AR503" s="3">
        <f>Programas!AR503</f>
        <v>37.6</v>
      </c>
      <c r="AS503" s="3">
        <f>Programas!AS503</f>
        <v>0</v>
      </c>
      <c r="AT503" s="3">
        <f>Programas!AT503</f>
        <v>0</v>
      </c>
      <c r="AU503" s="3">
        <f>Programas!AU503</f>
        <v>0</v>
      </c>
      <c r="AV503" s="3">
        <f>Programas!AV503</f>
        <v>0</v>
      </c>
      <c r="AW503" s="3">
        <f>Programas!AW503</f>
        <v>37.6</v>
      </c>
      <c r="AX503" s="4">
        <f t="shared" si="502"/>
        <v>150.4</v>
      </c>
      <c r="AY503" s="4" t="s">
        <v>205</v>
      </c>
      <c r="AZ503" s="2" t="s">
        <v>350</v>
      </c>
      <c r="BA503" s="2" t="s">
        <v>351</v>
      </c>
      <c r="BB503" s="2" t="s">
        <v>352</v>
      </c>
      <c r="BC503" s="2" t="s">
        <v>353</v>
      </c>
      <c r="BD503" s="6">
        <v>0</v>
      </c>
      <c r="BE503" s="6">
        <f t="shared" si="504"/>
        <v>0</v>
      </c>
      <c r="BF503" s="6">
        <f t="shared" si="505"/>
        <v>0</v>
      </c>
      <c r="BG503" s="6">
        <f t="shared" si="506"/>
        <v>0</v>
      </c>
      <c r="BH503" s="6">
        <v>0.25</v>
      </c>
      <c r="BI503" s="6">
        <f t="shared" si="507"/>
        <v>0.25</v>
      </c>
      <c r="BJ503" s="6">
        <f t="shared" si="508"/>
        <v>0.25</v>
      </c>
      <c r="BK503" s="6">
        <f t="shared" si="509"/>
        <v>0.25</v>
      </c>
      <c r="BL503" s="6">
        <f t="shared" si="510"/>
        <v>0.25</v>
      </c>
      <c r="BM503" s="6">
        <v>0.5</v>
      </c>
      <c r="BN503" s="6">
        <f t="shared" si="511"/>
        <v>0.5</v>
      </c>
      <c r="BO503" s="6">
        <f t="shared" si="512"/>
        <v>0.5</v>
      </c>
      <c r="BP503" s="6">
        <f t="shared" si="513"/>
        <v>0.5</v>
      </c>
      <c r="BQ503" s="6">
        <f t="shared" si="514"/>
        <v>0.5</v>
      </c>
      <c r="BR503" s="6">
        <v>0.75</v>
      </c>
      <c r="BS503" s="6">
        <f t="shared" si="515"/>
        <v>0.75</v>
      </c>
      <c r="BT503" s="6">
        <f t="shared" si="516"/>
        <v>0.75</v>
      </c>
      <c r="BU503" s="6">
        <f t="shared" si="517"/>
        <v>0.75</v>
      </c>
      <c r="BV503" s="6">
        <f t="shared" si="518"/>
        <v>0.75</v>
      </c>
      <c r="BW503" s="6">
        <v>1</v>
      </c>
      <c r="BX503" s="1"/>
    </row>
    <row r="504" spans="1:76" ht="91.2" hidden="1" x14ac:dyDescent="0.3">
      <c r="A504" s="2" t="str">
        <f>Programas!A504</f>
        <v>DO4</v>
      </c>
      <c r="B504" s="2">
        <f>Programas!B504</f>
        <v>2</v>
      </c>
      <c r="C504" s="2" t="str">
        <f>Programas!C504</f>
        <v>Interfaces Setoriais</v>
      </c>
      <c r="D504" s="2">
        <f>Programas!D504</f>
        <v>13</v>
      </c>
      <c r="E504" s="2" t="str">
        <f>Programas!E504</f>
        <v>Desenvolvimento de ações para o setor de saneamento</v>
      </c>
      <c r="F504" s="2" t="str">
        <f>Programas!F504</f>
        <v>13.1</v>
      </c>
      <c r="G504" s="2" t="str">
        <f>Programas!G504</f>
        <v>Aperfeiçoamento dos sistemas de abastecimento de água, incluindo redução de perdas</v>
      </c>
      <c r="H504" s="2" t="str">
        <f>Programas!H504</f>
        <v>13.1.2</v>
      </c>
      <c r="I504" s="2" t="str">
        <f>Programas!I504</f>
        <v>Acompanhar as ações desenvolvidas pelo setor de saneamento, inclusive as provenientes do PG032, voltadas à redução de perdas e monitorar os índices de eficiência dos usos da água dos sistemas de abastecimento de água</v>
      </c>
      <c r="J504" s="3" t="str">
        <f>IF(Programas!J504="X","X","")</f>
        <v/>
      </c>
      <c r="K504" s="3" t="str">
        <f>IF(Programas!K504="X","X","")</f>
        <v/>
      </c>
      <c r="L504" s="3" t="str">
        <f>IF(Programas!L504="X","X","")</f>
        <v/>
      </c>
      <c r="M504" s="3" t="str">
        <f>IF(Programas!M504="X","X","")</f>
        <v>X</v>
      </c>
      <c r="N504" s="3" t="str">
        <f>IF(Programas!N504="X","X","")</f>
        <v>X</v>
      </c>
      <c r="O504" s="3" t="str">
        <f>IF(Programas!O504="X","X","")</f>
        <v/>
      </c>
      <c r="P504" s="3" t="str">
        <f>IF(Programas!P504="X","X","")</f>
        <v/>
      </c>
      <c r="Q504" s="3" t="str">
        <f>IF(Programas!Q504="X","X","")</f>
        <v/>
      </c>
      <c r="R504" s="3" t="str">
        <f>IF(Programas!R504="X","X","")</f>
        <v/>
      </c>
      <c r="S504" s="3" t="str">
        <f>IF(Programas!S504="X","X","")</f>
        <v>X</v>
      </c>
      <c r="T504" s="3" t="str">
        <f>IF(Programas!T504="X","X","")</f>
        <v/>
      </c>
      <c r="U504" s="3" t="str">
        <f>IF(Programas!U504="X","X","")</f>
        <v/>
      </c>
      <c r="V504" s="3" t="str">
        <f>IF(Programas!V504="X","X","")</f>
        <v/>
      </c>
      <c r="W504" s="3" t="str">
        <f>IF(Programas!W504="X","X","")</f>
        <v/>
      </c>
      <c r="X504" s="3" t="str">
        <f>IF(Programas!X504="X","X","")</f>
        <v>X</v>
      </c>
      <c r="Y504" s="3" t="str">
        <f>IF(Programas!Y504="X","X","")</f>
        <v/>
      </c>
      <c r="Z504" s="3" t="str">
        <f>IF(Programas!Z504="X","X","")</f>
        <v/>
      </c>
      <c r="AA504" s="3" t="str">
        <f>IF(Programas!AA504="X","X","")</f>
        <v/>
      </c>
      <c r="AB504" s="3" t="str">
        <f>IF(Programas!AB504="X","X","")</f>
        <v/>
      </c>
      <c r="AC504" s="3" t="str">
        <f>IF(Programas!AC504="X","X","")</f>
        <v>X</v>
      </c>
      <c r="AD504" s="3">
        <f>Programas!AD504</f>
        <v>0</v>
      </c>
      <c r="AE504" s="3">
        <f>Programas!AE504</f>
        <v>0</v>
      </c>
      <c r="AF504" s="3">
        <f>Programas!AF504</f>
        <v>0</v>
      </c>
      <c r="AG504" s="3">
        <f>Programas!AG504</f>
        <v>0</v>
      </c>
      <c r="AH504" s="3">
        <f>Programas!AH504</f>
        <v>37.6</v>
      </c>
      <c r="AI504" s="3">
        <f>Programas!AI504</f>
        <v>0</v>
      </c>
      <c r="AJ504" s="3">
        <f>Programas!AJ504</f>
        <v>0</v>
      </c>
      <c r="AK504" s="3">
        <f>Programas!AK504</f>
        <v>0</v>
      </c>
      <c r="AL504" s="3">
        <f>Programas!AL504</f>
        <v>0</v>
      </c>
      <c r="AM504" s="3">
        <f>Programas!AM504</f>
        <v>37.6</v>
      </c>
      <c r="AN504" s="3">
        <f>Programas!AN504</f>
        <v>0</v>
      </c>
      <c r="AO504" s="3">
        <f>Programas!AO504</f>
        <v>0</v>
      </c>
      <c r="AP504" s="3">
        <f>Programas!AP504</f>
        <v>0</v>
      </c>
      <c r="AQ504" s="3">
        <f>Programas!AQ504</f>
        <v>0</v>
      </c>
      <c r="AR504" s="3">
        <f>Programas!AR504</f>
        <v>37.6</v>
      </c>
      <c r="AS504" s="3">
        <f>Programas!AS504</f>
        <v>0</v>
      </c>
      <c r="AT504" s="3">
        <f>Programas!AT504</f>
        <v>0</v>
      </c>
      <c r="AU504" s="3">
        <f>Programas!AU504</f>
        <v>0</v>
      </c>
      <c r="AV504" s="3">
        <f>Programas!AV504</f>
        <v>0</v>
      </c>
      <c r="AW504" s="3">
        <f>Programas!AW504</f>
        <v>37.6</v>
      </c>
      <c r="AX504" s="4">
        <f t="shared" si="502"/>
        <v>150.4</v>
      </c>
      <c r="AY504" s="4" t="s">
        <v>205</v>
      </c>
      <c r="AZ504" s="2" t="s">
        <v>350</v>
      </c>
      <c r="BA504" s="2" t="s">
        <v>351</v>
      </c>
      <c r="BB504" s="2" t="s">
        <v>352</v>
      </c>
      <c r="BC504" s="2" t="s">
        <v>353</v>
      </c>
      <c r="BD504" s="6">
        <v>0</v>
      </c>
      <c r="BE504" s="6">
        <f t="shared" si="504"/>
        <v>0</v>
      </c>
      <c r="BF504" s="6">
        <f t="shared" si="505"/>
        <v>0</v>
      </c>
      <c r="BG504" s="6">
        <f t="shared" si="506"/>
        <v>0</v>
      </c>
      <c r="BH504" s="6">
        <v>0.25</v>
      </c>
      <c r="BI504" s="6">
        <f t="shared" si="507"/>
        <v>0.25</v>
      </c>
      <c r="BJ504" s="6">
        <f t="shared" si="508"/>
        <v>0.25</v>
      </c>
      <c r="BK504" s="6">
        <f t="shared" si="509"/>
        <v>0.25</v>
      </c>
      <c r="BL504" s="6">
        <f t="shared" si="510"/>
        <v>0.25</v>
      </c>
      <c r="BM504" s="6">
        <v>0.5</v>
      </c>
      <c r="BN504" s="6">
        <f t="shared" si="511"/>
        <v>0.5</v>
      </c>
      <c r="BO504" s="6">
        <f t="shared" si="512"/>
        <v>0.5</v>
      </c>
      <c r="BP504" s="6">
        <f t="shared" si="513"/>
        <v>0.5</v>
      </c>
      <c r="BQ504" s="6">
        <f t="shared" si="514"/>
        <v>0.5</v>
      </c>
      <c r="BR504" s="6">
        <v>0.75</v>
      </c>
      <c r="BS504" s="6">
        <f t="shared" si="515"/>
        <v>0.75</v>
      </c>
      <c r="BT504" s="6">
        <f t="shared" si="516"/>
        <v>0.75</v>
      </c>
      <c r="BU504" s="6">
        <f t="shared" si="517"/>
        <v>0.75</v>
      </c>
      <c r="BV504" s="6">
        <f t="shared" si="518"/>
        <v>0.75</v>
      </c>
      <c r="BW504" s="6">
        <v>1</v>
      </c>
      <c r="BX504" s="1"/>
    </row>
    <row r="505" spans="1:76" ht="91.2" hidden="1" x14ac:dyDescent="0.3">
      <c r="A505" s="2" t="str">
        <f>Programas!A505</f>
        <v>DO5</v>
      </c>
      <c r="B505" s="2">
        <f>Programas!B505</f>
        <v>2</v>
      </c>
      <c r="C505" s="2" t="str">
        <f>Programas!C505</f>
        <v>Interfaces Setoriais</v>
      </c>
      <c r="D505" s="2">
        <f>Programas!D505</f>
        <v>13</v>
      </c>
      <c r="E505" s="2" t="str">
        <f>Programas!E505</f>
        <v>Desenvolvimento de ações para o setor de saneamento</v>
      </c>
      <c r="F505" s="2" t="str">
        <f>Programas!F505</f>
        <v>13.1</v>
      </c>
      <c r="G505" s="2" t="str">
        <f>Programas!G505</f>
        <v>Aperfeiçoamento dos sistemas de abastecimento de água, incluindo redução de perdas</v>
      </c>
      <c r="H505" s="2" t="str">
        <f>Programas!H505</f>
        <v>13.1.2</v>
      </c>
      <c r="I505" s="2" t="str">
        <f>Programas!I505</f>
        <v>Acompanhar as ações desenvolvidas pelo setor de saneamento, inclusive as provenientes do PG032, voltadas à redução de perdas e monitorar os índices de eficiência dos usos da água dos sistemas de abastecimento de água</v>
      </c>
      <c r="J505" s="3" t="str">
        <f>IF(Programas!J505="X","X","")</f>
        <v/>
      </c>
      <c r="K505" s="3" t="str">
        <f>IF(Programas!K505="X","X","")</f>
        <v/>
      </c>
      <c r="L505" s="3" t="str">
        <f>IF(Programas!L505="X","X","")</f>
        <v/>
      </c>
      <c r="M505" s="3" t="str">
        <f>IF(Programas!M505="X","X","")</f>
        <v>X</v>
      </c>
      <c r="N505" s="3" t="str">
        <f>IF(Programas!N505="X","X","")</f>
        <v>X</v>
      </c>
      <c r="O505" s="3" t="str">
        <f>IF(Programas!O505="X","X","")</f>
        <v/>
      </c>
      <c r="P505" s="3" t="str">
        <f>IF(Programas!P505="X","X","")</f>
        <v/>
      </c>
      <c r="Q505" s="3" t="str">
        <f>IF(Programas!Q505="X","X","")</f>
        <v/>
      </c>
      <c r="R505" s="3" t="str">
        <f>IF(Programas!R505="X","X","")</f>
        <v/>
      </c>
      <c r="S505" s="3" t="str">
        <f>IF(Programas!S505="X","X","")</f>
        <v>X</v>
      </c>
      <c r="T505" s="3" t="str">
        <f>IF(Programas!T505="X","X","")</f>
        <v/>
      </c>
      <c r="U505" s="3" t="str">
        <f>IF(Programas!U505="X","X","")</f>
        <v/>
      </c>
      <c r="V505" s="3" t="str">
        <f>IF(Programas!V505="X","X","")</f>
        <v/>
      </c>
      <c r="W505" s="3" t="str">
        <f>IF(Programas!W505="X","X","")</f>
        <v/>
      </c>
      <c r="X505" s="3" t="str">
        <f>IF(Programas!X505="X","X","")</f>
        <v>X</v>
      </c>
      <c r="Y505" s="3" t="str">
        <f>IF(Programas!Y505="X","X","")</f>
        <v/>
      </c>
      <c r="Z505" s="3" t="str">
        <f>IF(Programas!Z505="X","X","")</f>
        <v/>
      </c>
      <c r="AA505" s="3" t="str">
        <f>IF(Programas!AA505="X","X","")</f>
        <v/>
      </c>
      <c r="AB505" s="3" t="str">
        <f>IF(Programas!AB505="X","X","")</f>
        <v/>
      </c>
      <c r="AC505" s="3" t="str">
        <f>IF(Programas!AC505="X","X","")</f>
        <v>X</v>
      </c>
      <c r="AD505" s="3">
        <f>Programas!AD505</f>
        <v>0</v>
      </c>
      <c r="AE505" s="3">
        <f>Programas!AE505</f>
        <v>0</v>
      </c>
      <c r="AF505" s="3">
        <f>Programas!AF505</f>
        <v>0</v>
      </c>
      <c r="AG505" s="3">
        <f>Programas!AG505</f>
        <v>0</v>
      </c>
      <c r="AH505" s="3">
        <f>Programas!AH505</f>
        <v>37.6</v>
      </c>
      <c r="AI505" s="3">
        <f>Programas!AI505</f>
        <v>0</v>
      </c>
      <c r="AJ505" s="3">
        <f>Programas!AJ505</f>
        <v>0</v>
      </c>
      <c r="AK505" s="3">
        <f>Programas!AK505</f>
        <v>0</v>
      </c>
      <c r="AL505" s="3">
        <f>Programas!AL505</f>
        <v>0</v>
      </c>
      <c r="AM505" s="3">
        <f>Programas!AM505</f>
        <v>37.6</v>
      </c>
      <c r="AN505" s="3">
        <f>Programas!AN505</f>
        <v>0</v>
      </c>
      <c r="AO505" s="3">
        <f>Programas!AO505</f>
        <v>0</v>
      </c>
      <c r="AP505" s="3">
        <f>Programas!AP505</f>
        <v>0</v>
      </c>
      <c r="AQ505" s="3">
        <f>Programas!AQ505</f>
        <v>0</v>
      </c>
      <c r="AR505" s="3">
        <f>Programas!AR505</f>
        <v>37.6</v>
      </c>
      <c r="AS505" s="3">
        <f>Programas!AS505</f>
        <v>0</v>
      </c>
      <c r="AT505" s="3">
        <f>Programas!AT505</f>
        <v>0</v>
      </c>
      <c r="AU505" s="3">
        <f>Programas!AU505</f>
        <v>0</v>
      </c>
      <c r="AV505" s="3">
        <f>Programas!AV505</f>
        <v>0</v>
      </c>
      <c r="AW505" s="3">
        <f>Programas!AW505</f>
        <v>37.6</v>
      </c>
      <c r="AX505" s="4">
        <f t="shared" si="502"/>
        <v>150.4</v>
      </c>
      <c r="AY505" s="4" t="s">
        <v>205</v>
      </c>
      <c r="AZ505" s="2" t="s">
        <v>350</v>
      </c>
      <c r="BA505" s="2" t="s">
        <v>351</v>
      </c>
      <c r="BB505" s="2" t="s">
        <v>352</v>
      </c>
      <c r="BC505" s="2" t="s">
        <v>353</v>
      </c>
      <c r="BD505" s="6">
        <v>0</v>
      </c>
      <c r="BE505" s="6">
        <f t="shared" si="504"/>
        <v>0</v>
      </c>
      <c r="BF505" s="6">
        <f t="shared" si="505"/>
        <v>0</v>
      </c>
      <c r="BG505" s="6">
        <f t="shared" si="506"/>
        <v>0</v>
      </c>
      <c r="BH505" s="6">
        <v>0.25</v>
      </c>
      <c r="BI505" s="6">
        <f t="shared" si="507"/>
        <v>0.25</v>
      </c>
      <c r="BJ505" s="6">
        <f t="shared" si="508"/>
        <v>0.25</v>
      </c>
      <c r="BK505" s="6">
        <f t="shared" si="509"/>
        <v>0.25</v>
      </c>
      <c r="BL505" s="6">
        <f t="shared" si="510"/>
        <v>0.25</v>
      </c>
      <c r="BM505" s="6">
        <v>0.5</v>
      </c>
      <c r="BN505" s="6">
        <f t="shared" si="511"/>
        <v>0.5</v>
      </c>
      <c r="BO505" s="6">
        <f t="shared" si="512"/>
        <v>0.5</v>
      </c>
      <c r="BP505" s="6">
        <f t="shared" si="513"/>
        <v>0.5</v>
      </c>
      <c r="BQ505" s="6">
        <f t="shared" si="514"/>
        <v>0.5</v>
      </c>
      <c r="BR505" s="6">
        <v>0.75</v>
      </c>
      <c r="BS505" s="6">
        <f t="shared" si="515"/>
        <v>0.75</v>
      </c>
      <c r="BT505" s="6">
        <f t="shared" si="516"/>
        <v>0.75</v>
      </c>
      <c r="BU505" s="6">
        <f t="shared" si="517"/>
        <v>0.75</v>
      </c>
      <c r="BV505" s="6">
        <f t="shared" si="518"/>
        <v>0.75</v>
      </c>
      <c r="BW505" s="6">
        <v>1</v>
      </c>
      <c r="BX505" s="1"/>
    </row>
    <row r="506" spans="1:76" ht="91.2" hidden="1" x14ac:dyDescent="0.3">
      <c r="A506" s="2" t="str">
        <f>Programas!A506</f>
        <v>DO6</v>
      </c>
      <c r="B506" s="2">
        <f>Programas!B506</f>
        <v>2</v>
      </c>
      <c r="C506" s="2" t="str">
        <f>Programas!C506</f>
        <v>Interfaces Setoriais</v>
      </c>
      <c r="D506" s="2">
        <f>Programas!D506</f>
        <v>13</v>
      </c>
      <c r="E506" s="2" t="str">
        <f>Programas!E506</f>
        <v>Desenvolvimento de ações para o setor de saneamento</v>
      </c>
      <c r="F506" s="2" t="str">
        <f>Programas!F506</f>
        <v>13.1</v>
      </c>
      <c r="G506" s="2" t="str">
        <f>Programas!G506</f>
        <v>Aperfeiçoamento dos sistemas de abastecimento de água, incluindo redução de perdas</v>
      </c>
      <c r="H506" s="2" t="str">
        <f>Programas!H506</f>
        <v>13.1.2</v>
      </c>
      <c r="I506" s="2" t="str">
        <f>Programas!I506</f>
        <v>Acompanhar as ações desenvolvidas pelo setor de saneamento, inclusive as provenientes do PG032, voltadas à redução de perdas e monitorar os índices de eficiência dos usos da água dos sistemas de abastecimento de água</v>
      </c>
      <c r="J506" s="3" t="str">
        <f>IF(Programas!J506="X","X","")</f>
        <v/>
      </c>
      <c r="K506" s="3" t="str">
        <f>IF(Programas!K506="X","X","")</f>
        <v/>
      </c>
      <c r="L506" s="3" t="str">
        <f>IF(Programas!L506="X","X","")</f>
        <v/>
      </c>
      <c r="M506" s="3" t="str">
        <f>IF(Programas!M506="X","X","")</f>
        <v>X</v>
      </c>
      <c r="N506" s="3" t="str">
        <f>IF(Programas!N506="X","X","")</f>
        <v>X</v>
      </c>
      <c r="O506" s="3" t="str">
        <f>IF(Programas!O506="X","X","")</f>
        <v/>
      </c>
      <c r="P506" s="3" t="str">
        <f>IF(Programas!P506="X","X","")</f>
        <v/>
      </c>
      <c r="Q506" s="3" t="str">
        <f>IF(Programas!Q506="X","X","")</f>
        <v/>
      </c>
      <c r="R506" s="3" t="str">
        <f>IF(Programas!R506="X","X","")</f>
        <v/>
      </c>
      <c r="S506" s="3" t="str">
        <f>IF(Programas!S506="X","X","")</f>
        <v>X</v>
      </c>
      <c r="T506" s="3" t="str">
        <f>IF(Programas!T506="X","X","")</f>
        <v/>
      </c>
      <c r="U506" s="3" t="str">
        <f>IF(Programas!U506="X","X","")</f>
        <v/>
      </c>
      <c r="V506" s="3" t="str">
        <f>IF(Programas!V506="X","X","")</f>
        <v/>
      </c>
      <c r="W506" s="3" t="str">
        <f>IF(Programas!W506="X","X","")</f>
        <v/>
      </c>
      <c r="X506" s="3" t="str">
        <f>IF(Programas!X506="X","X","")</f>
        <v>X</v>
      </c>
      <c r="Y506" s="3" t="str">
        <f>IF(Programas!Y506="X","X","")</f>
        <v/>
      </c>
      <c r="Z506" s="3" t="str">
        <f>IF(Programas!Z506="X","X","")</f>
        <v/>
      </c>
      <c r="AA506" s="3" t="str">
        <f>IF(Programas!AA506="X","X","")</f>
        <v/>
      </c>
      <c r="AB506" s="3" t="str">
        <f>IF(Programas!AB506="X","X","")</f>
        <v/>
      </c>
      <c r="AC506" s="3" t="str">
        <f>IF(Programas!AC506="X","X","")</f>
        <v>X</v>
      </c>
      <c r="AD506" s="3">
        <f>Programas!AD506</f>
        <v>0</v>
      </c>
      <c r="AE506" s="3">
        <f>Programas!AE506</f>
        <v>0</v>
      </c>
      <c r="AF506" s="3">
        <f>Programas!AF506</f>
        <v>0</v>
      </c>
      <c r="AG506" s="3">
        <f>Programas!AG506</f>
        <v>0</v>
      </c>
      <c r="AH506" s="3">
        <f>Programas!AH506</f>
        <v>37.6</v>
      </c>
      <c r="AI506" s="3">
        <f>Programas!AI506</f>
        <v>0</v>
      </c>
      <c r="AJ506" s="3">
        <f>Programas!AJ506</f>
        <v>0</v>
      </c>
      <c r="AK506" s="3">
        <f>Programas!AK506</f>
        <v>0</v>
      </c>
      <c r="AL506" s="3">
        <f>Programas!AL506</f>
        <v>0</v>
      </c>
      <c r="AM506" s="3">
        <f>Programas!AM506</f>
        <v>37.6</v>
      </c>
      <c r="AN506" s="3">
        <f>Programas!AN506</f>
        <v>0</v>
      </c>
      <c r="AO506" s="3">
        <f>Programas!AO506</f>
        <v>0</v>
      </c>
      <c r="AP506" s="3">
        <f>Programas!AP506</f>
        <v>0</v>
      </c>
      <c r="AQ506" s="3">
        <f>Programas!AQ506</f>
        <v>0</v>
      </c>
      <c r="AR506" s="3">
        <f>Programas!AR506</f>
        <v>37.6</v>
      </c>
      <c r="AS506" s="3">
        <f>Programas!AS506</f>
        <v>0</v>
      </c>
      <c r="AT506" s="3">
        <f>Programas!AT506</f>
        <v>0</v>
      </c>
      <c r="AU506" s="3">
        <f>Programas!AU506</f>
        <v>0</v>
      </c>
      <c r="AV506" s="3">
        <f>Programas!AV506</f>
        <v>0</v>
      </c>
      <c r="AW506" s="3">
        <f>Programas!AW506</f>
        <v>37.6</v>
      </c>
      <c r="AX506" s="4">
        <f t="shared" si="502"/>
        <v>150.4</v>
      </c>
      <c r="AY506" s="4" t="s">
        <v>205</v>
      </c>
      <c r="AZ506" s="2" t="s">
        <v>350</v>
      </c>
      <c r="BA506" s="2" t="s">
        <v>351</v>
      </c>
      <c r="BB506" s="2" t="s">
        <v>352</v>
      </c>
      <c r="BC506" s="2" t="s">
        <v>353</v>
      </c>
      <c r="BD506" s="6">
        <v>0</v>
      </c>
      <c r="BE506" s="6">
        <f t="shared" si="504"/>
        <v>0</v>
      </c>
      <c r="BF506" s="6">
        <f t="shared" si="505"/>
        <v>0</v>
      </c>
      <c r="BG506" s="6">
        <f t="shared" si="506"/>
        <v>0</v>
      </c>
      <c r="BH506" s="6">
        <v>0.25</v>
      </c>
      <c r="BI506" s="6">
        <f t="shared" si="507"/>
        <v>0.25</v>
      </c>
      <c r="BJ506" s="6">
        <f t="shared" si="508"/>
        <v>0.25</v>
      </c>
      <c r="BK506" s="6">
        <f t="shared" si="509"/>
        <v>0.25</v>
      </c>
      <c r="BL506" s="6">
        <f t="shared" si="510"/>
        <v>0.25</v>
      </c>
      <c r="BM506" s="6">
        <v>0.5</v>
      </c>
      <c r="BN506" s="6">
        <f t="shared" si="511"/>
        <v>0.5</v>
      </c>
      <c r="BO506" s="6">
        <f t="shared" si="512"/>
        <v>0.5</v>
      </c>
      <c r="BP506" s="6">
        <f t="shared" si="513"/>
        <v>0.5</v>
      </c>
      <c r="BQ506" s="6">
        <f t="shared" si="514"/>
        <v>0.5</v>
      </c>
      <c r="BR506" s="6">
        <v>0.75</v>
      </c>
      <c r="BS506" s="6">
        <f t="shared" si="515"/>
        <v>0.75</v>
      </c>
      <c r="BT506" s="6">
        <f t="shared" si="516"/>
        <v>0.75</v>
      </c>
      <c r="BU506" s="6">
        <f t="shared" si="517"/>
        <v>0.75</v>
      </c>
      <c r="BV506" s="6">
        <f t="shared" si="518"/>
        <v>0.75</v>
      </c>
      <c r="BW506" s="6">
        <v>1</v>
      </c>
      <c r="BX506" s="1"/>
    </row>
    <row r="507" spans="1:76" ht="91.2" hidden="1" x14ac:dyDescent="0.3">
      <c r="A507" s="2" t="str">
        <f>Programas!A507</f>
        <v>UA7</v>
      </c>
      <c r="B507" s="2">
        <f>Programas!B507</f>
        <v>2</v>
      </c>
      <c r="C507" s="2" t="str">
        <f>Programas!C507</f>
        <v>Interfaces Setoriais</v>
      </c>
      <c r="D507" s="2">
        <f>Programas!D507</f>
        <v>13</v>
      </c>
      <c r="E507" s="2" t="str">
        <f>Programas!E507</f>
        <v>Desenvolvimento de ações para o setor de saneamento</v>
      </c>
      <c r="F507" s="2" t="str">
        <f>Programas!F507</f>
        <v>13.1</v>
      </c>
      <c r="G507" s="2" t="str">
        <f>Programas!G507</f>
        <v>Aperfeiçoamento dos sistemas de abastecimento de água, incluindo redução de perdas</v>
      </c>
      <c r="H507" s="2" t="str">
        <f>Programas!H507</f>
        <v>13.1.2</v>
      </c>
      <c r="I507" s="2" t="str">
        <f>Programas!I507</f>
        <v>Acompanhar as ações desenvolvidas pelo setor de saneamento, inclusive as provenientes do PG032, voltadas à redução de perdas e monitorar os índices de eficiência dos usos da água dos sistemas de abastecimento de água</v>
      </c>
      <c r="J507" s="3" t="str">
        <f>IF(Programas!J507="X","X","")</f>
        <v/>
      </c>
      <c r="K507" s="3" t="str">
        <f>IF(Programas!K507="X","X","")</f>
        <v/>
      </c>
      <c r="L507" s="3" t="str">
        <f>IF(Programas!L507="X","X","")</f>
        <v/>
      </c>
      <c r="M507" s="3" t="str">
        <f>IF(Programas!M507="X","X","")</f>
        <v>X</v>
      </c>
      <c r="N507" s="3" t="str">
        <f>IF(Programas!N507="X","X","")</f>
        <v>X</v>
      </c>
      <c r="O507" s="3" t="str">
        <f>IF(Programas!O507="X","X","")</f>
        <v/>
      </c>
      <c r="P507" s="3" t="str">
        <f>IF(Programas!P507="X","X","")</f>
        <v/>
      </c>
      <c r="Q507" s="3" t="str">
        <f>IF(Programas!Q507="X","X","")</f>
        <v/>
      </c>
      <c r="R507" s="3" t="str">
        <f>IF(Programas!R507="X","X","")</f>
        <v/>
      </c>
      <c r="S507" s="3" t="str">
        <f>IF(Programas!S507="X","X","")</f>
        <v>X</v>
      </c>
      <c r="T507" s="3" t="str">
        <f>IF(Programas!T507="X","X","")</f>
        <v/>
      </c>
      <c r="U507" s="3" t="str">
        <f>IF(Programas!U507="X","X","")</f>
        <v/>
      </c>
      <c r="V507" s="3" t="str">
        <f>IF(Programas!V507="X","X","")</f>
        <v/>
      </c>
      <c r="W507" s="3" t="str">
        <f>IF(Programas!W507="X","X","")</f>
        <v/>
      </c>
      <c r="X507" s="3" t="str">
        <f>IF(Programas!X507="X","X","")</f>
        <v>X</v>
      </c>
      <c r="Y507" s="3" t="str">
        <f>IF(Programas!Y507="X","X","")</f>
        <v/>
      </c>
      <c r="Z507" s="3" t="str">
        <f>IF(Programas!Z507="X","X","")</f>
        <v/>
      </c>
      <c r="AA507" s="3" t="str">
        <f>IF(Programas!AA507="X","X","")</f>
        <v/>
      </c>
      <c r="AB507" s="3" t="str">
        <f>IF(Programas!AB507="X","X","")</f>
        <v/>
      </c>
      <c r="AC507" s="3" t="str">
        <f>IF(Programas!AC507="X","X","")</f>
        <v>X</v>
      </c>
      <c r="AD507" s="3">
        <f>Programas!AD507</f>
        <v>0</v>
      </c>
      <c r="AE507" s="3">
        <f>Programas!AE507</f>
        <v>0</v>
      </c>
      <c r="AF507" s="3">
        <f>Programas!AF507</f>
        <v>0</v>
      </c>
      <c r="AG507" s="3">
        <f>Programas!AG507</f>
        <v>0</v>
      </c>
      <c r="AH507" s="3">
        <f>Programas!AH507</f>
        <v>0</v>
      </c>
      <c r="AI507" s="3">
        <f>Programas!AI507</f>
        <v>0</v>
      </c>
      <c r="AJ507" s="3">
        <f>Programas!AJ507</f>
        <v>0</v>
      </c>
      <c r="AK507" s="3">
        <f>Programas!AK507</f>
        <v>0</v>
      </c>
      <c r="AL507" s="3">
        <f>Programas!AL507</f>
        <v>0</v>
      </c>
      <c r="AM507" s="3">
        <f>Programas!AM507</f>
        <v>0</v>
      </c>
      <c r="AN507" s="3">
        <f>Programas!AN507</f>
        <v>0</v>
      </c>
      <c r="AO507" s="3">
        <f>Programas!AO507</f>
        <v>0</v>
      </c>
      <c r="AP507" s="3">
        <f>Programas!AP507</f>
        <v>0</v>
      </c>
      <c r="AQ507" s="3">
        <f>Programas!AQ507</f>
        <v>0</v>
      </c>
      <c r="AR507" s="3">
        <f>Programas!AR507</f>
        <v>0</v>
      </c>
      <c r="AS507" s="3">
        <f>Programas!AS507</f>
        <v>0</v>
      </c>
      <c r="AT507" s="3">
        <f>Programas!AT507</f>
        <v>0</v>
      </c>
      <c r="AU507" s="3">
        <f>Programas!AU507</f>
        <v>0</v>
      </c>
      <c r="AV507" s="3">
        <f>Programas!AV507</f>
        <v>0</v>
      </c>
      <c r="AW507" s="3">
        <f>Programas!AW507</f>
        <v>0</v>
      </c>
      <c r="AX507" s="4">
        <f t="shared" si="502"/>
        <v>0</v>
      </c>
      <c r="AY507" s="4" t="s">
        <v>205</v>
      </c>
      <c r="AZ507" s="2" t="s">
        <v>350</v>
      </c>
      <c r="BA507" s="2" t="s">
        <v>351</v>
      </c>
      <c r="BB507" s="2" t="s">
        <v>352</v>
      </c>
      <c r="BC507" s="2" t="s">
        <v>353</v>
      </c>
      <c r="BD507" s="6">
        <v>0</v>
      </c>
      <c r="BE507" s="6">
        <f t="shared" si="504"/>
        <v>0</v>
      </c>
      <c r="BF507" s="6">
        <f t="shared" si="505"/>
        <v>0</v>
      </c>
      <c r="BG507" s="6">
        <f t="shared" si="506"/>
        <v>0</v>
      </c>
      <c r="BH507" s="6">
        <v>0.25</v>
      </c>
      <c r="BI507" s="6">
        <f t="shared" si="507"/>
        <v>0.25</v>
      </c>
      <c r="BJ507" s="6">
        <f t="shared" si="508"/>
        <v>0.25</v>
      </c>
      <c r="BK507" s="6">
        <f t="shared" si="509"/>
        <v>0.25</v>
      </c>
      <c r="BL507" s="6">
        <f t="shared" si="510"/>
        <v>0.25</v>
      </c>
      <c r="BM507" s="6">
        <v>0.5</v>
      </c>
      <c r="BN507" s="6">
        <f t="shared" si="511"/>
        <v>0.5</v>
      </c>
      <c r="BO507" s="6">
        <f t="shared" si="512"/>
        <v>0.5</v>
      </c>
      <c r="BP507" s="6">
        <f t="shared" si="513"/>
        <v>0.5</v>
      </c>
      <c r="BQ507" s="6">
        <f t="shared" si="514"/>
        <v>0.5</v>
      </c>
      <c r="BR507" s="6">
        <v>0.75</v>
      </c>
      <c r="BS507" s="6">
        <f t="shared" si="515"/>
        <v>0.75</v>
      </c>
      <c r="BT507" s="6">
        <f t="shared" si="516"/>
        <v>0.75</v>
      </c>
      <c r="BU507" s="6">
        <f t="shared" si="517"/>
        <v>0.75</v>
      </c>
      <c r="BV507" s="6">
        <f t="shared" si="518"/>
        <v>0.75</v>
      </c>
      <c r="BW507" s="6">
        <v>1</v>
      </c>
      <c r="BX507" s="1"/>
    </row>
    <row r="508" spans="1:76" ht="91.2" hidden="1" x14ac:dyDescent="0.3">
      <c r="A508" s="2" t="str">
        <f>Programas!A508</f>
        <v>UA8</v>
      </c>
      <c r="B508" s="2">
        <f>Programas!B508</f>
        <v>2</v>
      </c>
      <c r="C508" s="2" t="str">
        <f>Programas!C508</f>
        <v>Interfaces Setoriais</v>
      </c>
      <c r="D508" s="2">
        <f>Programas!D508</f>
        <v>13</v>
      </c>
      <c r="E508" s="2" t="str">
        <f>Programas!E508</f>
        <v>Desenvolvimento de ações para o setor de saneamento</v>
      </c>
      <c r="F508" s="2" t="str">
        <f>Programas!F508</f>
        <v>13.1</v>
      </c>
      <c r="G508" s="2" t="str">
        <f>Programas!G508</f>
        <v>Aperfeiçoamento dos sistemas de abastecimento de água, incluindo redução de perdas</v>
      </c>
      <c r="H508" s="2" t="str">
        <f>Programas!H508</f>
        <v>13.1.2</v>
      </c>
      <c r="I508" s="2" t="str">
        <f>Programas!I508</f>
        <v>Acompanhar as ações desenvolvidas pelo setor de saneamento, inclusive as provenientes do PG032, voltadas à redução de perdas e monitorar os índices de eficiência dos usos da água dos sistemas de abastecimento de água</v>
      </c>
      <c r="J508" s="3" t="str">
        <f>IF(Programas!J508="X","X","")</f>
        <v/>
      </c>
      <c r="K508" s="3" t="str">
        <f>IF(Programas!K508="X","X","")</f>
        <v/>
      </c>
      <c r="L508" s="3" t="str">
        <f>IF(Programas!L508="X","X","")</f>
        <v/>
      </c>
      <c r="M508" s="3" t="str">
        <f>IF(Programas!M508="X","X","")</f>
        <v>X</v>
      </c>
      <c r="N508" s="3" t="str">
        <f>IF(Programas!N508="X","X","")</f>
        <v>X</v>
      </c>
      <c r="O508" s="3" t="str">
        <f>IF(Programas!O508="X","X","")</f>
        <v/>
      </c>
      <c r="P508" s="3" t="str">
        <f>IF(Programas!P508="X","X","")</f>
        <v/>
      </c>
      <c r="Q508" s="3" t="str">
        <f>IF(Programas!Q508="X","X","")</f>
        <v/>
      </c>
      <c r="R508" s="3" t="str">
        <f>IF(Programas!R508="X","X","")</f>
        <v/>
      </c>
      <c r="S508" s="3" t="str">
        <f>IF(Programas!S508="X","X","")</f>
        <v>X</v>
      </c>
      <c r="T508" s="3" t="str">
        <f>IF(Programas!T508="X","X","")</f>
        <v/>
      </c>
      <c r="U508" s="3" t="str">
        <f>IF(Programas!U508="X","X","")</f>
        <v/>
      </c>
      <c r="V508" s="3" t="str">
        <f>IF(Programas!V508="X","X","")</f>
        <v/>
      </c>
      <c r="W508" s="3" t="str">
        <f>IF(Programas!W508="X","X","")</f>
        <v/>
      </c>
      <c r="X508" s="3" t="str">
        <f>IF(Programas!X508="X","X","")</f>
        <v>X</v>
      </c>
      <c r="Y508" s="3" t="str">
        <f>IF(Programas!Y508="X","X","")</f>
        <v/>
      </c>
      <c r="Z508" s="3" t="str">
        <f>IF(Programas!Z508="X","X","")</f>
        <v/>
      </c>
      <c r="AA508" s="3" t="str">
        <f>IF(Programas!AA508="X","X","")</f>
        <v/>
      </c>
      <c r="AB508" s="3" t="str">
        <f>IF(Programas!AB508="X","X","")</f>
        <v/>
      </c>
      <c r="AC508" s="3" t="str">
        <f>IF(Programas!AC508="X","X","")</f>
        <v>X</v>
      </c>
      <c r="AD508" s="3">
        <f>Programas!AD508</f>
        <v>0</v>
      </c>
      <c r="AE508" s="3">
        <f>Programas!AE508</f>
        <v>0</v>
      </c>
      <c r="AF508" s="3">
        <f>Programas!AF508</f>
        <v>0</v>
      </c>
      <c r="AG508" s="3">
        <f>Programas!AG508</f>
        <v>0</v>
      </c>
      <c r="AH508" s="3">
        <f>Programas!AH508</f>
        <v>0</v>
      </c>
      <c r="AI508" s="3">
        <f>Programas!AI508</f>
        <v>0</v>
      </c>
      <c r="AJ508" s="3">
        <f>Programas!AJ508</f>
        <v>0</v>
      </c>
      <c r="AK508" s="3">
        <f>Programas!AK508</f>
        <v>0</v>
      </c>
      <c r="AL508" s="3">
        <f>Programas!AL508</f>
        <v>0</v>
      </c>
      <c r="AM508" s="3">
        <f>Programas!AM508</f>
        <v>0</v>
      </c>
      <c r="AN508" s="3">
        <f>Programas!AN508</f>
        <v>0</v>
      </c>
      <c r="AO508" s="3">
        <f>Programas!AO508</f>
        <v>0</v>
      </c>
      <c r="AP508" s="3">
        <f>Programas!AP508</f>
        <v>0</v>
      </c>
      <c r="AQ508" s="3">
        <f>Programas!AQ508</f>
        <v>0</v>
      </c>
      <c r="AR508" s="3">
        <f>Programas!AR508</f>
        <v>0</v>
      </c>
      <c r="AS508" s="3">
        <f>Programas!AS508</f>
        <v>0</v>
      </c>
      <c r="AT508" s="3">
        <f>Programas!AT508</f>
        <v>0</v>
      </c>
      <c r="AU508" s="3">
        <f>Programas!AU508</f>
        <v>0</v>
      </c>
      <c r="AV508" s="3">
        <f>Programas!AV508</f>
        <v>0</v>
      </c>
      <c r="AW508" s="3">
        <f>Programas!AW508</f>
        <v>0</v>
      </c>
      <c r="AX508" s="4">
        <f t="shared" si="502"/>
        <v>0</v>
      </c>
      <c r="AY508" s="4" t="s">
        <v>205</v>
      </c>
      <c r="AZ508" s="2" t="s">
        <v>350</v>
      </c>
      <c r="BA508" s="2" t="s">
        <v>351</v>
      </c>
      <c r="BB508" s="2" t="s">
        <v>352</v>
      </c>
      <c r="BC508" s="2" t="s">
        <v>353</v>
      </c>
      <c r="BD508" s="6">
        <v>0</v>
      </c>
      <c r="BE508" s="6">
        <f t="shared" si="504"/>
        <v>0</v>
      </c>
      <c r="BF508" s="6">
        <f t="shared" si="505"/>
        <v>0</v>
      </c>
      <c r="BG508" s="6">
        <f t="shared" si="506"/>
        <v>0</v>
      </c>
      <c r="BH508" s="6">
        <v>0.25</v>
      </c>
      <c r="BI508" s="6">
        <f t="shared" si="507"/>
        <v>0.25</v>
      </c>
      <c r="BJ508" s="6">
        <f t="shared" si="508"/>
        <v>0.25</v>
      </c>
      <c r="BK508" s="6">
        <f t="shared" si="509"/>
        <v>0.25</v>
      </c>
      <c r="BL508" s="6">
        <f t="shared" si="510"/>
        <v>0.25</v>
      </c>
      <c r="BM508" s="6">
        <v>0.5</v>
      </c>
      <c r="BN508" s="6">
        <f t="shared" si="511"/>
        <v>0.5</v>
      </c>
      <c r="BO508" s="6">
        <f t="shared" si="512"/>
        <v>0.5</v>
      </c>
      <c r="BP508" s="6">
        <f t="shared" si="513"/>
        <v>0.5</v>
      </c>
      <c r="BQ508" s="6">
        <f t="shared" si="514"/>
        <v>0.5</v>
      </c>
      <c r="BR508" s="6">
        <v>0.75</v>
      </c>
      <c r="BS508" s="6">
        <f t="shared" si="515"/>
        <v>0.75</v>
      </c>
      <c r="BT508" s="6">
        <f t="shared" si="516"/>
        <v>0.75</v>
      </c>
      <c r="BU508" s="6">
        <f t="shared" si="517"/>
        <v>0.75</v>
      </c>
      <c r="BV508" s="6">
        <f t="shared" si="518"/>
        <v>0.75</v>
      </c>
      <c r="BW508" s="6">
        <v>1</v>
      </c>
      <c r="BX508" s="1"/>
    </row>
    <row r="509" spans="1:76" ht="91.2" hidden="1" x14ac:dyDescent="0.3">
      <c r="A509" s="2" t="str">
        <f>Programas!A509</f>
        <v>UA9</v>
      </c>
      <c r="B509" s="2">
        <f>Programas!B509</f>
        <v>2</v>
      </c>
      <c r="C509" s="2" t="str">
        <f>Programas!C509</f>
        <v>Interfaces Setoriais</v>
      </c>
      <c r="D509" s="2">
        <f>Programas!D509</f>
        <v>13</v>
      </c>
      <c r="E509" s="2" t="str">
        <f>Programas!E509</f>
        <v>Desenvolvimento de ações para o setor de saneamento</v>
      </c>
      <c r="F509" s="2" t="str">
        <f>Programas!F509</f>
        <v>13.1</v>
      </c>
      <c r="G509" s="2" t="str">
        <f>Programas!G509</f>
        <v>Aperfeiçoamento dos sistemas de abastecimento de água, incluindo redução de perdas</v>
      </c>
      <c r="H509" s="2" t="str">
        <f>Programas!H509</f>
        <v>13.1.2</v>
      </c>
      <c r="I509" s="2" t="str">
        <f>Programas!I509</f>
        <v>Acompanhar as ações desenvolvidas pelo setor de saneamento, inclusive as provenientes do PG032, voltadas à redução de perdas e monitorar os índices de eficiência dos usos da água dos sistemas de abastecimento de água</v>
      </c>
      <c r="J509" s="3" t="str">
        <f>IF(Programas!J509="X","X","")</f>
        <v/>
      </c>
      <c r="K509" s="3" t="str">
        <f>IF(Programas!K509="X","X","")</f>
        <v/>
      </c>
      <c r="L509" s="3" t="str">
        <f>IF(Programas!L509="X","X","")</f>
        <v/>
      </c>
      <c r="M509" s="3" t="str">
        <f>IF(Programas!M509="X","X","")</f>
        <v>X</v>
      </c>
      <c r="N509" s="3" t="str">
        <f>IF(Programas!N509="X","X","")</f>
        <v>X</v>
      </c>
      <c r="O509" s="3" t="str">
        <f>IF(Programas!O509="X","X","")</f>
        <v/>
      </c>
      <c r="P509" s="3" t="str">
        <f>IF(Programas!P509="X","X","")</f>
        <v/>
      </c>
      <c r="Q509" s="3" t="str">
        <f>IF(Programas!Q509="X","X","")</f>
        <v/>
      </c>
      <c r="R509" s="3" t="str">
        <f>IF(Programas!R509="X","X","")</f>
        <v/>
      </c>
      <c r="S509" s="3" t="str">
        <f>IF(Programas!S509="X","X","")</f>
        <v>X</v>
      </c>
      <c r="T509" s="3" t="str">
        <f>IF(Programas!T509="X","X","")</f>
        <v/>
      </c>
      <c r="U509" s="3" t="str">
        <f>IF(Programas!U509="X","X","")</f>
        <v/>
      </c>
      <c r="V509" s="3" t="str">
        <f>IF(Programas!V509="X","X","")</f>
        <v/>
      </c>
      <c r="W509" s="3" t="str">
        <f>IF(Programas!W509="X","X","")</f>
        <v/>
      </c>
      <c r="X509" s="3" t="str">
        <f>IF(Programas!X509="X","X","")</f>
        <v>X</v>
      </c>
      <c r="Y509" s="3" t="str">
        <f>IF(Programas!Y509="X","X","")</f>
        <v/>
      </c>
      <c r="Z509" s="3" t="str">
        <f>IF(Programas!Z509="X","X","")</f>
        <v/>
      </c>
      <c r="AA509" s="3" t="str">
        <f>IF(Programas!AA509="X","X","")</f>
        <v/>
      </c>
      <c r="AB509" s="3" t="str">
        <f>IF(Programas!AB509="X","X","")</f>
        <v/>
      </c>
      <c r="AC509" s="3" t="str">
        <f>IF(Programas!AC509="X","X","")</f>
        <v>X</v>
      </c>
      <c r="AD509" s="3">
        <f>Programas!AD509</f>
        <v>0</v>
      </c>
      <c r="AE509" s="3">
        <f>Programas!AE509</f>
        <v>0</v>
      </c>
      <c r="AF509" s="3">
        <f>Programas!AF509</f>
        <v>0</v>
      </c>
      <c r="AG509" s="3">
        <f>Programas!AG509</f>
        <v>0</v>
      </c>
      <c r="AH509" s="3">
        <f>Programas!AH509</f>
        <v>0</v>
      </c>
      <c r="AI509" s="3">
        <f>Programas!AI509</f>
        <v>0</v>
      </c>
      <c r="AJ509" s="3">
        <f>Programas!AJ509</f>
        <v>0</v>
      </c>
      <c r="AK509" s="3">
        <f>Programas!AK509</f>
        <v>0</v>
      </c>
      <c r="AL509" s="3">
        <f>Programas!AL509</f>
        <v>0</v>
      </c>
      <c r="AM509" s="3">
        <f>Programas!AM509</f>
        <v>0</v>
      </c>
      <c r="AN509" s="3">
        <f>Programas!AN509</f>
        <v>0</v>
      </c>
      <c r="AO509" s="3">
        <f>Programas!AO509</f>
        <v>0</v>
      </c>
      <c r="AP509" s="3">
        <f>Programas!AP509</f>
        <v>0</v>
      </c>
      <c r="AQ509" s="3">
        <f>Programas!AQ509</f>
        <v>0</v>
      </c>
      <c r="AR509" s="3">
        <f>Programas!AR509</f>
        <v>0</v>
      </c>
      <c r="AS509" s="3">
        <f>Programas!AS509</f>
        <v>0</v>
      </c>
      <c r="AT509" s="3">
        <f>Programas!AT509</f>
        <v>0</v>
      </c>
      <c r="AU509" s="3">
        <f>Programas!AU509</f>
        <v>0</v>
      </c>
      <c r="AV509" s="3">
        <f>Programas!AV509</f>
        <v>0</v>
      </c>
      <c r="AW509" s="3">
        <f>Programas!AW509</f>
        <v>0</v>
      </c>
      <c r="AX509" s="4">
        <f t="shared" si="502"/>
        <v>0</v>
      </c>
      <c r="AY509" s="4" t="s">
        <v>205</v>
      </c>
      <c r="AZ509" s="2" t="s">
        <v>350</v>
      </c>
      <c r="BA509" s="2" t="s">
        <v>351</v>
      </c>
      <c r="BB509" s="2" t="s">
        <v>352</v>
      </c>
      <c r="BC509" s="2" t="s">
        <v>353</v>
      </c>
      <c r="BD509" s="6">
        <v>0</v>
      </c>
      <c r="BE509" s="6">
        <f t="shared" si="504"/>
        <v>0</v>
      </c>
      <c r="BF509" s="6">
        <f t="shared" si="505"/>
        <v>0</v>
      </c>
      <c r="BG509" s="6">
        <f t="shared" si="506"/>
        <v>0</v>
      </c>
      <c r="BH509" s="6">
        <v>0.25</v>
      </c>
      <c r="BI509" s="6">
        <f t="shared" si="507"/>
        <v>0.25</v>
      </c>
      <c r="BJ509" s="6">
        <f t="shared" si="508"/>
        <v>0.25</v>
      </c>
      <c r="BK509" s="6">
        <f t="shared" si="509"/>
        <v>0.25</v>
      </c>
      <c r="BL509" s="6">
        <f t="shared" si="510"/>
        <v>0.25</v>
      </c>
      <c r="BM509" s="6">
        <v>0.5</v>
      </c>
      <c r="BN509" s="6">
        <f t="shared" si="511"/>
        <v>0.5</v>
      </c>
      <c r="BO509" s="6">
        <f t="shared" si="512"/>
        <v>0.5</v>
      </c>
      <c r="BP509" s="6">
        <f t="shared" si="513"/>
        <v>0.5</v>
      </c>
      <c r="BQ509" s="6">
        <f t="shared" si="514"/>
        <v>0.5</v>
      </c>
      <c r="BR509" s="6">
        <v>0.75</v>
      </c>
      <c r="BS509" s="6">
        <f t="shared" si="515"/>
        <v>0.75</v>
      </c>
      <c r="BT509" s="6">
        <f t="shared" si="516"/>
        <v>0.75</v>
      </c>
      <c r="BU509" s="6">
        <f t="shared" si="517"/>
        <v>0.75</v>
      </c>
      <c r="BV509" s="6">
        <f t="shared" si="518"/>
        <v>0.75</v>
      </c>
      <c r="BW509" s="6">
        <v>1</v>
      </c>
      <c r="BX509" s="1"/>
    </row>
    <row r="510" spans="1:76" ht="57" x14ac:dyDescent="0.3">
      <c r="A510" s="40" t="str">
        <f>Programas!A510</f>
        <v>PIRH</v>
      </c>
      <c r="B510" s="40">
        <f>Programas!B510</f>
        <v>2</v>
      </c>
      <c r="C510" s="40" t="str">
        <f>Programas!C510</f>
        <v>Interfaces Setoriais</v>
      </c>
      <c r="D510" s="40">
        <f>Programas!D510</f>
        <v>13</v>
      </c>
      <c r="E510" s="40" t="str">
        <f>Programas!E510</f>
        <v>Desenvolvimento de ações para o setor de saneamento</v>
      </c>
      <c r="F510" s="40" t="str">
        <f>Programas!F510</f>
        <v>13.1</v>
      </c>
      <c r="G510" s="40" t="str">
        <f>Programas!G510</f>
        <v>Aperfeiçoamento dos sistemas de abastecimento de água, incluindo redução de perdas</v>
      </c>
      <c r="H510" s="40" t="str">
        <f>Programas!H510</f>
        <v>13.1.3</v>
      </c>
      <c r="I510" s="40" t="str">
        <f>Programas!I510</f>
        <v>Contratar projetos para Otimização dos Sistemas de Abastecimento de Água</v>
      </c>
      <c r="J510" s="30" t="str">
        <f>IF(Programas!J510="X","X","")</f>
        <v>X</v>
      </c>
      <c r="K510" s="30" t="str">
        <f>IF(Programas!K510="X","X","")</f>
        <v>X</v>
      </c>
      <c r="L510" s="30" t="str">
        <f>IF(Programas!L510="X","X","")</f>
        <v>X</v>
      </c>
      <c r="M510" s="30" t="str">
        <f>IF(Programas!M510="X","X","")</f>
        <v>X</v>
      </c>
      <c r="N510" s="30" t="str">
        <f>IF(Programas!N510="X","X","")</f>
        <v>X</v>
      </c>
      <c r="O510" s="30" t="str">
        <f>IF(Programas!O510="X","X","")</f>
        <v>X</v>
      </c>
      <c r="P510" s="30" t="str">
        <f>IF(Programas!P510="X","X","")</f>
        <v>X</v>
      </c>
      <c r="Q510" s="30" t="str">
        <f>IF(Programas!Q510="X","X","")</f>
        <v>X</v>
      </c>
      <c r="R510" s="30" t="str">
        <f>IF(Programas!R510="X","X","")</f>
        <v>X</v>
      </c>
      <c r="S510" s="30" t="str">
        <f>IF(Programas!S510="X","X","")</f>
        <v>X</v>
      </c>
      <c r="T510" s="30" t="str">
        <f>IF(Programas!T510="X","X","")</f>
        <v>X</v>
      </c>
      <c r="U510" s="30" t="str">
        <f>IF(Programas!U510="X","X","")</f>
        <v>X</v>
      </c>
      <c r="V510" s="30" t="str">
        <f>IF(Programas!V510="X","X","")</f>
        <v>X</v>
      </c>
      <c r="W510" s="30" t="str">
        <f>IF(Programas!W510="X","X","")</f>
        <v>X</v>
      </c>
      <c r="X510" s="30" t="str">
        <f>IF(Programas!X510="X","X","")</f>
        <v>X</v>
      </c>
      <c r="Y510" s="30" t="str">
        <f>IF(Programas!Y510="X","X","")</f>
        <v>X</v>
      </c>
      <c r="Z510" s="30" t="str">
        <f>IF(Programas!Z510="X","X","")</f>
        <v>X</v>
      </c>
      <c r="AA510" s="30" t="str">
        <f>IF(Programas!AA510="X","X","")</f>
        <v>X</v>
      </c>
      <c r="AB510" s="30" t="str">
        <f>IF(Programas!AB510="X","X","")</f>
        <v>X</v>
      </c>
      <c r="AC510" s="30" t="str">
        <f>IF(Programas!AC510="X","X","")</f>
        <v>X</v>
      </c>
      <c r="AD510" s="30">
        <f>Programas!AD510</f>
        <v>7203</v>
      </c>
      <c r="AE510" s="30">
        <f>Programas!AE510</f>
        <v>5050</v>
      </c>
      <c r="AF510" s="30">
        <f>Programas!AF510</f>
        <v>2650</v>
      </c>
      <c r="AG510" s="30">
        <f>Programas!AG510</f>
        <v>4950</v>
      </c>
      <c r="AH510" s="30">
        <f>Programas!AH510</f>
        <v>4950</v>
      </c>
      <c r="AI510" s="30">
        <f>Programas!AI510</f>
        <v>2000</v>
      </c>
      <c r="AJ510" s="30">
        <f>Programas!AJ510</f>
        <v>2000</v>
      </c>
      <c r="AK510" s="30">
        <f>Programas!AK510</f>
        <v>2000</v>
      </c>
      <c r="AL510" s="30">
        <f>Programas!AL510</f>
        <v>2000</v>
      </c>
      <c r="AM510" s="30">
        <f>Programas!AM510</f>
        <v>2000</v>
      </c>
      <c r="AN510" s="30">
        <f>Programas!AN510</f>
        <v>2000</v>
      </c>
      <c r="AO510" s="30">
        <f>Programas!AO510</f>
        <v>2000</v>
      </c>
      <c r="AP510" s="30">
        <f>Programas!AP510</f>
        <v>2000</v>
      </c>
      <c r="AQ510" s="30">
        <f>Programas!AQ510</f>
        <v>2000</v>
      </c>
      <c r="AR510" s="30">
        <f>Programas!AR510</f>
        <v>2000</v>
      </c>
      <c r="AS510" s="30">
        <f>Programas!AS510</f>
        <v>2000</v>
      </c>
      <c r="AT510" s="30">
        <f>Programas!AT510</f>
        <v>2000</v>
      </c>
      <c r="AU510" s="30">
        <f>Programas!AU510</f>
        <v>2000</v>
      </c>
      <c r="AV510" s="30">
        <f>Programas!AV510</f>
        <v>2000</v>
      </c>
      <c r="AW510" s="30">
        <f>Programas!AW510</f>
        <v>2000</v>
      </c>
      <c r="AX510" s="36">
        <f t="shared" si="502"/>
        <v>54803</v>
      </c>
      <c r="AY510" s="36" t="s">
        <v>205</v>
      </c>
      <c r="AZ510" s="40" t="s">
        <v>354</v>
      </c>
      <c r="BA510" s="40" t="s">
        <v>355</v>
      </c>
      <c r="BB510" s="40" t="s">
        <v>356</v>
      </c>
      <c r="BC510" s="40" t="s">
        <v>357</v>
      </c>
      <c r="BD510" s="62">
        <v>0</v>
      </c>
      <c r="BE510" s="62">
        <f t="shared" ref="BE510:BV510" si="519">BD510</f>
        <v>0</v>
      </c>
      <c r="BF510" s="62">
        <v>0.25</v>
      </c>
      <c r="BG510" s="62">
        <f t="shared" si="519"/>
        <v>0.25</v>
      </c>
      <c r="BH510" s="62">
        <v>0.5</v>
      </c>
      <c r="BI510" s="62">
        <f t="shared" si="519"/>
        <v>0.5</v>
      </c>
      <c r="BJ510" s="62">
        <f t="shared" si="519"/>
        <v>0.5</v>
      </c>
      <c r="BK510" s="62">
        <f t="shared" si="519"/>
        <v>0.5</v>
      </c>
      <c r="BL510" s="62">
        <f t="shared" si="519"/>
        <v>0.5</v>
      </c>
      <c r="BM510" s="62">
        <v>0.75</v>
      </c>
      <c r="BN510" s="62">
        <f t="shared" si="519"/>
        <v>0.75</v>
      </c>
      <c r="BO510" s="62">
        <f t="shared" si="519"/>
        <v>0.75</v>
      </c>
      <c r="BP510" s="62">
        <f t="shared" si="519"/>
        <v>0.75</v>
      </c>
      <c r="BQ510" s="62">
        <f t="shared" si="519"/>
        <v>0.75</v>
      </c>
      <c r="BR510" s="62">
        <f t="shared" si="519"/>
        <v>0.75</v>
      </c>
      <c r="BS510" s="62">
        <f t="shared" si="519"/>
        <v>0.75</v>
      </c>
      <c r="BT510" s="62">
        <f t="shared" si="519"/>
        <v>0.75</v>
      </c>
      <c r="BU510" s="62">
        <f t="shared" si="519"/>
        <v>0.75</v>
      </c>
      <c r="BV510" s="62">
        <f t="shared" si="519"/>
        <v>0.75</v>
      </c>
      <c r="BW510" s="62">
        <v>1</v>
      </c>
    </row>
    <row r="511" spans="1:76" ht="57" hidden="1" x14ac:dyDescent="0.3">
      <c r="A511" s="2" t="str">
        <f>Programas!A511</f>
        <v>Doce</v>
      </c>
      <c r="B511" s="2">
        <f>Programas!B511</f>
        <v>2</v>
      </c>
      <c r="C511" s="2" t="str">
        <f>Programas!C511</f>
        <v>Interfaces Setoriais</v>
      </c>
      <c r="D511" s="2">
        <f>Programas!D511</f>
        <v>13</v>
      </c>
      <c r="E511" s="2" t="str">
        <f>Programas!E511</f>
        <v>Desenvolvimento de ações para o setor de saneamento</v>
      </c>
      <c r="F511" s="2" t="str">
        <f>Programas!F511</f>
        <v>13.1</v>
      </c>
      <c r="G511" s="2" t="str">
        <f>Programas!G511</f>
        <v>Aperfeiçoamento dos sistemas de abastecimento de água, incluindo redução de perdas</v>
      </c>
      <c r="H511" s="2" t="str">
        <f>Programas!H511</f>
        <v>13.1.3</v>
      </c>
      <c r="I511" s="2" t="str">
        <f>Programas!I511</f>
        <v>Contratar projetos para Otimização dos Sistemas de Abastecimento de Água</v>
      </c>
      <c r="J511" s="3" t="str">
        <f>IF(Programas!J511="X","X","")</f>
        <v>X</v>
      </c>
      <c r="K511" s="3" t="str">
        <f>IF(Programas!K511="X","X","")</f>
        <v>X</v>
      </c>
      <c r="L511" s="3" t="str">
        <f>IF(Programas!L511="X","X","")</f>
        <v>X</v>
      </c>
      <c r="M511" s="3" t="str">
        <f>IF(Programas!M511="X","X","")</f>
        <v>X</v>
      </c>
      <c r="N511" s="3" t="str">
        <f>IF(Programas!N511="X","X","")</f>
        <v>X</v>
      </c>
      <c r="O511" s="3" t="str">
        <f>IF(Programas!O511="X","X","")</f>
        <v>X</v>
      </c>
      <c r="P511" s="3" t="str">
        <f>IF(Programas!P511="X","X","")</f>
        <v>X</v>
      </c>
      <c r="Q511" s="3" t="str">
        <f>IF(Programas!Q511="X","X","")</f>
        <v>X</v>
      </c>
      <c r="R511" s="3" t="str">
        <f>IF(Programas!R511="X","X","")</f>
        <v>X</v>
      </c>
      <c r="S511" s="3" t="str">
        <f>IF(Programas!S511="X","X","")</f>
        <v>X</v>
      </c>
      <c r="T511" s="3" t="str">
        <f>IF(Programas!T511="X","X","")</f>
        <v>X</v>
      </c>
      <c r="U511" s="3" t="str">
        <f>IF(Programas!U511="X","X","")</f>
        <v>X</v>
      </c>
      <c r="V511" s="3" t="str">
        <f>IF(Programas!V511="X","X","")</f>
        <v>X</v>
      </c>
      <c r="W511" s="3" t="str">
        <f>IF(Programas!W511="X","X","")</f>
        <v>X</v>
      </c>
      <c r="X511" s="3" t="str">
        <f>IF(Programas!X511="X","X","")</f>
        <v>X</v>
      </c>
      <c r="Y511" s="3" t="str">
        <f>IF(Programas!Y511="X","X","")</f>
        <v>X</v>
      </c>
      <c r="Z511" s="3" t="str">
        <f>IF(Programas!Z511="X","X","")</f>
        <v>X</v>
      </c>
      <c r="AA511" s="3" t="str">
        <f>IF(Programas!AA511="X","X","")</f>
        <v>X</v>
      </c>
      <c r="AB511" s="3" t="str">
        <f>IF(Programas!AB511="X","X","")</f>
        <v>X</v>
      </c>
      <c r="AC511" s="3" t="str">
        <f>IF(Programas!AC511="X","X","")</f>
        <v>X</v>
      </c>
      <c r="AD511" s="3">
        <f>Programas!AD511</f>
        <v>0</v>
      </c>
      <c r="AE511" s="3">
        <f>Programas!AE511</f>
        <v>0</v>
      </c>
      <c r="AF511" s="3">
        <f>Programas!AF511</f>
        <v>0</v>
      </c>
      <c r="AG511" s="3">
        <f>Programas!AG511</f>
        <v>0</v>
      </c>
      <c r="AH511" s="3">
        <f>Programas!AH511</f>
        <v>0</v>
      </c>
      <c r="AI511" s="3">
        <f>Programas!AI511</f>
        <v>900</v>
      </c>
      <c r="AJ511" s="3">
        <f>Programas!AJ511</f>
        <v>900</v>
      </c>
      <c r="AK511" s="3">
        <f>Programas!AK511</f>
        <v>900</v>
      </c>
      <c r="AL511" s="3">
        <f>Programas!AL511</f>
        <v>900</v>
      </c>
      <c r="AM511" s="3">
        <f>Programas!AM511</f>
        <v>900</v>
      </c>
      <c r="AN511" s="3">
        <f>Programas!AN511</f>
        <v>900</v>
      </c>
      <c r="AO511" s="3">
        <f>Programas!AO511</f>
        <v>900</v>
      </c>
      <c r="AP511" s="3">
        <f>Programas!AP511</f>
        <v>900</v>
      </c>
      <c r="AQ511" s="3">
        <f>Programas!AQ511</f>
        <v>900</v>
      </c>
      <c r="AR511" s="3">
        <f>Programas!AR511</f>
        <v>900</v>
      </c>
      <c r="AS511" s="3">
        <f>Programas!AS511</f>
        <v>900</v>
      </c>
      <c r="AT511" s="3">
        <f>Programas!AT511</f>
        <v>900</v>
      </c>
      <c r="AU511" s="3">
        <f>Programas!AU511</f>
        <v>900</v>
      </c>
      <c r="AV511" s="3">
        <f>Programas!AV511</f>
        <v>900</v>
      </c>
      <c r="AW511" s="3">
        <f>Programas!AW511</f>
        <v>900</v>
      </c>
      <c r="AX511" s="4">
        <f t="shared" si="502"/>
        <v>13500</v>
      </c>
      <c r="AY511" s="4" t="s">
        <v>205</v>
      </c>
      <c r="AZ511" s="2" t="s">
        <v>354</v>
      </c>
      <c r="BA511" s="2" t="s">
        <v>355</v>
      </c>
      <c r="BB511" s="2" t="s">
        <v>356</v>
      </c>
      <c r="BC511" s="2" t="s">
        <v>357</v>
      </c>
      <c r="BD511" s="6">
        <v>0</v>
      </c>
      <c r="BE511" s="6">
        <f>BD511</f>
        <v>0</v>
      </c>
      <c r="BF511" s="6">
        <v>0.25</v>
      </c>
      <c r="BG511" s="6">
        <f>BF511</f>
        <v>0.25</v>
      </c>
      <c r="BH511" s="6">
        <v>0.5</v>
      </c>
      <c r="BI511" s="6">
        <f t="shared" ref="BI511:BL514" si="520">BH511</f>
        <v>0.5</v>
      </c>
      <c r="BJ511" s="6">
        <f t="shared" si="520"/>
        <v>0.5</v>
      </c>
      <c r="BK511" s="6">
        <f t="shared" si="520"/>
        <v>0.5</v>
      </c>
      <c r="BL511" s="6">
        <f t="shared" si="520"/>
        <v>0.5</v>
      </c>
      <c r="BM511" s="6">
        <v>0.75</v>
      </c>
      <c r="BN511" s="6">
        <f t="shared" ref="BN511:BV511" si="521">BM511</f>
        <v>0.75</v>
      </c>
      <c r="BO511" s="6">
        <f t="shared" si="521"/>
        <v>0.75</v>
      </c>
      <c r="BP511" s="6">
        <f t="shared" si="521"/>
        <v>0.75</v>
      </c>
      <c r="BQ511" s="6">
        <f t="shared" si="521"/>
        <v>0.75</v>
      </c>
      <c r="BR511" s="6">
        <f t="shared" si="521"/>
        <v>0.75</v>
      </c>
      <c r="BS511" s="6">
        <f t="shared" si="521"/>
        <v>0.75</v>
      </c>
      <c r="BT511" s="6">
        <f t="shared" si="521"/>
        <v>0.75</v>
      </c>
      <c r="BU511" s="6">
        <f t="shared" si="521"/>
        <v>0.75</v>
      </c>
      <c r="BV511" s="6">
        <f t="shared" si="521"/>
        <v>0.75</v>
      </c>
      <c r="BW511" s="6">
        <v>1</v>
      </c>
      <c r="BX511" s="1"/>
    </row>
    <row r="512" spans="1:76" ht="57" hidden="1" x14ac:dyDescent="0.3">
      <c r="A512" s="2" t="str">
        <f>Programas!A512</f>
        <v>DO1</v>
      </c>
      <c r="B512" s="2">
        <f>Programas!B512</f>
        <v>2</v>
      </c>
      <c r="C512" s="2" t="str">
        <f>Programas!C512</f>
        <v>Interfaces Setoriais</v>
      </c>
      <c r="D512" s="2">
        <f>Programas!D512</f>
        <v>13</v>
      </c>
      <c r="E512" s="2" t="str">
        <f>Programas!E512</f>
        <v>Desenvolvimento de ações para o setor de saneamento</v>
      </c>
      <c r="F512" s="2" t="str">
        <f>Programas!F512</f>
        <v>13.1</v>
      </c>
      <c r="G512" s="2" t="str">
        <f>Programas!G512</f>
        <v>Aperfeiçoamento dos sistemas de abastecimento de água, incluindo redução de perdas</v>
      </c>
      <c r="H512" s="2" t="str">
        <f>Programas!H512</f>
        <v>13.1.3</v>
      </c>
      <c r="I512" s="2" t="str">
        <f>Programas!I512</f>
        <v>Contratar projetos para Otimização dos Sistemas de Abastecimento de Água</v>
      </c>
      <c r="J512" s="3" t="str">
        <f>IF(Programas!J512="X","X","")</f>
        <v>X</v>
      </c>
      <c r="K512" s="3" t="str">
        <f>IF(Programas!K512="X","X","")</f>
        <v>X</v>
      </c>
      <c r="L512" s="3" t="str">
        <f>IF(Programas!L512="X","X","")</f>
        <v>X</v>
      </c>
      <c r="M512" s="3" t="str">
        <f>IF(Programas!M512="X","X","")</f>
        <v>X</v>
      </c>
      <c r="N512" s="3" t="str">
        <f>IF(Programas!N512="X","X","")</f>
        <v>X</v>
      </c>
      <c r="O512" s="3" t="str">
        <f>IF(Programas!O512="X","X","")</f>
        <v>X</v>
      </c>
      <c r="P512" s="3" t="str">
        <f>IF(Programas!P512="X","X","")</f>
        <v>X</v>
      </c>
      <c r="Q512" s="3" t="str">
        <f>IF(Programas!Q512="X","X","")</f>
        <v>X</v>
      </c>
      <c r="R512" s="3" t="str">
        <f>IF(Programas!R512="X","X","")</f>
        <v>X</v>
      </c>
      <c r="S512" s="3" t="str">
        <f>IF(Programas!S512="X","X","")</f>
        <v>X</v>
      </c>
      <c r="T512" s="3" t="str">
        <f>IF(Programas!T512="X","X","")</f>
        <v>X</v>
      </c>
      <c r="U512" s="3" t="str">
        <f>IF(Programas!U512="X","X","")</f>
        <v>X</v>
      </c>
      <c r="V512" s="3" t="str">
        <f>IF(Programas!V512="X","X","")</f>
        <v>X</v>
      </c>
      <c r="W512" s="3" t="str">
        <f>IF(Programas!W512="X","X","")</f>
        <v>X</v>
      </c>
      <c r="X512" s="3" t="str">
        <f>IF(Programas!X512="X","X","")</f>
        <v>X</v>
      </c>
      <c r="Y512" s="3" t="str">
        <f>IF(Programas!Y512="X","X","")</f>
        <v>X</v>
      </c>
      <c r="Z512" s="3" t="str">
        <f>IF(Programas!Z512="X","X","")</f>
        <v>X</v>
      </c>
      <c r="AA512" s="3" t="str">
        <f>IF(Programas!AA512="X","X","")</f>
        <v>X</v>
      </c>
      <c r="AB512" s="3" t="str">
        <f>IF(Programas!AB512="X","X","")</f>
        <v>X</v>
      </c>
      <c r="AC512" s="3" t="str">
        <f>IF(Programas!AC512="X","X","")</f>
        <v>X</v>
      </c>
      <c r="AD512" s="3">
        <f>Programas!AD512</f>
        <v>2000</v>
      </c>
      <c r="AE512" s="3">
        <f>Programas!AE512</f>
        <v>2000</v>
      </c>
      <c r="AF512" s="3">
        <f>Programas!AF512</f>
        <v>2000</v>
      </c>
      <c r="AG512" s="3">
        <f>Programas!AG512</f>
        <v>300</v>
      </c>
      <c r="AH512" s="3">
        <f>Programas!AH512</f>
        <v>300</v>
      </c>
      <c r="AI512" s="3">
        <f>Programas!AI512</f>
        <v>300</v>
      </c>
      <c r="AJ512" s="3">
        <f>Programas!AJ512</f>
        <v>300</v>
      </c>
      <c r="AK512" s="3">
        <f>Programas!AK512</f>
        <v>300</v>
      </c>
      <c r="AL512" s="3">
        <f>Programas!AL512</f>
        <v>300</v>
      </c>
      <c r="AM512" s="3">
        <f>Programas!AM512</f>
        <v>300</v>
      </c>
      <c r="AN512" s="3">
        <f>Programas!AN512</f>
        <v>300</v>
      </c>
      <c r="AO512" s="3">
        <f>Programas!AO512</f>
        <v>300</v>
      </c>
      <c r="AP512" s="3">
        <f>Programas!AP512</f>
        <v>300</v>
      </c>
      <c r="AQ512" s="3">
        <f>Programas!AQ512</f>
        <v>300</v>
      </c>
      <c r="AR512" s="3">
        <f>Programas!AR512</f>
        <v>300</v>
      </c>
      <c r="AS512" s="3">
        <f>Programas!AS512</f>
        <v>300</v>
      </c>
      <c r="AT512" s="3">
        <f>Programas!AT512</f>
        <v>300</v>
      </c>
      <c r="AU512" s="3">
        <f>Programas!AU512</f>
        <v>300</v>
      </c>
      <c r="AV512" s="3">
        <f>Programas!AV512</f>
        <v>300</v>
      </c>
      <c r="AW512" s="3">
        <f>Programas!AW512</f>
        <v>300</v>
      </c>
      <c r="AX512" s="4">
        <f t="shared" si="502"/>
        <v>11100</v>
      </c>
      <c r="AY512" s="4" t="s">
        <v>205</v>
      </c>
      <c r="AZ512" s="2" t="s">
        <v>354</v>
      </c>
      <c r="BA512" s="2" t="s">
        <v>355</v>
      </c>
      <c r="BB512" s="2" t="s">
        <v>356</v>
      </c>
      <c r="BC512" s="2" t="s">
        <v>357</v>
      </c>
      <c r="BD512" s="6">
        <v>0</v>
      </c>
      <c r="BE512" s="6">
        <f>BD512</f>
        <v>0</v>
      </c>
      <c r="BF512" s="6">
        <v>0.25</v>
      </c>
      <c r="BG512" s="6">
        <f>BF512</f>
        <v>0.25</v>
      </c>
      <c r="BH512" s="6">
        <v>0.5</v>
      </c>
      <c r="BI512" s="6">
        <f t="shared" si="520"/>
        <v>0.5</v>
      </c>
      <c r="BJ512" s="6">
        <f t="shared" si="520"/>
        <v>0.5</v>
      </c>
      <c r="BK512" s="6">
        <f t="shared" si="520"/>
        <v>0.5</v>
      </c>
      <c r="BL512" s="6">
        <f t="shared" si="520"/>
        <v>0.5</v>
      </c>
      <c r="BM512" s="6">
        <v>0.75</v>
      </c>
      <c r="BN512" s="6">
        <f t="shared" ref="BN512:BV512" si="522">BM512</f>
        <v>0.75</v>
      </c>
      <c r="BO512" s="6">
        <f t="shared" si="522"/>
        <v>0.75</v>
      </c>
      <c r="BP512" s="6">
        <f t="shared" si="522"/>
        <v>0.75</v>
      </c>
      <c r="BQ512" s="6">
        <f t="shared" si="522"/>
        <v>0.75</v>
      </c>
      <c r="BR512" s="6">
        <f t="shared" si="522"/>
        <v>0.75</v>
      </c>
      <c r="BS512" s="6">
        <f t="shared" si="522"/>
        <v>0.75</v>
      </c>
      <c r="BT512" s="6">
        <f t="shared" si="522"/>
        <v>0.75</v>
      </c>
      <c r="BU512" s="6">
        <f t="shared" si="522"/>
        <v>0.75</v>
      </c>
      <c r="BV512" s="6">
        <f t="shared" si="522"/>
        <v>0.75</v>
      </c>
      <c r="BW512" s="6">
        <v>1</v>
      </c>
      <c r="BX512" s="1"/>
    </row>
    <row r="513" spans="1:76" ht="57" hidden="1" x14ac:dyDescent="0.3">
      <c r="A513" s="2" t="str">
        <f>Programas!A513</f>
        <v>DO2</v>
      </c>
      <c r="B513" s="2">
        <f>Programas!B513</f>
        <v>2</v>
      </c>
      <c r="C513" s="2" t="str">
        <f>Programas!C513</f>
        <v>Interfaces Setoriais</v>
      </c>
      <c r="D513" s="2">
        <f>Programas!D513</f>
        <v>13</v>
      </c>
      <c r="E513" s="2" t="str">
        <f>Programas!E513</f>
        <v>Desenvolvimento de ações para o setor de saneamento</v>
      </c>
      <c r="F513" s="2" t="str">
        <f>Programas!F513</f>
        <v>13.1</v>
      </c>
      <c r="G513" s="2" t="str">
        <f>Programas!G513</f>
        <v>Aperfeiçoamento dos sistemas de abastecimento de água, incluindo redução de perdas</v>
      </c>
      <c r="H513" s="2" t="str">
        <f>Programas!H513</f>
        <v>13.1.3</v>
      </c>
      <c r="I513" s="2" t="str">
        <f>Programas!I513</f>
        <v>Contratar projetos para Otimização dos Sistemas de Abastecimento de Água</v>
      </c>
      <c r="J513" s="3" t="str">
        <f>IF(Programas!J513="X","X","")</f>
        <v>X</v>
      </c>
      <c r="K513" s="3" t="str">
        <f>IF(Programas!K513="X","X","")</f>
        <v>X</v>
      </c>
      <c r="L513" s="3" t="str">
        <f>IF(Programas!L513="X","X","")</f>
        <v>X</v>
      </c>
      <c r="M513" s="3" t="str">
        <f>IF(Programas!M513="X","X","")</f>
        <v>X</v>
      </c>
      <c r="N513" s="3" t="str">
        <f>IF(Programas!N513="X","X","")</f>
        <v>X</v>
      </c>
      <c r="O513" s="3" t="str">
        <f>IF(Programas!O513="X","X","")</f>
        <v>X</v>
      </c>
      <c r="P513" s="3" t="str">
        <f>IF(Programas!P513="X","X","")</f>
        <v>X</v>
      </c>
      <c r="Q513" s="3" t="str">
        <f>IF(Programas!Q513="X","X","")</f>
        <v>X</v>
      </c>
      <c r="R513" s="3" t="str">
        <f>IF(Programas!R513="X","X","")</f>
        <v>X</v>
      </c>
      <c r="S513" s="3" t="str">
        <f>IF(Programas!S513="X","X","")</f>
        <v>X</v>
      </c>
      <c r="T513" s="3" t="str">
        <f>IF(Programas!T513="X","X","")</f>
        <v>X</v>
      </c>
      <c r="U513" s="3" t="str">
        <f>IF(Programas!U513="X","X","")</f>
        <v>X</v>
      </c>
      <c r="V513" s="3" t="str">
        <f>IF(Programas!V513="X","X","")</f>
        <v>X</v>
      </c>
      <c r="W513" s="3" t="str">
        <f>IF(Programas!W513="X","X","")</f>
        <v>X</v>
      </c>
      <c r="X513" s="3" t="str">
        <f>IF(Programas!X513="X","X","")</f>
        <v>X</v>
      </c>
      <c r="Y513" s="3" t="str">
        <f>IF(Programas!Y513="X","X","")</f>
        <v>X</v>
      </c>
      <c r="Z513" s="3" t="str">
        <f>IF(Programas!Z513="X","X","")</f>
        <v>X</v>
      </c>
      <c r="AA513" s="3" t="str">
        <f>IF(Programas!AA513="X","X","")</f>
        <v>X</v>
      </c>
      <c r="AB513" s="3" t="str">
        <f>IF(Programas!AB513="X","X","")</f>
        <v>X</v>
      </c>
      <c r="AC513" s="3" t="str">
        <f>IF(Programas!AC513="X","X","")</f>
        <v>X</v>
      </c>
      <c r="AD513" s="3">
        <f>Programas!AD513</f>
        <v>4000</v>
      </c>
      <c r="AE513" s="3">
        <f>Programas!AE513</f>
        <v>1900</v>
      </c>
      <c r="AF513" s="3">
        <f>Programas!AF513</f>
        <v>0</v>
      </c>
      <c r="AG513" s="3">
        <f>Programas!AG513</f>
        <v>2000</v>
      </c>
      <c r="AH513" s="3">
        <f>Programas!AH513</f>
        <v>2000</v>
      </c>
      <c r="AI513" s="3">
        <f>Programas!AI513</f>
        <v>500</v>
      </c>
      <c r="AJ513" s="3">
        <f>Programas!AJ513</f>
        <v>500</v>
      </c>
      <c r="AK513" s="3">
        <f>Programas!AK513</f>
        <v>500</v>
      </c>
      <c r="AL513" s="3">
        <f>Programas!AL513</f>
        <v>500</v>
      </c>
      <c r="AM513" s="3">
        <f>Programas!AM513</f>
        <v>500</v>
      </c>
      <c r="AN513" s="3">
        <f>Programas!AN513</f>
        <v>500</v>
      </c>
      <c r="AO513" s="3">
        <f>Programas!AO513</f>
        <v>500</v>
      </c>
      <c r="AP513" s="3">
        <f>Programas!AP513</f>
        <v>500</v>
      </c>
      <c r="AQ513" s="3">
        <f>Programas!AQ513</f>
        <v>500</v>
      </c>
      <c r="AR513" s="3">
        <f>Programas!AR513</f>
        <v>500</v>
      </c>
      <c r="AS513" s="3">
        <f>Programas!AS513</f>
        <v>500</v>
      </c>
      <c r="AT513" s="3">
        <f>Programas!AT513</f>
        <v>500</v>
      </c>
      <c r="AU513" s="3">
        <f>Programas!AU513</f>
        <v>500</v>
      </c>
      <c r="AV513" s="3">
        <f>Programas!AV513</f>
        <v>500</v>
      </c>
      <c r="AW513" s="3">
        <f>Programas!AW513</f>
        <v>500</v>
      </c>
      <c r="AX513" s="4">
        <f t="shared" si="502"/>
        <v>17400</v>
      </c>
      <c r="AY513" s="4" t="s">
        <v>205</v>
      </c>
      <c r="AZ513" s="2" t="s">
        <v>354</v>
      </c>
      <c r="BA513" s="2" t="s">
        <v>355</v>
      </c>
      <c r="BB513" s="2" t="s">
        <v>356</v>
      </c>
      <c r="BC513" s="2" t="s">
        <v>357</v>
      </c>
      <c r="BD513" s="6">
        <v>0</v>
      </c>
      <c r="BE513" s="6">
        <f>BD513</f>
        <v>0</v>
      </c>
      <c r="BF513" s="6">
        <v>0.25</v>
      </c>
      <c r="BG513" s="6">
        <f>BF513</f>
        <v>0.25</v>
      </c>
      <c r="BH513" s="6">
        <v>0.5</v>
      </c>
      <c r="BI513" s="6">
        <f t="shared" si="520"/>
        <v>0.5</v>
      </c>
      <c r="BJ513" s="6">
        <f t="shared" si="520"/>
        <v>0.5</v>
      </c>
      <c r="BK513" s="6">
        <f t="shared" si="520"/>
        <v>0.5</v>
      </c>
      <c r="BL513" s="6">
        <f t="shared" si="520"/>
        <v>0.5</v>
      </c>
      <c r="BM513" s="6">
        <v>0.75</v>
      </c>
      <c r="BN513" s="6">
        <f t="shared" ref="BN513:BV513" si="523">BM513</f>
        <v>0.75</v>
      </c>
      <c r="BO513" s="6">
        <f t="shared" si="523"/>
        <v>0.75</v>
      </c>
      <c r="BP513" s="6">
        <f t="shared" si="523"/>
        <v>0.75</v>
      </c>
      <c r="BQ513" s="6">
        <f t="shared" si="523"/>
        <v>0.75</v>
      </c>
      <c r="BR513" s="6">
        <f t="shared" si="523"/>
        <v>0.75</v>
      </c>
      <c r="BS513" s="6">
        <f t="shared" si="523"/>
        <v>0.75</v>
      </c>
      <c r="BT513" s="6">
        <f t="shared" si="523"/>
        <v>0.75</v>
      </c>
      <c r="BU513" s="6">
        <f t="shared" si="523"/>
        <v>0.75</v>
      </c>
      <c r="BV513" s="6">
        <f t="shared" si="523"/>
        <v>0.75</v>
      </c>
      <c r="BW513" s="6">
        <v>1</v>
      </c>
      <c r="BX513" s="1"/>
    </row>
    <row r="514" spans="1:76" ht="57" hidden="1" x14ac:dyDescent="0.3">
      <c r="A514" s="2" t="str">
        <f>Programas!A514</f>
        <v>DO3</v>
      </c>
      <c r="B514" s="2">
        <f>Programas!B514</f>
        <v>2</v>
      </c>
      <c r="C514" s="2" t="str">
        <f>Programas!C514</f>
        <v>Interfaces Setoriais</v>
      </c>
      <c r="D514" s="2">
        <f>Programas!D514</f>
        <v>13</v>
      </c>
      <c r="E514" s="2" t="str">
        <f>Programas!E514</f>
        <v>Desenvolvimento de ações para o setor de saneamento</v>
      </c>
      <c r="F514" s="2" t="str">
        <f>Programas!F514</f>
        <v>13.1</v>
      </c>
      <c r="G514" s="2" t="str">
        <f>Programas!G514</f>
        <v>Aperfeiçoamento dos sistemas de abastecimento de água, incluindo redução de perdas</v>
      </c>
      <c r="H514" s="2" t="str">
        <f>Programas!H514</f>
        <v>13.1.3</v>
      </c>
      <c r="I514" s="2" t="str">
        <f>Programas!I514</f>
        <v>Contratar projetos para Otimização dos Sistemas de Abastecimento de Água</v>
      </c>
      <c r="J514" s="3" t="str">
        <f>IF(Programas!J514="X","X","")</f>
        <v>X</v>
      </c>
      <c r="K514" s="3" t="str">
        <f>IF(Programas!K514="X","X","")</f>
        <v>X</v>
      </c>
      <c r="L514" s="3" t="str">
        <f>IF(Programas!L514="X","X","")</f>
        <v>X</v>
      </c>
      <c r="M514" s="3" t="str">
        <f>IF(Programas!M514="X","X","")</f>
        <v>X</v>
      </c>
      <c r="N514" s="3" t="str">
        <f>IF(Programas!N514="X","X","")</f>
        <v>X</v>
      </c>
      <c r="O514" s="3" t="str">
        <f>IF(Programas!O514="X","X","")</f>
        <v>X</v>
      </c>
      <c r="P514" s="3" t="str">
        <f>IF(Programas!P514="X","X","")</f>
        <v>X</v>
      </c>
      <c r="Q514" s="3" t="str">
        <f>IF(Programas!Q514="X","X","")</f>
        <v>X</v>
      </c>
      <c r="R514" s="3" t="str">
        <f>IF(Programas!R514="X","X","")</f>
        <v>X</v>
      </c>
      <c r="S514" s="3" t="str">
        <f>IF(Programas!S514="X","X","")</f>
        <v>X</v>
      </c>
      <c r="T514" s="3" t="str">
        <f>IF(Programas!T514="X","X","")</f>
        <v>X</v>
      </c>
      <c r="U514" s="3" t="str">
        <f>IF(Programas!U514="X","X","")</f>
        <v>X</v>
      </c>
      <c r="V514" s="3" t="str">
        <f>IF(Programas!V514="X","X","")</f>
        <v>X</v>
      </c>
      <c r="W514" s="3" t="str">
        <f>IF(Programas!W514="X","X","")</f>
        <v>X</v>
      </c>
      <c r="X514" s="3" t="str">
        <f>IF(Programas!X514="X","X","")</f>
        <v>X</v>
      </c>
      <c r="Y514" s="3" t="str">
        <f>IF(Programas!Y514="X","X","")</f>
        <v>X</v>
      </c>
      <c r="Z514" s="3" t="str">
        <f>IF(Programas!Z514="X","X","")</f>
        <v>X</v>
      </c>
      <c r="AA514" s="3" t="str">
        <f>IF(Programas!AA514="X","X","")</f>
        <v>X</v>
      </c>
      <c r="AB514" s="3" t="str">
        <f>IF(Programas!AB514="X","X","")</f>
        <v>X</v>
      </c>
      <c r="AC514" s="3" t="str">
        <f>IF(Programas!AC514="X","X","")</f>
        <v>X</v>
      </c>
      <c r="AD514" s="3">
        <f>Programas!AD514</f>
        <v>400</v>
      </c>
      <c r="AE514" s="3">
        <f>Programas!AE514</f>
        <v>400</v>
      </c>
      <c r="AF514" s="3">
        <f>Programas!AF514</f>
        <v>400</v>
      </c>
      <c r="AG514" s="3">
        <f>Programas!AG514</f>
        <v>2000</v>
      </c>
      <c r="AH514" s="3">
        <f>Programas!AH514</f>
        <v>2000</v>
      </c>
      <c r="AI514" s="3">
        <f>Programas!AI514</f>
        <v>300</v>
      </c>
      <c r="AJ514" s="3">
        <f>Programas!AJ514</f>
        <v>300</v>
      </c>
      <c r="AK514" s="3">
        <f>Programas!AK514</f>
        <v>300</v>
      </c>
      <c r="AL514" s="3">
        <f>Programas!AL514</f>
        <v>300</v>
      </c>
      <c r="AM514" s="3">
        <f>Programas!AM514</f>
        <v>300</v>
      </c>
      <c r="AN514" s="3">
        <f>Programas!AN514</f>
        <v>300</v>
      </c>
      <c r="AO514" s="3">
        <f>Programas!AO514</f>
        <v>300</v>
      </c>
      <c r="AP514" s="3">
        <f>Programas!AP514</f>
        <v>300</v>
      </c>
      <c r="AQ514" s="3">
        <f>Programas!AQ514</f>
        <v>300</v>
      </c>
      <c r="AR514" s="3">
        <f>Programas!AR514</f>
        <v>300</v>
      </c>
      <c r="AS514" s="3">
        <f>Programas!AS514</f>
        <v>300</v>
      </c>
      <c r="AT514" s="3">
        <f>Programas!AT514</f>
        <v>300</v>
      </c>
      <c r="AU514" s="3">
        <f>Programas!AU514</f>
        <v>300</v>
      </c>
      <c r="AV514" s="3">
        <f>Programas!AV514</f>
        <v>300</v>
      </c>
      <c r="AW514" s="3">
        <f>Programas!AW514</f>
        <v>300</v>
      </c>
      <c r="AX514" s="4">
        <f t="shared" si="502"/>
        <v>9700</v>
      </c>
      <c r="AY514" s="4" t="s">
        <v>205</v>
      </c>
      <c r="AZ514" s="2" t="s">
        <v>354</v>
      </c>
      <c r="BA514" s="2" t="s">
        <v>355</v>
      </c>
      <c r="BB514" s="2" t="s">
        <v>356</v>
      </c>
      <c r="BC514" s="2" t="s">
        <v>357</v>
      </c>
      <c r="BD514" s="6">
        <v>0</v>
      </c>
      <c r="BE514" s="6">
        <f>BD514</f>
        <v>0</v>
      </c>
      <c r="BF514" s="6">
        <v>0.25</v>
      </c>
      <c r="BG514" s="6">
        <f>BF514</f>
        <v>0.25</v>
      </c>
      <c r="BH514" s="6">
        <v>0.5</v>
      </c>
      <c r="BI514" s="6">
        <f t="shared" si="520"/>
        <v>0.5</v>
      </c>
      <c r="BJ514" s="6">
        <f t="shared" si="520"/>
        <v>0.5</v>
      </c>
      <c r="BK514" s="6">
        <f t="shared" si="520"/>
        <v>0.5</v>
      </c>
      <c r="BL514" s="6">
        <f t="shared" si="520"/>
        <v>0.5</v>
      </c>
      <c r="BM514" s="6">
        <v>0.75</v>
      </c>
      <c r="BN514" s="6">
        <f t="shared" ref="BN514:BV514" si="524">BM514</f>
        <v>0.75</v>
      </c>
      <c r="BO514" s="6">
        <f t="shared" si="524"/>
        <v>0.75</v>
      </c>
      <c r="BP514" s="6">
        <f t="shared" si="524"/>
        <v>0.75</v>
      </c>
      <c r="BQ514" s="6">
        <f t="shared" si="524"/>
        <v>0.75</v>
      </c>
      <c r="BR514" s="6">
        <f t="shared" si="524"/>
        <v>0.75</v>
      </c>
      <c r="BS514" s="6">
        <f t="shared" si="524"/>
        <v>0.75</v>
      </c>
      <c r="BT514" s="6">
        <f t="shared" si="524"/>
        <v>0.75</v>
      </c>
      <c r="BU514" s="6">
        <f t="shared" si="524"/>
        <v>0.75</v>
      </c>
      <c r="BV514" s="6">
        <f t="shared" si="524"/>
        <v>0.75</v>
      </c>
      <c r="BW514" s="6">
        <v>1</v>
      </c>
      <c r="BX514" s="1"/>
    </row>
    <row r="515" spans="1:76" ht="57" hidden="1" x14ac:dyDescent="0.3">
      <c r="A515" s="2" t="str">
        <f>Programas!A515</f>
        <v>DO4</v>
      </c>
      <c r="B515" s="2">
        <f>Programas!B515</f>
        <v>2</v>
      </c>
      <c r="C515" s="2" t="str">
        <f>Programas!C515</f>
        <v>Interfaces Setoriais</v>
      </c>
      <c r="D515" s="2">
        <f>Programas!D515</f>
        <v>13</v>
      </c>
      <c r="E515" s="2" t="str">
        <f>Programas!E515</f>
        <v>Desenvolvimento de ações para o setor de saneamento</v>
      </c>
      <c r="F515" s="2" t="str">
        <f>Programas!F515</f>
        <v>13.1</v>
      </c>
      <c r="G515" s="2" t="str">
        <f>Programas!G515</f>
        <v>Aperfeiçoamento dos sistemas de abastecimento de água, incluindo redução de perdas</v>
      </c>
      <c r="H515" s="2" t="str">
        <f>Programas!H515</f>
        <v>13.1.3</v>
      </c>
      <c r="I515" s="2" t="str">
        <f>Programas!I515</f>
        <v>Contratar projetos para Otimização dos Sistemas de Abastecimento de Água</v>
      </c>
      <c r="J515" s="3" t="str">
        <f>IF(Programas!J515="X","X","")</f>
        <v>X</v>
      </c>
      <c r="K515" s="3" t="str">
        <f>IF(Programas!K515="X","X","")</f>
        <v>X</v>
      </c>
      <c r="L515" s="3" t="str">
        <f>IF(Programas!L515="X","X","")</f>
        <v>X</v>
      </c>
      <c r="M515" s="3" t="str">
        <f>IF(Programas!M515="X","X","")</f>
        <v>X</v>
      </c>
      <c r="N515" s="3" t="str">
        <f>IF(Programas!N515="X","X","")</f>
        <v>X</v>
      </c>
      <c r="O515" s="3" t="str">
        <f>IF(Programas!O515="X","X","")</f>
        <v>X</v>
      </c>
      <c r="P515" s="3" t="str">
        <f>IF(Programas!P515="X","X","")</f>
        <v>X</v>
      </c>
      <c r="Q515" s="3" t="str">
        <f>IF(Programas!Q515="X","X","")</f>
        <v>X</v>
      </c>
      <c r="R515" s="3" t="str">
        <f>IF(Programas!R515="X","X","")</f>
        <v>X</v>
      </c>
      <c r="S515" s="3" t="str">
        <f>IF(Programas!S515="X","X","")</f>
        <v>X</v>
      </c>
      <c r="T515" s="3" t="str">
        <f>IF(Programas!T515="X","X","")</f>
        <v>X</v>
      </c>
      <c r="U515" s="3" t="str">
        <f>IF(Programas!U515="X","X","")</f>
        <v>X</v>
      </c>
      <c r="V515" s="3" t="str">
        <f>IF(Programas!V515="X","X","")</f>
        <v>X</v>
      </c>
      <c r="W515" s="3" t="str">
        <f>IF(Programas!W515="X","X","")</f>
        <v>X</v>
      </c>
      <c r="X515" s="3" t="str">
        <f>IF(Programas!X515="X","X","")</f>
        <v>X</v>
      </c>
      <c r="Y515" s="3" t="str">
        <f>IF(Programas!Y515="X","X","")</f>
        <v>X</v>
      </c>
      <c r="Z515" s="3" t="str">
        <f>IF(Programas!Z515="X","X","")</f>
        <v>X</v>
      </c>
      <c r="AA515" s="3" t="str">
        <f>IF(Programas!AA515="X","X","")</f>
        <v>X</v>
      </c>
      <c r="AB515" s="3" t="str">
        <f>IF(Programas!AB515="X","X","")</f>
        <v>X</v>
      </c>
      <c r="AC515" s="3" t="str">
        <f>IF(Programas!AC515="X","X","")</f>
        <v>X</v>
      </c>
      <c r="AD515" s="3">
        <f>Programas!AD515</f>
        <v>553</v>
      </c>
      <c r="AE515" s="3">
        <f>Programas!AE515</f>
        <v>0</v>
      </c>
      <c r="AF515" s="3">
        <f>Programas!AF515</f>
        <v>0</v>
      </c>
      <c r="AG515" s="3">
        <f>Programas!AG515</f>
        <v>400</v>
      </c>
      <c r="AH515" s="3">
        <f>Programas!AH515</f>
        <v>400</v>
      </c>
      <c r="AI515" s="3">
        <f>Programas!AI515</f>
        <v>0</v>
      </c>
      <c r="AJ515" s="3">
        <f>Programas!AJ515</f>
        <v>0</v>
      </c>
      <c r="AK515" s="3">
        <f>Programas!AK515</f>
        <v>0</v>
      </c>
      <c r="AL515" s="3">
        <f>Programas!AL515</f>
        <v>0</v>
      </c>
      <c r="AM515" s="3">
        <f>Programas!AM515</f>
        <v>0</v>
      </c>
      <c r="AN515" s="3">
        <f>Programas!AN515</f>
        <v>0</v>
      </c>
      <c r="AO515" s="3">
        <f>Programas!AO515</f>
        <v>0</v>
      </c>
      <c r="AP515" s="3">
        <f>Programas!AP515</f>
        <v>0</v>
      </c>
      <c r="AQ515" s="3">
        <f>Programas!AQ515</f>
        <v>0</v>
      </c>
      <c r="AR515" s="3">
        <f>Programas!AR515</f>
        <v>0</v>
      </c>
      <c r="AS515" s="3">
        <f>Programas!AS515</f>
        <v>0</v>
      </c>
      <c r="AT515" s="3">
        <f>Programas!AT515</f>
        <v>0</v>
      </c>
      <c r="AU515" s="3">
        <f>Programas!AU515</f>
        <v>0</v>
      </c>
      <c r="AV515" s="3">
        <f>Programas!AV515</f>
        <v>0</v>
      </c>
      <c r="AW515" s="3">
        <f>Programas!AW515</f>
        <v>0</v>
      </c>
      <c r="AX515" s="4">
        <f t="shared" si="502"/>
        <v>1353</v>
      </c>
      <c r="AY515" s="4" t="s">
        <v>205</v>
      </c>
      <c r="AZ515" s="2" t="s">
        <v>354</v>
      </c>
      <c r="BA515" s="2" t="s">
        <v>355</v>
      </c>
      <c r="BB515" s="2" t="s">
        <v>356</v>
      </c>
      <c r="BC515" s="2" t="s">
        <v>357</v>
      </c>
      <c r="BD515" s="6">
        <v>0</v>
      </c>
      <c r="BE515" s="6">
        <f t="shared" ref="BE515:BE517" si="525">BD515</f>
        <v>0</v>
      </c>
      <c r="BF515" s="6">
        <v>0.25</v>
      </c>
      <c r="BG515" s="6">
        <f t="shared" ref="BG515:BG517" si="526">BF515</f>
        <v>0.25</v>
      </c>
      <c r="BH515" s="6">
        <v>0.5</v>
      </c>
      <c r="BI515" s="6">
        <f t="shared" ref="BI515:BI517" si="527">BH515</f>
        <v>0.5</v>
      </c>
      <c r="BJ515" s="6">
        <f t="shared" ref="BJ515:BJ517" si="528">BI515</f>
        <v>0.5</v>
      </c>
      <c r="BK515" s="6">
        <f t="shared" ref="BK515:BK517" si="529">BJ515</f>
        <v>0.5</v>
      </c>
      <c r="BL515" s="6">
        <f t="shared" ref="BL515:BL517" si="530">BK515</f>
        <v>0.5</v>
      </c>
      <c r="BM515" s="6">
        <v>0.75</v>
      </c>
      <c r="BN515" s="6">
        <f t="shared" ref="BN515:BN517" si="531">BM515</f>
        <v>0.75</v>
      </c>
      <c r="BO515" s="6">
        <f t="shared" ref="BO515:BO517" si="532">BN515</f>
        <v>0.75</v>
      </c>
      <c r="BP515" s="6">
        <f t="shared" ref="BP515:BP517" si="533">BO515</f>
        <v>0.75</v>
      </c>
      <c r="BQ515" s="6">
        <f t="shared" ref="BQ515:BQ517" si="534">BP515</f>
        <v>0.75</v>
      </c>
      <c r="BR515" s="6">
        <f t="shared" ref="BR515:BR517" si="535">BQ515</f>
        <v>0.75</v>
      </c>
      <c r="BS515" s="6">
        <f t="shared" ref="BS515:BS517" si="536">BR515</f>
        <v>0.75</v>
      </c>
      <c r="BT515" s="6">
        <f t="shared" ref="BT515:BT517" si="537">BS515</f>
        <v>0.75</v>
      </c>
      <c r="BU515" s="6">
        <f t="shared" ref="BU515:BU517" si="538">BT515</f>
        <v>0.75</v>
      </c>
      <c r="BV515" s="6">
        <f t="shared" ref="BV515:BV517" si="539">BU515</f>
        <v>0.75</v>
      </c>
      <c r="BW515" s="6">
        <v>1</v>
      </c>
      <c r="BX515" s="1"/>
    </row>
    <row r="516" spans="1:76" ht="57" hidden="1" x14ac:dyDescent="0.3">
      <c r="A516" s="2" t="str">
        <f>Programas!A516</f>
        <v>DO5</v>
      </c>
      <c r="B516" s="2">
        <f>Programas!B516</f>
        <v>2</v>
      </c>
      <c r="C516" s="2" t="str">
        <f>Programas!C516</f>
        <v>Interfaces Setoriais</v>
      </c>
      <c r="D516" s="2">
        <f>Programas!D516</f>
        <v>13</v>
      </c>
      <c r="E516" s="2" t="str">
        <f>Programas!E516</f>
        <v>Desenvolvimento de ações para o setor de saneamento</v>
      </c>
      <c r="F516" s="2" t="str">
        <f>Programas!F516</f>
        <v>13.1</v>
      </c>
      <c r="G516" s="2" t="str">
        <f>Programas!G516</f>
        <v>Aperfeiçoamento dos sistemas de abastecimento de água, incluindo redução de perdas</v>
      </c>
      <c r="H516" s="2" t="str">
        <f>Programas!H516</f>
        <v>13.1.3</v>
      </c>
      <c r="I516" s="2" t="str">
        <f>Programas!I516</f>
        <v>Contratar projetos para Otimização dos Sistemas de Abastecimento de Água</v>
      </c>
      <c r="J516" s="3" t="str">
        <f>IF(Programas!J516="X","X","")</f>
        <v>X</v>
      </c>
      <c r="K516" s="3" t="str">
        <f>IF(Programas!K516="X","X","")</f>
        <v>X</v>
      </c>
      <c r="L516" s="3" t="str">
        <f>IF(Programas!L516="X","X","")</f>
        <v>X</v>
      </c>
      <c r="M516" s="3" t="str">
        <f>IF(Programas!M516="X","X","")</f>
        <v>X</v>
      </c>
      <c r="N516" s="3" t="str">
        <f>IF(Programas!N516="X","X","")</f>
        <v>X</v>
      </c>
      <c r="O516" s="3" t="str">
        <f>IF(Programas!O516="X","X","")</f>
        <v>X</v>
      </c>
      <c r="P516" s="3" t="str">
        <f>IF(Programas!P516="X","X","")</f>
        <v>X</v>
      </c>
      <c r="Q516" s="3" t="str">
        <f>IF(Programas!Q516="X","X","")</f>
        <v>X</v>
      </c>
      <c r="R516" s="3" t="str">
        <f>IF(Programas!R516="X","X","")</f>
        <v>X</v>
      </c>
      <c r="S516" s="3" t="str">
        <f>IF(Programas!S516="X","X","")</f>
        <v>X</v>
      </c>
      <c r="T516" s="3" t="str">
        <f>IF(Programas!T516="X","X","")</f>
        <v>X</v>
      </c>
      <c r="U516" s="3" t="str">
        <f>IF(Programas!U516="X","X","")</f>
        <v>X</v>
      </c>
      <c r="V516" s="3" t="str">
        <f>IF(Programas!V516="X","X","")</f>
        <v>X</v>
      </c>
      <c r="W516" s="3" t="str">
        <f>IF(Programas!W516="X","X","")</f>
        <v>X</v>
      </c>
      <c r="X516" s="3" t="str">
        <f>IF(Programas!X516="X","X","")</f>
        <v>X</v>
      </c>
      <c r="Y516" s="3" t="str">
        <f>IF(Programas!Y516="X","X","")</f>
        <v>X</v>
      </c>
      <c r="Z516" s="3" t="str">
        <f>IF(Programas!Z516="X","X","")</f>
        <v>X</v>
      </c>
      <c r="AA516" s="3" t="str">
        <f>IF(Programas!AA516="X","X","")</f>
        <v>X</v>
      </c>
      <c r="AB516" s="3" t="str">
        <f>IF(Programas!AB516="X","X","")</f>
        <v>X</v>
      </c>
      <c r="AC516" s="3" t="str">
        <f>IF(Programas!AC516="X","X","")</f>
        <v>X</v>
      </c>
      <c r="AD516" s="3">
        <f>Programas!AD516</f>
        <v>250</v>
      </c>
      <c r="AE516" s="3">
        <f>Programas!AE516</f>
        <v>500</v>
      </c>
      <c r="AF516" s="3">
        <f>Programas!AF516</f>
        <v>0</v>
      </c>
      <c r="AG516" s="3">
        <f>Programas!AG516</f>
        <v>0</v>
      </c>
      <c r="AH516" s="3">
        <f>Programas!AH516</f>
        <v>0</v>
      </c>
      <c r="AI516" s="3">
        <f>Programas!AI516</f>
        <v>0</v>
      </c>
      <c r="AJ516" s="3">
        <f>Programas!AJ516</f>
        <v>0</v>
      </c>
      <c r="AK516" s="3">
        <f>Programas!AK516</f>
        <v>0</v>
      </c>
      <c r="AL516" s="3">
        <f>Programas!AL516</f>
        <v>0</v>
      </c>
      <c r="AM516" s="3">
        <f>Programas!AM516</f>
        <v>0</v>
      </c>
      <c r="AN516" s="3">
        <f>Programas!AN516</f>
        <v>0</v>
      </c>
      <c r="AO516" s="3">
        <f>Programas!AO516</f>
        <v>0</v>
      </c>
      <c r="AP516" s="3">
        <f>Programas!AP516</f>
        <v>0</v>
      </c>
      <c r="AQ516" s="3">
        <f>Programas!AQ516</f>
        <v>0</v>
      </c>
      <c r="AR516" s="3">
        <f>Programas!AR516</f>
        <v>0</v>
      </c>
      <c r="AS516" s="3">
        <f>Programas!AS516</f>
        <v>0</v>
      </c>
      <c r="AT516" s="3">
        <f>Programas!AT516</f>
        <v>0</v>
      </c>
      <c r="AU516" s="3">
        <f>Programas!AU516</f>
        <v>0</v>
      </c>
      <c r="AV516" s="3">
        <f>Programas!AV516</f>
        <v>0</v>
      </c>
      <c r="AW516" s="3">
        <f>Programas!AW516</f>
        <v>0</v>
      </c>
      <c r="AX516" s="4">
        <f t="shared" si="502"/>
        <v>750</v>
      </c>
      <c r="AY516" s="4" t="s">
        <v>205</v>
      </c>
      <c r="AZ516" s="2" t="s">
        <v>354</v>
      </c>
      <c r="BA516" s="2" t="s">
        <v>355</v>
      </c>
      <c r="BB516" s="2" t="s">
        <v>356</v>
      </c>
      <c r="BC516" s="2" t="s">
        <v>357</v>
      </c>
      <c r="BD516" s="6">
        <v>0</v>
      </c>
      <c r="BE516" s="6">
        <f t="shared" si="525"/>
        <v>0</v>
      </c>
      <c r="BF516" s="6">
        <v>0.25</v>
      </c>
      <c r="BG516" s="6">
        <f t="shared" si="526"/>
        <v>0.25</v>
      </c>
      <c r="BH516" s="6">
        <v>0.5</v>
      </c>
      <c r="BI516" s="6">
        <f t="shared" si="527"/>
        <v>0.5</v>
      </c>
      <c r="BJ516" s="6">
        <f t="shared" si="528"/>
        <v>0.5</v>
      </c>
      <c r="BK516" s="6">
        <f t="shared" si="529"/>
        <v>0.5</v>
      </c>
      <c r="BL516" s="6">
        <f t="shared" si="530"/>
        <v>0.5</v>
      </c>
      <c r="BM516" s="6">
        <v>0.75</v>
      </c>
      <c r="BN516" s="6">
        <f t="shared" si="531"/>
        <v>0.75</v>
      </c>
      <c r="BO516" s="6">
        <f t="shared" si="532"/>
        <v>0.75</v>
      </c>
      <c r="BP516" s="6">
        <f t="shared" si="533"/>
        <v>0.75</v>
      </c>
      <c r="BQ516" s="6">
        <f t="shared" si="534"/>
        <v>0.75</v>
      </c>
      <c r="BR516" s="6">
        <f t="shared" si="535"/>
        <v>0.75</v>
      </c>
      <c r="BS516" s="6">
        <f t="shared" si="536"/>
        <v>0.75</v>
      </c>
      <c r="BT516" s="6">
        <f t="shared" si="537"/>
        <v>0.75</v>
      </c>
      <c r="BU516" s="6">
        <f t="shared" si="538"/>
        <v>0.75</v>
      </c>
      <c r="BV516" s="6">
        <f t="shared" si="539"/>
        <v>0.75</v>
      </c>
      <c r="BW516" s="6">
        <v>1</v>
      </c>
      <c r="BX516" s="1"/>
    </row>
    <row r="517" spans="1:76" ht="57" hidden="1" x14ac:dyDescent="0.3">
      <c r="A517" s="2" t="str">
        <f>Programas!A517</f>
        <v>DO6</v>
      </c>
      <c r="B517" s="2">
        <f>Programas!B517</f>
        <v>2</v>
      </c>
      <c r="C517" s="2" t="str">
        <f>Programas!C517</f>
        <v>Interfaces Setoriais</v>
      </c>
      <c r="D517" s="2">
        <f>Programas!D517</f>
        <v>13</v>
      </c>
      <c r="E517" s="2" t="str">
        <f>Programas!E517</f>
        <v>Desenvolvimento de ações para o setor de saneamento</v>
      </c>
      <c r="F517" s="2" t="str">
        <f>Programas!F517</f>
        <v>13.1</v>
      </c>
      <c r="G517" s="2" t="str">
        <f>Programas!G517</f>
        <v>Aperfeiçoamento dos sistemas de abastecimento de água, incluindo redução de perdas</v>
      </c>
      <c r="H517" s="2" t="str">
        <f>Programas!H517</f>
        <v>13.1.3</v>
      </c>
      <c r="I517" s="2" t="str">
        <f>Programas!I517</f>
        <v>Contratar projetos para Otimização dos Sistemas de Abastecimento de Água</v>
      </c>
      <c r="J517" s="3" t="str">
        <f>IF(Programas!J517="X","X","")</f>
        <v>X</v>
      </c>
      <c r="K517" s="3" t="str">
        <f>IF(Programas!K517="X","X","")</f>
        <v>X</v>
      </c>
      <c r="L517" s="3" t="str">
        <f>IF(Programas!L517="X","X","")</f>
        <v>X</v>
      </c>
      <c r="M517" s="3" t="str">
        <f>IF(Programas!M517="X","X","")</f>
        <v>X</v>
      </c>
      <c r="N517" s="3" t="str">
        <f>IF(Programas!N517="X","X","")</f>
        <v>X</v>
      </c>
      <c r="O517" s="3" t="str">
        <f>IF(Programas!O517="X","X","")</f>
        <v>X</v>
      </c>
      <c r="P517" s="3" t="str">
        <f>IF(Programas!P517="X","X","")</f>
        <v>X</v>
      </c>
      <c r="Q517" s="3" t="str">
        <f>IF(Programas!Q517="X","X","")</f>
        <v>X</v>
      </c>
      <c r="R517" s="3" t="str">
        <f>IF(Programas!R517="X","X","")</f>
        <v>X</v>
      </c>
      <c r="S517" s="3" t="str">
        <f>IF(Programas!S517="X","X","")</f>
        <v>X</v>
      </c>
      <c r="T517" s="3" t="str">
        <f>IF(Programas!T517="X","X","")</f>
        <v>X</v>
      </c>
      <c r="U517" s="3" t="str">
        <f>IF(Programas!U517="X","X","")</f>
        <v>X</v>
      </c>
      <c r="V517" s="3" t="str">
        <f>IF(Programas!V517="X","X","")</f>
        <v>X</v>
      </c>
      <c r="W517" s="3" t="str">
        <f>IF(Programas!W517="X","X","")</f>
        <v>X</v>
      </c>
      <c r="X517" s="3" t="str">
        <f>IF(Programas!X517="X","X","")</f>
        <v>X</v>
      </c>
      <c r="Y517" s="3" t="str">
        <f>IF(Programas!Y517="X","X","")</f>
        <v>X</v>
      </c>
      <c r="Z517" s="3" t="str">
        <f>IF(Programas!Z517="X","X","")</f>
        <v>X</v>
      </c>
      <c r="AA517" s="3" t="str">
        <f>IF(Programas!AA517="X","X","")</f>
        <v>X</v>
      </c>
      <c r="AB517" s="3" t="str">
        <f>IF(Programas!AB517="X","X","")</f>
        <v>X</v>
      </c>
      <c r="AC517" s="3" t="str">
        <f>IF(Programas!AC517="X","X","")</f>
        <v>X</v>
      </c>
      <c r="AD517" s="3">
        <f>Programas!AD517</f>
        <v>0</v>
      </c>
      <c r="AE517" s="3">
        <f>Programas!AE517</f>
        <v>250</v>
      </c>
      <c r="AF517" s="3">
        <f>Programas!AF517</f>
        <v>250</v>
      </c>
      <c r="AG517" s="3">
        <f>Programas!AG517</f>
        <v>250</v>
      </c>
      <c r="AH517" s="3">
        <f>Programas!AH517</f>
        <v>250</v>
      </c>
      <c r="AI517" s="3">
        <f>Programas!AI517</f>
        <v>0</v>
      </c>
      <c r="AJ517" s="3">
        <f>Programas!AJ517</f>
        <v>0</v>
      </c>
      <c r="AK517" s="3">
        <f>Programas!AK517</f>
        <v>0</v>
      </c>
      <c r="AL517" s="3">
        <f>Programas!AL517</f>
        <v>0</v>
      </c>
      <c r="AM517" s="3">
        <f>Programas!AM517</f>
        <v>0</v>
      </c>
      <c r="AN517" s="3">
        <f>Programas!AN517</f>
        <v>0</v>
      </c>
      <c r="AO517" s="3">
        <f>Programas!AO517</f>
        <v>0</v>
      </c>
      <c r="AP517" s="3">
        <f>Programas!AP517</f>
        <v>0</v>
      </c>
      <c r="AQ517" s="3">
        <f>Programas!AQ517</f>
        <v>0</v>
      </c>
      <c r="AR517" s="3">
        <f>Programas!AR517</f>
        <v>0</v>
      </c>
      <c r="AS517" s="3">
        <f>Programas!AS517</f>
        <v>0</v>
      </c>
      <c r="AT517" s="3">
        <f>Programas!AT517</f>
        <v>0</v>
      </c>
      <c r="AU517" s="3">
        <f>Programas!AU517</f>
        <v>0</v>
      </c>
      <c r="AV517" s="3">
        <f>Programas!AV517</f>
        <v>0</v>
      </c>
      <c r="AW517" s="3">
        <f>Programas!AW517</f>
        <v>0</v>
      </c>
      <c r="AX517" s="4">
        <f t="shared" si="502"/>
        <v>1000</v>
      </c>
      <c r="AY517" s="4" t="s">
        <v>205</v>
      </c>
      <c r="AZ517" s="2" t="s">
        <v>354</v>
      </c>
      <c r="BA517" s="2" t="s">
        <v>355</v>
      </c>
      <c r="BB517" s="2" t="s">
        <v>356</v>
      </c>
      <c r="BC517" s="2" t="s">
        <v>357</v>
      </c>
      <c r="BD517" s="6">
        <v>0</v>
      </c>
      <c r="BE517" s="6">
        <f t="shared" si="525"/>
        <v>0</v>
      </c>
      <c r="BF517" s="6">
        <v>0.25</v>
      </c>
      <c r="BG517" s="6">
        <f t="shared" si="526"/>
        <v>0.25</v>
      </c>
      <c r="BH517" s="6">
        <v>0.5</v>
      </c>
      <c r="BI517" s="6">
        <f t="shared" si="527"/>
        <v>0.5</v>
      </c>
      <c r="BJ517" s="6">
        <f t="shared" si="528"/>
        <v>0.5</v>
      </c>
      <c r="BK517" s="6">
        <f t="shared" si="529"/>
        <v>0.5</v>
      </c>
      <c r="BL517" s="6">
        <f t="shared" si="530"/>
        <v>0.5</v>
      </c>
      <c r="BM517" s="6">
        <v>0.75</v>
      </c>
      <c r="BN517" s="6">
        <f t="shared" si="531"/>
        <v>0.75</v>
      </c>
      <c r="BO517" s="6">
        <f t="shared" si="532"/>
        <v>0.75</v>
      </c>
      <c r="BP517" s="6">
        <f t="shared" si="533"/>
        <v>0.75</v>
      </c>
      <c r="BQ517" s="6">
        <f t="shared" si="534"/>
        <v>0.75</v>
      </c>
      <c r="BR517" s="6">
        <f t="shared" si="535"/>
        <v>0.75</v>
      </c>
      <c r="BS517" s="6">
        <f t="shared" si="536"/>
        <v>0.75</v>
      </c>
      <c r="BT517" s="6">
        <f t="shared" si="537"/>
        <v>0.75</v>
      </c>
      <c r="BU517" s="6">
        <f t="shared" si="538"/>
        <v>0.75</v>
      </c>
      <c r="BV517" s="6">
        <f t="shared" si="539"/>
        <v>0.75</v>
      </c>
      <c r="BW517" s="6">
        <v>1</v>
      </c>
      <c r="BX517" s="1"/>
    </row>
    <row r="518" spans="1:76" hidden="1" x14ac:dyDescent="0.3">
      <c r="A518" s="2" t="str">
        <f>Programas!A518</f>
        <v>UA7</v>
      </c>
      <c r="B518" s="2">
        <f>Programas!B518</f>
        <v>2</v>
      </c>
      <c r="C518" s="2" t="str">
        <f>Programas!C518</f>
        <v>Interfaces Setoriais</v>
      </c>
      <c r="D518" s="2">
        <f>Programas!D518</f>
        <v>13</v>
      </c>
      <c r="E518" s="2" t="str">
        <f>Programas!E518</f>
        <v>N/A</v>
      </c>
      <c r="F518" s="2" t="str">
        <f>Programas!F518</f>
        <v>N/A</v>
      </c>
      <c r="G518" s="2" t="str">
        <f>Programas!G518</f>
        <v>N/A</v>
      </c>
      <c r="H518" s="2" t="str">
        <f>Programas!H518</f>
        <v>N/A</v>
      </c>
      <c r="I518" s="2" t="str">
        <f>Programas!I518</f>
        <v>N/A</v>
      </c>
      <c r="J518" s="3" t="str">
        <f>IF(Programas!J518="X","X","")</f>
        <v/>
      </c>
      <c r="K518" s="3" t="str">
        <f>IF(Programas!K518="X","X","")</f>
        <v/>
      </c>
      <c r="L518" s="3" t="str">
        <f>IF(Programas!L518="X","X","")</f>
        <v/>
      </c>
      <c r="M518" s="3" t="str">
        <f>IF(Programas!M518="X","X","")</f>
        <v/>
      </c>
      <c r="N518" s="3" t="str">
        <f>IF(Programas!N518="X","X","")</f>
        <v/>
      </c>
      <c r="O518" s="3" t="str">
        <f>IF(Programas!O518="X","X","")</f>
        <v/>
      </c>
      <c r="P518" s="3" t="str">
        <f>IF(Programas!P518="X","X","")</f>
        <v/>
      </c>
      <c r="Q518" s="3" t="str">
        <f>IF(Programas!Q518="X","X","")</f>
        <v/>
      </c>
      <c r="R518" s="3" t="str">
        <f>IF(Programas!R518="X","X","")</f>
        <v/>
      </c>
      <c r="S518" s="3" t="str">
        <f>IF(Programas!S518="X","X","")</f>
        <v/>
      </c>
      <c r="T518" s="3" t="str">
        <f>IF(Programas!T518="X","X","")</f>
        <v/>
      </c>
      <c r="U518" s="3" t="str">
        <f>IF(Programas!U518="X","X","")</f>
        <v/>
      </c>
      <c r="V518" s="3" t="str">
        <f>IF(Programas!V518="X","X","")</f>
        <v/>
      </c>
      <c r="W518" s="3" t="str">
        <f>IF(Programas!W518="X","X","")</f>
        <v/>
      </c>
      <c r="X518" s="3" t="str">
        <f>IF(Programas!X518="X","X","")</f>
        <v/>
      </c>
      <c r="Y518" s="3" t="str">
        <f>IF(Programas!Y518="X","X","")</f>
        <v/>
      </c>
      <c r="Z518" s="3" t="str">
        <f>IF(Programas!Z518="X","X","")</f>
        <v/>
      </c>
      <c r="AA518" s="3" t="str">
        <f>IF(Programas!AA518="X","X","")</f>
        <v/>
      </c>
      <c r="AB518" s="3" t="str">
        <f>IF(Programas!AB518="X","X","")</f>
        <v/>
      </c>
      <c r="AC518" s="3" t="str">
        <f>IF(Programas!AC518="X","X","")</f>
        <v/>
      </c>
      <c r="AD518" s="3">
        <f>Programas!AD518</f>
        <v>0</v>
      </c>
      <c r="AE518" s="3">
        <f>Programas!AE518</f>
        <v>0</v>
      </c>
      <c r="AF518" s="3">
        <f>Programas!AF518</f>
        <v>0</v>
      </c>
      <c r="AG518" s="3">
        <f>Programas!AG518</f>
        <v>0</v>
      </c>
      <c r="AH518" s="3">
        <f>Programas!AH518</f>
        <v>0</v>
      </c>
      <c r="AI518" s="3">
        <f>Programas!AI518</f>
        <v>0</v>
      </c>
      <c r="AJ518" s="3">
        <f>Programas!AJ518</f>
        <v>0</v>
      </c>
      <c r="AK518" s="3">
        <f>Programas!AK518</f>
        <v>0</v>
      </c>
      <c r="AL518" s="3">
        <f>Programas!AL518</f>
        <v>0</v>
      </c>
      <c r="AM518" s="3">
        <f>Programas!AM518</f>
        <v>0</v>
      </c>
      <c r="AN518" s="3">
        <f>Programas!AN518</f>
        <v>0</v>
      </c>
      <c r="AO518" s="3">
        <f>Programas!AO518</f>
        <v>0</v>
      </c>
      <c r="AP518" s="3">
        <f>Programas!AP518</f>
        <v>0</v>
      </c>
      <c r="AQ518" s="3">
        <f>Programas!AQ518</f>
        <v>0</v>
      </c>
      <c r="AR518" s="3">
        <f>Programas!AR518</f>
        <v>0</v>
      </c>
      <c r="AS518" s="3">
        <f>Programas!AS518</f>
        <v>0</v>
      </c>
      <c r="AT518" s="3">
        <f>Programas!AT518</f>
        <v>0</v>
      </c>
      <c r="AU518" s="3">
        <f>Programas!AU518</f>
        <v>0</v>
      </c>
      <c r="AV518" s="3">
        <f>Programas!AV518</f>
        <v>0</v>
      </c>
      <c r="AW518" s="3">
        <f>Programas!AW518</f>
        <v>0</v>
      </c>
      <c r="AX518" s="4">
        <f t="shared" si="502"/>
        <v>0</v>
      </c>
      <c r="AY518" s="4"/>
      <c r="AZ518" s="2"/>
      <c r="BA518" s="2"/>
      <c r="BB518" s="2"/>
      <c r="BC518" s="2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1"/>
    </row>
    <row r="519" spans="1:76" hidden="1" x14ac:dyDescent="0.3">
      <c r="A519" s="2" t="str">
        <f>Programas!A519</f>
        <v>UA8</v>
      </c>
      <c r="B519" s="2">
        <f>Programas!B519</f>
        <v>2</v>
      </c>
      <c r="C519" s="2" t="str">
        <f>Programas!C519</f>
        <v>Interfaces Setoriais</v>
      </c>
      <c r="D519" s="2">
        <f>Programas!D519</f>
        <v>13</v>
      </c>
      <c r="E519" s="2" t="str">
        <f>Programas!E519</f>
        <v>N/A</v>
      </c>
      <c r="F519" s="2" t="str">
        <f>Programas!F519</f>
        <v>N/A</v>
      </c>
      <c r="G519" s="2" t="str">
        <f>Programas!G519</f>
        <v>N/A</v>
      </c>
      <c r="H519" s="2" t="str">
        <f>Programas!H519</f>
        <v>N/A</v>
      </c>
      <c r="I519" s="2" t="str">
        <f>Programas!I519</f>
        <v>N/A</v>
      </c>
      <c r="J519" s="3" t="str">
        <f>IF(Programas!J519="X","X","")</f>
        <v/>
      </c>
      <c r="K519" s="3" t="str">
        <f>IF(Programas!K519="X","X","")</f>
        <v/>
      </c>
      <c r="L519" s="3" t="str">
        <f>IF(Programas!L519="X","X","")</f>
        <v/>
      </c>
      <c r="M519" s="3" t="str">
        <f>IF(Programas!M519="X","X","")</f>
        <v/>
      </c>
      <c r="N519" s="3" t="str">
        <f>IF(Programas!N519="X","X","")</f>
        <v/>
      </c>
      <c r="O519" s="3" t="str">
        <f>IF(Programas!O519="X","X","")</f>
        <v/>
      </c>
      <c r="P519" s="3" t="str">
        <f>IF(Programas!P519="X","X","")</f>
        <v/>
      </c>
      <c r="Q519" s="3" t="str">
        <f>IF(Programas!Q519="X","X","")</f>
        <v/>
      </c>
      <c r="R519" s="3" t="str">
        <f>IF(Programas!R519="X","X","")</f>
        <v/>
      </c>
      <c r="S519" s="3" t="str">
        <f>IF(Programas!S519="X","X","")</f>
        <v/>
      </c>
      <c r="T519" s="3" t="str">
        <f>IF(Programas!T519="X","X","")</f>
        <v/>
      </c>
      <c r="U519" s="3" t="str">
        <f>IF(Programas!U519="X","X","")</f>
        <v/>
      </c>
      <c r="V519" s="3" t="str">
        <f>IF(Programas!V519="X","X","")</f>
        <v/>
      </c>
      <c r="W519" s="3" t="str">
        <f>IF(Programas!W519="X","X","")</f>
        <v/>
      </c>
      <c r="X519" s="3" t="str">
        <f>IF(Programas!X519="X","X","")</f>
        <v/>
      </c>
      <c r="Y519" s="3" t="str">
        <f>IF(Programas!Y519="X","X","")</f>
        <v/>
      </c>
      <c r="Z519" s="3" t="str">
        <f>IF(Programas!Z519="X","X","")</f>
        <v/>
      </c>
      <c r="AA519" s="3" t="str">
        <f>IF(Programas!AA519="X","X","")</f>
        <v/>
      </c>
      <c r="AB519" s="3" t="str">
        <f>IF(Programas!AB519="X","X","")</f>
        <v/>
      </c>
      <c r="AC519" s="3" t="str">
        <f>IF(Programas!AC519="X","X","")</f>
        <v/>
      </c>
      <c r="AD519" s="3">
        <f>Programas!AD519</f>
        <v>0</v>
      </c>
      <c r="AE519" s="3">
        <f>Programas!AE519</f>
        <v>0</v>
      </c>
      <c r="AF519" s="3">
        <f>Programas!AF519</f>
        <v>0</v>
      </c>
      <c r="AG519" s="3">
        <f>Programas!AG519</f>
        <v>0</v>
      </c>
      <c r="AH519" s="3">
        <f>Programas!AH519</f>
        <v>0</v>
      </c>
      <c r="AI519" s="3">
        <f>Programas!AI519</f>
        <v>0</v>
      </c>
      <c r="AJ519" s="3">
        <f>Programas!AJ519</f>
        <v>0</v>
      </c>
      <c r="AK519" s="3">
        <f>Programas!AK519</f>
        <v>0</v>
      </c>
      <c r="AL519" s="3">
        <f>Programas!AL519</f>
        <v>0</v>
      </c>
      <c r="AM519" s="3">
        <f>Programas!AM519</f>
        <v>0</v>
      </c>
      <c r="AN519" s="3">
        <f>Programas!AN519</f>
        <v>0</v>
      </c>
      <c r="AO519" s="3">
        <f>Programas!AO519</f>
        <v>0</v>
      </c>
      <c r="AP519" s="3">
        <f>Programas!AP519</f>
        <v>0</v>
      </c>
      <c r="AQ519" s="3">
        <f>Programas!AQ519</f>
        <v>0</v>
      </c>
      <c r="AR519" s="3">
        <f>Programas!AR519</f>
        <v>0</v>
      </c>
      <c r="AS519" s="3">
        <f>Programas!AS519</f>
        <v>0</v>
      </c>
      <c r="AT519" s="3">
        <f>Programas!AT519</f>
        <v>0</v>
      </c>
      <c r="AU519" s="3">
        <f>Programas!AU519</f>
        <v>0</v>
      </c>
      <c r="AV519" s="3">
        <f>Programas!AV519</f>
        <v>0</v>
      </c>
      <c r="AW519" s="3">
        <f>Programas!AW519</f>
        <v>0</v>
      </c>
      <c r="AX519" s="4">
        <f t="shared" si="502"/>
        <v>0</v>
      </c>
      <c r="AY519" s="4"/>
      <c r="AZ519" s="2"/>
      <c r="BA519" s="2"/>
      <c r="BB519" s="2"/>
      <c r="BC519" s="2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1"/>
    </row>
    <row r="520" spans="1:76" hidden="1" x14ac:dyDescent="0.3">
      <c r="A520" s="2" t="str">
        <f>Programas!A520</f>
        <v>UA9</v>
      </c>
      <c r="B520" s="2">
        <f>Programas!B520</f>
        <v>2</v>
      </c>
      <c r="C520" s="2" t="str">
        <f>Programas!C520</f>
        <v>Interfaces Setoriais</v>
      </c>
      <c r="D520" s="2">
        <f>Programas!D520</f>
        <v>13</v>
      </c>
      <c r="E520" s="2" t="str">
        <f>Programas!E520</f>
        <v>N/A</v>
      </c>
      <c r="F520" s="2" t="str">
        <f>Programas!F520</f>
        <v>N/A</v>
      </c>
      <c r="G520" s="2" t="str">
        <f>Programas!G520</f>
        <v>N/A</v>
      </c>
      <c r="H520" s="2" t="str">
        <f>Programas!H520</f>
        <v>N/A</v>
      </c>
      <c r="I520" s="2" t="str">
        <f>Programas!I520</f>
        <v>N/A</v>
      </c>
      <c r="J520" s="3" t="str">
        <f>IF(Programas!J520="X","X","")</f>
        <v/>
      </c>
      <c r="K520" s="3" t="str">
        <f>IF(Programas!K520="X","X","")</f>
        <v/>
      </c>
      <c r="L520" s="3" t="str">
        <f>IF(Programas!L520="X","X","")</f>
        <v/>
      </c>
      <c r="M520" s="3" t="str">
        <f>IF(Programas!M520="X","X","")</f>
        <v/>
      </c>
      <c r="N520" s="3" t="str">
        <f>IF(Programas!N520="X","X","")</f>
        <v/>
      </c>
      <c r="O520" s="3" t="str">
        <f>IF(Programas!O520="X","X","")</f>
        <v/>
      </c>
      <c r="P520" s="3" t="str">
        <f>IF(Programas!P520="X","X","")</f>
        <v/>
      </c>
      <c r="Q520" s="3" t="str">
        <f>IF(Programas!Q520="X","X","")</f>
        <v/>
      </c>
      <c r="R520" s="3" t="str">
        <f>IF(Programas!R520="X","X","")</f>
        <v/>
      </c>
      <c r="S520" s="3" t="str">
        <f>IF(Programas!S520="X","X","")</f>
        <v/>
      </c>
      <c r="T520" s="3" t="str">
        <f>IF(Programas!T520="X","X","")</f>
        <v/>
      </c>
      <c r="U520" s="3" t="str">
        <f>IF(Programas!U520="X","X","")</f>
        <v/>
      </c>
      <c r="V520" s="3" t="str">
        <f>IF(Programas!V520="X","X","")</f>
        <v/>
      </c>
      <c r="W520" s="3" t="str">
        <f>IF(Programas!W520="X","X","")</f>
        <v/>
      </c>
      <c r="X520" s="3" t="str">
        <f>IF(Programas!X520="X","X","")</f>
        <v/>
      </c>
      <c r="Y520" s="3" t="str">
        <f>IF(Programas!Y520="X","X","")</f>
        <v/>
      </c>
      <c r="Z520" s="3" t="str">
        <f>IF(Programas!Z520="X","X","")</f>
        <v/>
      </c>
      <c r="AA520" s="3" t="str">
        <f>IF(Programas!AA520="X","X","")</f>
        <v/>
      </c>
      <c r="AB520" s="3" t="str">
        <f>IF(Programas!AB520="X","X","")</f>
        <v/>
      </c>
      <c r="AC520" s="3" t="str">
        <f>IF(Programas!AC520="X","X","")</f>
        <v/>
      </c>
      <c r="AD520" s="3">
        <f>Programas!AD520</f>
        <v>0</v>
      </c>
      <c r="AE520" s="3">
        <f>Programas!AE520</f>
        <v>0</v>
      </c>
      <c r="AF520" s="3">
        <f>Programas!AF520</f>
        <v>0</v>
      </c>
      <c r="AG520" s="3">
        <f>Programas!AG520</f>
        <v>0</v>
      </c>
      <c r="AH520" s="3">
        <f>Programas!AH520</f>
        <v>0</v>
      </c>
      <c r="AI520" s="3">
        <f>Programas!AI520</f>
        <v>0</v>
      </c>
      <c r="AJ520" s="3">
        <f>Programas!AJ520</f>
        <v>0</v>
      </c>
      <c r="AK520" s="3">
        <f>Programas!AK520</f>
        <v>0</v>
      </c>
      <c r="AL520" s="3">
        <f>Programas!AL520</f>
        <v>0</v>
      </c>
      <c r="AM520" s="3">
        <f>Programas!AM520</f>
        <v>0</v>
      </c>
      <c r="AN520" s="3">
        <f>Programas!AN520</f>
        <v>0</v>
      </c>
      <c r="AO520" s="3">
        <f>Programas!AO520</f>
        <v>0</v>
      </c>
      <c r="AP520" s="3">
        <f>Programas!AP520</f>
        <v>0</v>
      </c>
      <c r="AQ520" s="3">
        <f>Programas!AQ520</f>
        <v>0</v>
      </c>
      <c r="AR520" s="3">
        <f>Programas!AR520</f>
        <v>0</v>
      </c>
      <c r="AS520" s="3">
        <f>Programas!AS520</f>
        <v>0</v>
      </c>
      <c r="AT520" s="3">
        <f>Programas!AT520</f>
        <v>0</v>
      </c>
      <c r="AU520" s="3">
        <f>Programas!AU520</f>
        <v>0</v>
      </c>
      <c r="AV520" s="3">
        <f>Programas!AV520</f>
        <v>0</v>
      </c>
      <c r="AW520" s="3">
        <f>Programas!AW520</f>
        <v>0</v>
      </c>
      <c r="AX520" s="4">
        <f t="shared" si="502"/>
        <v>0</v>
      </c>
      <c r="AY520" s="4"/>
      <c r="AZ520" s="2"/>
      <c r="BA520" s="2"/>
      <c r="BB520" s="2"/>
      <c r="BC520" s="2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1"/>
    </row>
    <row r="521" spans="1:76" ht="57" x14ac:dyDescent="0.3">
      <c r="A521" s="40" t="str">
        <f>Programas!A521</f>
        <v>PIRH</v>
      </c>
      <c r="B521" s="40">
        <f>Programas!B521</f>
        <v>2</v>
      </c>
      <c r="C521" s="40" t="str">
        <f>Programas!C521</f>
        <v>Interfaces Setoriais</v>
      </c>
      <c r="D521" s="40">
        <f>Programas!D521</f>
        <v>13</v>
      </c>
      <c r="E521" s="40" t="str">
        <f>Programas!E521</f>
        <v>Desenvolvimento de ações para o setor de saneamento</v>
      </c>
      <c r="F521" s="40" t="str">
        <f>Programas!F521</f>
        <v>13.1</v>
      </c>
      <c r="G521" s="40" t="str">
        <f>Programas!G521</f>
        <v>Aperfeiçoamento dos sistemas de abastecimento de água, incluindo redução de perdas</v>
      </c>
      <c r="H521" s="40" t="str">
        <f>Programas!H521</f>
        <v>13.1.4</v>
      </c>
      <c r="I521" s="40" t="str">
        <f>Programas!I521</f>
        <v>Realizar aporte financeiro para execução de obras para otimização dos Sistemas de Abastecimento de Água</v>
      </c>
      <c r="J521" s="30" t="str">
        <f>IF(Programas!J521="X","X","")</f>
        <v>X</v>
      </c>
      <c r="K521" s="30" t="str">
        <f>IF(Programas!K521="X","X","")</f>
        <v>X</v>
      </c>
      <c r="L521" s="30" t="str">
        <f>IF(Programas!L521="X","X","")</f>
        <v>X</v>
      </c>
      <c r="M521" s="30" t="str">
        <f>IF(Programas!M521="X","X","")</f>
        <v>X</v>
      </c>
      <c r="N521" s="30" t="str">
        <f>IF(Programas!N521="X","X","")</f>
        <v>X</v>
      </c>
      <c r="O521" s="30" t="str">
        <f>IF(Programas!O521="X","X","")</f>
        <v>X</v>
      </c>
      <c r="P521" s="30" t="str">
        <f>IF(Programas!P521="X","X","")</f>
        <v>X</v>
      </c>
      <c r="Q521" s="30" t="str">
        <f>IF(Programas!Q521="X","X","")</f>
        <v>X</v>
      </c>
      <c r="R521" s="30" t="str">
        <f>IF(Programas!R521="X","X","")</f>
        <v>X</v>
      </c>
      <c r="S521" s="30" t="str">
        <f>IF(Programas!S521="X","X","")</f>
        <v>X</v>
      </c>
      <c r="T521" s="30" t="str">
        <f>IF(Programas!T521="X","X","")</f>
        <v>X</v>
      </c>
      <c r="U521" s="30" t="str">
        <f>IF(Programas!U521="X","X","")</f>
        <v>X</v>
      </c>
      <c r="V521" s="30" t="str">
        <f>IF(Programas!V521="X","X","")</f>
        <v>X</v>
      </c>
      <c r="W521" s="30" t="str">
        <f>IF(Programas!W521="X","X","")</f>
        <v>X</v>
      </c>
      <c r="X521" s="30" t="str">
        <f>IF(Programas!X521="X","X","")</f>
        <v>X</v>
      </c>
      <c r="Y521" s="30" t="str">
        <f>IF(Programas!Y521="X","X","")</f>
        <v>X</v>
      </c>
      <c r="Z521" s="30" t="str">
        <f>IF(Programas!Z521="X","X","")</f>
        <v>X</v>
      </c>
      <c r="AA521" s="30" t="str">
        <f>IF(Programas!AA521="X","X","")</f>
        <v>X</v>
      </c>
      <c r="AB521" s="30" t="str">
        <f>IF(Programas!AB521="X","X","")</f>
        <v>X</v>
      </c>
      <c r="AC521" s="30" t="str">
        <f>IF(Programas!AC521="X","X","")</f>
        <v>X</v>
      </c>
      <c r="AD521" s="30">
        <f>Programas!AD521</f>
        <v>8000</v>
      </c>
      <c r="AE521" s="30">
        <f>Programas!AE521</f>
        <v>0</v>
      </c>
      <c r="AF521" s="30">
        <f>Programas!AF521</f>
        <v>0</v>
      </c>
      <c r="AG521" s="30">
        <f>Programas!AG521</f>
        <v>0</v>
      </c>
      <c r="AH521" s="30">
        <f>Programas!AH521</f>
        <v>0</v>
      </c>
      <c r="AI521" s="30">
        <f>Programas!AI521</f>
        <v>4000</v>
      </c>
      <c r="AJ521" s="30">
        <f>Programas!AJ521</f>
        <v>4000</v>
      </c>
      <c r="AK521" s="30">
        <f>Programas!AK521</f>
        <v>4000</v>
      </c>
      <c r="AL521" s="30">
        <f>Programas!AL521</f>
        <v>4000</v>
      </c>
      <c r="AM521" s="30">
        <f>Programas!AM521</f>
        <v>4000</v>
      </c>
      <c r="AN521" s="30">
        <f>Programas!AN521</f>
        <v>4000</v>
      </c>
      <c r="AO521" s="30">
        <f>Programas!AO521</f>
        <v>4000</v>
      </c>
      <c r="AP521" s="30">
        <f>Programas!AP521</f>
        <v>4000</v>
      </c>
      <c r="AQ521" s="30">
        <f>Programas!AQ521</f>
        <v>4000</v>
      </c>
      <c r="AR521" s="30">
        <f>Programas!AR521</f>
        <v>4000</v>
      </c>
      <c r="AS521" s="30">
        <f>Programas!AS521</f>
        <v>4000</v>
      </c>
      <c r="AT521" s="30">
        <f>Programas!AT521</f>
        <v>4000</v>
      </c>
      <c r="AU521" s="30">
        <f>Programas!AU521</f>
        <v>4000</v>
      </c>
      <c r="AV521" s="30">
        <f>Programas!AV521</f>
        <v>4000</v>
      </c>
      <c r="AW521" s="30">
        <f>Programas!AW521</f>
        <v>4000</v>
      </c>
      <c r="AX521" s="36">
        <f t="shared" si="502"/>
        <v>68000</v>
      </c>
      <c r="AY521" s="36" t="s">
        <v>205</v>
      </c>
      <c r="AZ521" s="40" t="s">
        <v>358</v>
      </c>
      <c r="BA521" s="40" t="s">
        <v>359</v>
      </c>
      <c r="BB521" s="40" t="s">
        <v>360</v>
      </c>
      <c r="BC521" s="40" t="s">
        <v>361</v>
      </c>
      <c r="BD521" s="62">
        <v>0</v>
      </c>
      <c r="BE521" s="62">
        <f t="shared" ref="BE521:BV521" si="540">BD521</f>
        <v>0</v>
      </c>
      <c r="BF521" s="62">
        <v>0.25</v>
      </c>
      <c r="BG521" s="62">
        <f t="shared" si="540"/>
        <v>0.25</v>
      </c>
      <c r="BH521" s="62">
        <v>0.75</v>
      </c>
      <c r="BI521" s="62">
        <f t="shared" si="540"/>
        <v>0.75</v>
      </c>
      <c r="BJ521" s="62">
        <f t="shared" si="540"/>
        <v>0.75</v>
      </c>
      <c r="BK521" s="62">
        <f t="shared" si="540"/>
        <v>0.75</v>
      </c>
      <c r="BL521" s="62">
        <f t="shared" si="540"/>
        <v>0.75</v>
      </c>
      <c r="BM521" s="62">
        <v>0.75</v>
      </c>
      <c r="BN521" s="62">
        <f t="shared" si="540"/>
        <v>0.75</v>
      </c>
      <c r="BO521" s="62">
        <f t="shared" si="540"/>
        <v>0.75</v>
      </c>
      <c r="BP521" s="62">
        <f t="shared" si="540"/>
        <v>0.75</v>
      </c>
      <c r="BQ521" s="62">
        <f t="shared" si="540"/>
        <v>0.75</v>
      </c>
      <c r="BR521" s="62">
        <f t="shared" si="540"/>
        <v>0.75</v>
      </c>
      <c r="BS521" s="62">
        <f t="shared" si="540"/>
        <v>0.75</v>
      </c>
      <c r="BT521" s="62">
        <f t="shared" si="540"/>
        <v>0.75</v>
      </c>
      <c r="BU521" s="62">
        <f t="shared" si="540"/>
        <v>0.75</v>
      </c>
      <c r="BV521" s="62">
        <f t="shared" si="540"/>
        <v>0.75</v>
      </c>
      <c r="BW521" s="62">
        <v>1</v>
      </c>
    </row>
    <row r="522" spans="1:76" ht="57" hidden="1" x14ac:dyDescent="0.3">
      <c r="A522" s="2" t="str">
        <f>Programas!A522</f>
        <v>Doce</v>
      </c>
      <c r="B522" s="2">
        <f>Programas!B522</f>
        <v>2</v>
      </c>
      <c r="C522" s="2" t="str">
        <f>Programas!C522</f>
        <v>Interfaces Setoriais</v>
      </c>
      <c r="D522" s="2">
        <f>Programas!D522</f>
        <v>13</v>
      </c>
      <c r="E522" s="2" t="str">
        <f>Programas!E522</f>
        <v>Desenvolvimento de ações para o setor de saneamento</v>
      </c>
      <c r="F522" s="2" t="str">
        <f>Programas!F522</f>
        <v>13.1</v>
      </c>
      <c r="G522" s="2" t="str">
        <f>Programas!G522</f>
        <v>Aperfeiçoamento dos sistemas de abastecimento de água, incluindo redução de perdas</v>
      </c>
      <c r="H522" s="2" t="str">
        <f>Programas!H522</f>
        <v>13.1.4</v>
      </c>
      <c r="I522" s="2" t="str">
        <f>Programas!I522</f>
        <v>Realizar aporte financeiro para execução de obras para otimização dos Sistemas de Abastecimento de Água</v>
      </c>
      <c r="J522" s="3" t="str">
        <f>IF(Programas!J522="X","X","")</f>
        <v>X</v>
      </c>
      <c r="K522" s="3" t="str">
        <f>IF(Programas!K522="X","X","")</f>
        <v>X</v>
      </c>
      <c r="L522" s="3" t="str">
        <f>IF(Programas!L522="X","X","")</f>
        <v>X</v>
      </c>
      <c r="M522" s="3" t="str">
        <f>IF(Programas!M522="X","X","")</f>
        <v>X</v>
      </c>
      <c r="N522" s="3" t="str">
        <f>IF(Programas!N522="X","X","")</f>
        <v>X</v>
      </c>
      <c r="O522" s="3" t="str">
        <f>IF(Programas!O522="X","X","")</f>
        <v>X</v>
      </c>
      <c r="P522" s="3" t="str">
        <f>IF(Programas!P522="X","X","")</f>
        <v>X</v>
      </c>
      <c r="Q522" s="3" t="str">
        <f>IF(Programas!Q522="X","X","")</f>
        <v>X</v>
      </c>
      <c r="R522" s="3" t="str">
        <f>IF(Programas!R522="X","X","")</f>
        <v>X</v>
      </c>
      <c r="S522" s="3" t="str">
        <f>IF(Programas!S522="X","X","")</f>
        <v>X</v>
      </c>
      <c r="T522" s="3" t="str">
        <f>IF(Programas!T522="X","X","")</f>
        <v>X</v>
      </c>
      <c r="U522" s="3" t="str">
        <f>IF(Programas!U522="X","X","")</f>
        <v>X</v>
      </c>
      <c r="V522" s="3" t="str">
        <f>IF(Programas!V522="X","X","")</f>
        <v>X</v>
      </c>
      <c r="W522" s="3" t="str">
        <f>IF(Programas!W522="X","X","")</f>
        <v>X</v>
      </c>
      <c r="X522" s="3" t="str">
        <f>IF(Programas!X522="X","X","")</f>
        <v>X</v>
      </c>
      <c r="Y522" s="3" t="str">
        <f>IF(Programas!Y522="X","X","")</f>
        <v>X</v>
      </c>
      <c r="Z522" s="3" t="str">
        <f>IF(Programas!Z522="X","X","")</f>
        <v>X</v>
      </c>
      <c r="AA522" s="3" t="str">
        <f>IF(Programas!AA522="X","X","")</f>
        <v>X</v>
      </c>
      <c r="AB522" s="3" t="str">
        <f>IF(Programas!AB522="X","X","")</f>
        <v>X</v>
      </c>
      <c r="AC522" s="3" t="str">
        <f>IF(Programas!AC522="X","X","")</f>
        <v>X</v>
      </c>
      <c r="AD522" s="3">
        <f>Programas!AD522</f>
        <v>0</v>
      </c>
      <c r="AE522" s="3">
        <f>Programas!AE522</f>
        <v>0</v>
      </c>
      <c r="AF522" s="3">
        <f>Programas!AF522</f>
        <v>0</v>
      </c>
      <c r="AG522" s="3">
        <f>Programas!AG522</f>
        <v>0</v>
      </c>
      <c r="AH522" s="3">
        <f>Programas!AH522</f>
        <v>0</v>
      </c>
      <c r="AI522" s="3">
        <f>Programas!AI522</f>
        <v>2000</v>
      </c>
      <c r="AJ522" s="3">
        <f>Programas!AJ522</f>
        <v>2000</v>
      </c>
      <c r="AK522" s="3">
        <f>Programas!AK522</f>
        <v>2000</v>
      </c>
      <c r="AL522" s="3">
        <f>Programas!AL522</f>
        <v>2000</v>
      </c>
      <c r="AM522" s="3">
        <f>Programas!AM522</f>
        <v>2000</v>
      </c>
      <c r="AN522" s="3">
        <f>Programas!AN522</f>
        <v>2000</v>
      </c>
      <c r="AO522" s="3">
        <f>Programas!AO522</f>
        <v>2000</v>
      </c>
      <c r="AP522" s="3">
        <f>Programas!AP522</f>
        <v>2000</v>
      </c>
      <c r="AQ522" s="3">
        <f>Programas!AQ522</f>
        <v>2000</v>
      </c>
      <c r="AR522" s="3">
        <f>Programas!AR522</f>
        <v>2000</v>
      </c>
      <c r="AS522" s="3">
        <f>Programas!AS522</f>
        <v>2000</v>
      </c>
      <c r="AT522" s="3">
        <f>Programas!AT522</f>
        <v>2000</v>
      </c>
      <c r="AU522" s="3">
        <f>Programas!AU522</f>
        <v>2000</v>
      </c>
      <c r="AV522" s="3">
        <f>Programas!AV522</f>
        <v>2000</v>
      </c>
      <c r="AW522" s="3">
        <f>Programas!AW522</f>
        <v>2000</v>
      </c>
      <c r="AX522" s="4">
        <f t="shared" si="502"/>
        <v>30000</v>
      </c>
      <c r="AY522" s="4" t="s">
        <v>205</v>
      </c>
      <c r="AZ522" s="2" t="s">
        <v>358</v>
      </c>
      <c r="BA522" s="2" t="s">
        <v>359</v>
      </c>
      <c r="BB522" s="2" t="s">
        <v>360</v>
      </c>
      <c r="BC522" s="2" t="s">
        <v>361</v>
      </c>
      <c r="BD522" s="6">
        <v>0</v>
      </c>
      <c r="BE522" s="6">
        <f>BD522</f>
        <v>0</v>
      </c>
      <c r="BF522" s="6">
        <v>0.25</v>
      </c>
      <c r="BG522" s="6">
        <f>BF522</f>
        <v>0.25</v>
      </c>
      <c r="BH522" s="6">
        <v>0.75</v>
      </c>
      <c r="BI522" s="6">
        <f t="shared" ref="BI522:BL524" si="541">BH522</f>
        <v>0.75</v>
      </c>
      <c r="BJ522" s="6">
        <f t="shared" si="541"/>
        <v>0.75</v>
      </c>
      <c r="BK522" s="6">
        <f t="shared" si="541"/>
        <v>0.75</v>
      </c>
      <c r="BL522" s="6">
        <f t="shared" si="541"/>
        <v>0.75</v>
      </c>
      <c r="BM522" s="6">
        <v>0.75</v>
      </c>
      <c r="BN522" s="6">
        <f t="shared" ref="BN522:BV522" si="542">BM522</f>
        <v>0.75</v>
      </c>
      <c r="BO522" s="6">
        <f t="shared" si="542"/>
        <v>0.75</v>
      </c>
      <c r="BP522" s="6">
        <f t="shared" si="542"/>
        <v>0.75</v>
      </c>
      <c r="BQ522" s="6">
        <f t="shared" si="542"/>
        <v>0.75</v>
      </c>
      <c r="BR522" s="6">
        <f t="shared" si="542"/>
        <v>0.75</v>
      </c>
      <c r="BS522" s="6">
        <f t="shared" si="542"/>
        <v>0.75</v>
      </c>
      <c r="BT522" s="6">
        <f t="shared" si="542"/>
        <v>0.75</v>
      </c>
      <c r="BU522" s="6">
        <f t="shared" si="542"/>
        <v>0.75</v>
      </c>
      <c r="BV522" s="6">
        <f t="shared" si="542"/>
        <v>0.75</v>
      </c>
      <c r="BW522" s="6">
        <v>1</v>
      </c>
      <c r="BX522" s="1"/>
    </row>
    <row r="523" spans="1:76" ht="57" hidden="1" x14ac:dyDescent="0.3">
      <c r="A523" s="2" t="str">
        <f>Programas!A523</f>
        <v>DO1</v>
      </c>
      <c r="B523" s="2">
        <f>Programas!B523</f>
        <v>2</v>
      </c>
      <c r="C523" s="2" t="str">
        <f>Programas!C523</f>
        <v>Interfaces Setoriais</v>
      </c>
      <c r="D523" s="2">
        <f>Programas!D523</f>
        <v>13</v>
      </c>
      <c r="E523" s="2" t="str">
        <f>Programas!E523</f>
        <v>Desenvolvimento de ações para o setor de saneamento</v>
      </c>
      <c r="F523" s="2" t="str">
        <f>Programas!F523</f>
        <v>13.1</v>
      </c>
      <c r="G523" s="2" t="str">
        <f>Programas!G523</f>
        <v>Aperfeiçoamento dos sistemas de abastecimento de água, incluindo redução de perdas</v>
      </c>
      <c r="H523" s="2" t="str">
        <f>Programas!H523</f>
        <v>13.1.4</v>
      </c>
      <c r="I523" s="2" t="str">
        <f>Programas!I523</f>
        <v>Realizar aporte financeiro para execução de obras para otimização dos Sistemas de Abastecimento de Água</v>
      </c>
      <c r="J523" s="3" t="str">
        <f>IF(Programas!J523="X","X","")</f>
        <v>X</v>
      </c>
      <c r="K523" s="3" t="str">
        <f>IF(Programas!K523="X","X","")</f>
        <v>X</v>
      </c>
      <c r="L523" s="3" t="str">
        <f>IF(Programas!L523="X","X","")</f>
        <v>X</v>
      </c>
      <c r="M523" s="3" t="str">
        <f>IF(Programas!M523="X","X","")</f>
        <v>X</v>
      </c>
      <c r="N523" s="3" t="str">
        <f>IF(Programas!N523="X","X","")</f>
        <v>X</v>
      </c>
      <c r="O523" s="3" t="str">
        <f>IF(Programas!O523="X","X","")</f>
        <v>X</v>
      </c>
      <c r="P523" s="3" t="str">
        <f>IF(Programas!P523="X","X","")</f>
        <v>X</v>
      </c>
      <c r="Q523" s="3" t="str">
        <f>IF(Programas!Q523="X","X","")</f>
        <v>X</v>
      </c>
      <c r="R523" s="3" t="str">
        <f>IF(Programas!R523="X","X","")</f>
        <v>X</v>
      </c>
      <c r="S523" s="3" t="str">
        <f>IF(Programas!S523="X","X","")</f>
        <v>X</v>
      </c>
      <c r="T523" s="3" t="str">
        <f>IF(Programas!T523="X","X","")</f>
        <v>X</v>
      </c>
      <c r="U523" s="3" t="str">
        <f>IF(Programas!U523="X","X","")</f>
        <v>X</v>
      </c>
      <c r="V523" s="3" t="str">
        <f>IF(Programas!V523="X","X","")</f>
        <v>X</v>
      </c>
      <c r="W523" s="3" t="str">
        <f>IF(Programas!W523="X","X","")</f>
        <v>X</v>
      </c>
      <c r="X523" s="3" t="str">
        <f>IF(Programas!X523="X","X","")</f>
        <v>X</v>
      </c>
      <c r="Y523" s="3" t="str">
        <f>IF(Programas!Y523="X","X","")</f>
        <v>X</v>
      </c>
      <c r="Z523" s="3" t="str">
        <f>IF(Programas!Z523="X","X","")</f>
        <v>X</v>
      </c>
      <c r="AA523" s="3" t="str">
        <f>IF(Programas!AA523="X","X","")</f>
        <v>X</v>
      </c>
      <c r="AB523" s="3" t="str">
        <f>IF(Programas!AB523="X","X","")</f>
        <v>X</v>
      </c>
      <c r="AC523" s="3" t="str">
        <f>IF(Programas!AC523="X","X","")</f>
        <v>X</v>
      </c>
      <c r="AD523" s="3">
        <f>Programas!AD523</f>
        <v>0</v>
      </c>
      <c r="AE523" s="3">
        <f>Programas!AE523</f>
        <v>0</v>
      </c>
      <c r="AF523" s="3">
        <f>Programas!AF523</f>
        <v>0</v>
      </c>
      <c r="AG523" s="3">
        <f>Programas!AG523</f>
        <v>0</v>
      </c>
      <c r="AH523" s="3">
        <f>Programas!AH523</f>
        <v>0</v>
      </c>
      <c r="AI523" s="3">
        <f>Programas!AI523</f>
        <v>500</v>
      </c>
      <c r="AJ523" s="3">
        <f>Programas!AJ523</f>
        <v>500</v>
      </c>
      <c r="AK523" s="3">
        <f>Programas!AK523</f>
        <v>500</v>
      </c>
      <c r="AL523" s="3">
        <f>Programas!AL523</f>
        <v>500</v>
      </c>
      <c r="AM523" s="3">
        <f>Programas!AM523</f>
        <v>500</v>
      </c>
      <c r="AN523" s="3">
        <f>Programas!AN523</f>
        <v>500</v>
      </c>
      <c r="AO523" s="3">
        <f>Programas!AO523</f>
        <v>500</v>
      </c>
      <c r="AP523" s="3">
        <f>Programas!AP523</f>
        <v>500</v>
      </c>
      <c r="AQ523" s="3">
        <f>Programas!AQ523</f>
        <v>500</v>
      </c>
      <c r="AR523" s="3">
        <f>Programas!AR523</f>
        <v>500</v>
      </c>
      <c r="AS523" s="3">
        <f>Programas!AS523</f>
        <v>500</v>
      </c>
      <c r="AT523" s="3">
        <f>Programas!AT523</f>
        <v>500</v>
      </c>
      <c r="AU523" s="3">
        <f>Programas!AU523</f>
        <v>500</v>
      </c>
      <c r="AV523" s="3">
        <f>Programas!AV523</f>
        <v>500</v>
      </c>
      <c r="AW523" s="3">
        <f>Programas!AW523</f>
        <v>500</v>
      </c>
      <c r="AX523" s="4">
        <f t="shared" si="502"/>
        <v>7500</v>
      </c>
      <c r="AY523" s="4" t="s">
        <v>205</v>
      </c>
      <c r="AZ523" s="2" t="s">
        <v>358</v>
      </c>
      <c r="BA523" s="2" t="s">
        <v>359</v>
      </c>
      <c r="BB523" s="2" t="s">
        <v>360</v>
      </c>
      <c r="BC523" s="2" t="s">
        <v>361</v>
      </c>
      <c r="BD523" s="6">
        <v>0</v>
      </c>
      <c r="BE523" s="6">
        <f>BD523</f>
        <v>0</v>
      </c>
      <c r="BF523" s="6">
        <v>0.25</v>
      </c>
      <c r="BG523" s="6">
        <f>BF523</f>
        <v>0.25</v>
      </c>
      <c r="BH523" s="6">
        <v>0.75</v>
      </c>
      <c r="BI523" s="6">
        <f t="shared" si="541"/>
        <v>0.75</v>
      </c>
      <c r="BJ523" s="6">
        <f t="shared" si="541"/>
        <v>0.75</v>
      </c>
      <c r="BK523" s="6">
        <f t="shared" si="541"/>
        <v>0.75</v>
      </c>
      <c r="BL523" s="6">
        <f t="shared" si="541"/>
        <v>0.75</v>
      </c>
      <c r="BM523" s="6">
        <v>0.75</v>
      </c>
      <c r="BN523" s="6">
        <f t="shared" ref="BN523:BV523" si="543">BM523</f>
        <v>0.75</v>
      </c>
      <c r="BO523" s="6">
        <f t="shared" si="543"/>
        <v>0.75</v>
      </c>
      <c r="BP523" s="6">
        <f t="shared" si="543"/>
        <v>0.75</v>
      </c>
      <c r="BQ523" s="6">
        <f t="shared" si="543"/>
        <v>0.75</v>
      </c>
      <c r="BR523" s="6">
        <f t="shared" si="543"/>
        <v>0.75</v>
      </c>
      <c r="BS523" s="6">
        <f t="shared" si="543"/>
        <v>0.75</v>
      </c>
      <c r="BT523" s="6">
        <f t="shared" si="543"/>
        <v>0.75</v>
      </c>
      <c r="BU523" s="6">
        <f t="shared" si="543"/>
        <v>0.75</v>
      </c>
      <c r="BV523" s="6">
        <f t="shared" si="543"/>
        <v>0.75</v>
      </c>
      <c r="BW523" s="6">
        <v>1</v>
      </c>
      <c r="BX523" s="1"/>
    </row>
    <row r="524" spans="1:76" ht="57" hidden="1" x14ac:dyDescent="0.3">
      <c r="A524" s="2" t="str">
        <f>Programas!A524</f>
        <v>DO2</v>
      </c>
      <c r="B524" s="2">
        <f>Programas!B524</f>
        <v>2</v>
      </c>
      <c r="C524" s="2" t="str">
        <f>Programas!C524</f>
        <v>Interfaces Setoriais</v>
      </c>
      <c r="D524" s="2">
        <f>Programas!D524</f>
        <v>13</v>
      </c>
      <c r="E524" s="2" t="str">
        <f>Programas!E524</f>
        <v>Desenvolvimento de ações para o setor de saneamento</v>
      </c>
      <c r="F524" s="2" t="str">
        <f>Programas!F524</f>
        <v>13.1</v>
      </c>
      <c r="G524" s="2" t="str">
        <f>Programas!G524</f>
        <v>Aperfeiçoamento dos sistemas de abastecimento de água, incluindo redução de perdas</v>
      </c>
      <c r="H524" s="2" t="str">
        <f>Programas!H524</f>
        <v>13.1.4</v>
      </c>
      <c r="I524" s="2" t="str">
        <f>Programas!I524</f>
        <v>Realizar aporte financeiro para execução de obras para otimização dos Sistemas de Abastecimento de Água</v>
      </c>
      <c r="J524" s="3" t="str">
        <f>IF(Programas!J524="X","X","")</f>
        <v>X</v>
      </c>
      <c r="K524" s="3" t="str">
        <f>IF(Programas!K524="X","X","")</f>
        <v>X</v>
      </c>
      <c r="L524" s="3" t="str">
        <f>IF(Programas!L524="X","X","")</f>
        <v>X</v>
      </c>
      <c r="M524" s="3" t="str">
        <f>IF(Programas!M524="X","X","")</f>
        <v>X</v>
      </c>
      <c r="N524" s="3" t="str">
        <f>IF(Programas!N524="X","X","")</f>
        <v>X</v>
      </c>
      <c r="O524" s="3" t="str">
        <f>IF(Programas!O524="X","X","")</f>
        <v>X</v>
      </c>
      <c r="P524" s="3" t="str">
        <f>IF(Programas!P524="X","X","")</f>
        <v>X</v>
      </c>
      <c r="Q524" s="3" t="str">
        <f>IF(Programas!Q524="X","X","")</f>
        <v>X</v>
      </c>
      <c r="R524" s="3" t="str">
        <f>IF(Programas!R524="X","X","")</f>
        <v>X</v>
      </c>
      <c r="S524" s="3" t="str">
        <f>IF(Programas!S524="X","X","")</f>
        <v>X</v>
      </c>
      <c r="T524" s="3" t="str">
        <f>IF(Programas!T524="X","X","")</f>
        <v>X</v>
      </c>
      <c r="U524" s="3" t="str">
        <f>IF(Programas!U524="X","X","")</f>
        <v>X</v>
      </c>
      <c r="V524" s="3" t="str">
        <f>IF(Programas!V524="X","X","")</f>
        <v>X</v>
      </c>
      <c r="W524" s="3" t="str">
        <f>IF(Programas!W524="X","X","")</f>
        <v>X</v>
      </c>
      <c r="X524" s="3" t="str">
        <f>IF(Programas!X524="X","X","")</f>
        <v>X</v>
      </c>
      <c r="Y524" s="3" t="str">
        <f>IF(Programas!Y524="X","X","")</f>
        <v>X</v>
      </c>
      <c r="Z524" s="3" t="str">
        <f>IF(Programas!Z524="X","X","")</f>
        <v>X</v>
      </c>
      <c r="AA524" s="3" t="str">
        <f>IF(Programas!AA524="X","X","")</f>
        <v>X</v>
      </c>
      <c r="AB524" s="3" t="str">
        <f>IF(Programas!AB524="X","X","")</f>
        <v>X</v>
      </c>
      <c r="AC524" s="3" t="str">
        <f>IF(Programas!AC524="X","X","")</f>
        <v>X</v>
      </c>
      <c r="AD524" s="3">
        <f>Programas!AD524</f>
        <v>8000</v>
      </c>
      <c r="AE524" s="3">
        <f>Programas!AE524</f>
        <v>0</v>
      </c>
      <c r="AF524" s="3">
        <f>Programas!AF524</f>
        <v>0</v>
      </c>
      <c r="AG524" s="3">
        <f>Programas!AG524</f>
        <v>0</v>
      </c>
      <c r="AH524" s="3">
        <f>Programas!AH524</f>
        <v>0</v>
      </c>
      <c r="AI524" s="3">
        <f>Programas!AI524</f>
        <v>1500</v>
      </c>
      <c r="AJ524" s="3">
        <f>Programas!AJ524</f>
        <v>1500</v>
      </c>
      <c r="AK524" s="3">
        <f>Programas!AK524</f>
        <v>1500</v>
      </c>
      <c r="AL524" s="3">
        <f>Programas!AL524</f>
        <v>1500</v>
      </c>
      <c r="AM524" s="3">
        <f>Programas!AM524</f>
        <v>1500</v>
      </c>
      <c r="AN524" s="3">
        <f>Programas!AN524</f>
        <v>1500</v>
      </c>
      <c r="AO524" s="3">
        <f>Programas!AO524</f>
        <v>1500</v>
      </c>
      <c r="AP524" s="3">
        <f>Programas!AP524</f>
        <v>1500</v>
      </c>
      <c r="AQ524" s="3">
        <f>Programas!AQ524</f>
        <v>1500</v>
      </c>
      <c r="AR524" s="3">
        <f>Programas!AR524</f>
        <v>1500</v>
      </c>
      <c r="AS524" s="3">
        <f>Programas!AS524</f>
        <v>1500</v>
      </c>
      <c r="AT524" s="3">
        <f>Programas!AT524</f>
        <v>1500</v>
      </c>
      <c r="AU524" s="3">
        <f>Programas!AU524</f>
        <v>1500</v>
      </c>
      <c r="AV524" s="3">
        <f>Programas!AV524</f>
        <v>1500</v>
      </c>
      <c r="AW524" s="3">
        <f>Programas!AW524</f>
        <v>1500</v>
      </c>
      <c r="AX524" s="4">
        <f t="shared" si="502"/>
        <v>30500</v>
      </c>
      <c r="AY524" s="4" t="s">
        <v>205</v>
      </c>
      <c r="AZ524" s="2" t="s">
        <v>358</v>
      </c>
      <c r="BA524" s="2" t="s">
        <v>359</v>
      </c>
      <c r="BB524" s="2" t="s">
        <v>360</v>
      </c>
      <c r="BC524" s="2" t="s">
        <v>361</v>
      </c>
      <c r="BD524" s="6">
        <v>0</v>
      </c>
      <c r="BE524" s="6">
        <f>BD524</f>
        <v>0</v>
      </c>
      <c r="BF524" s="6">
        <v>0.25</v>
      </c>
      <c r="BG524" s="6">
        <f>BF524</f>
        <v>0.25</v>
      </c>
      <c r="BH524" s="6">
        <v>0.75</v>
      </c>
      <c r="BI524" s="6">
        <f t="shared" si="541"/>
        <v>0.75</v>
      </c>
      <c r="BJ524" s="6">
        <f t="shared" si="541"/>
        <v>0.75</v>
      </c>
      <c r="BK524" s="6">
        <f t="shared" si="541"/>
        <v>0.75</v>
      </c>
      <c r="BL524" s="6">
        <f t="shared" si="541"/>
        <v>0.75</v>
      </c>
      <c r="BM524" s="6">
        <v>0.75</v>
      </c>
      <c r="BN524" s="6">
        <f t="shared" ref="BN524:BV524" si="544">BM524</f>
        <v>0.75</v>
      </c>
      <c r="BO524" s="6">
        <f t="shared" si="544"/>
        <v>0.75</v>
      </c>
      <c r="BP524" s="6">
        <f t="shared" si="544"/>
        <v>0.75</v>
      </c>
      <c r="BQ524" s="6">
        <f t="shared" si="544"/>
        <v>0.75</v>
      </c>
      <c r="BR524" s="6">
        <f t="shared" si="544"/>
        <v>0.75</v>
      </c>
      <c r="BS524" s="6">
        <f t="shared" si="544"/>
        <v>0.75</v>
      </c>
      <c r="BT524" s="6">
        <f t="shared" si="544"/>
        <v>0.75</v>
      </c>
      <c r="BU524" s="6">
        <f t="shared" si="544"/>
        <v>0.75</v>
      </c>
      <c r="BV524" s="6">
        <f t="shared" si="544"/>
        <v>0.75</v>
      </c>
      <c r="BW524" s="6">
        <v>1</v>
      </c>
      <c r="BX524" s="1"/>
    </row>
    <row r="525" spans="1:76" hidden="1" x14ac:dyDescent="0.3">
      <c r="A525" s="2" t="str">
        <f>Programas!A525</f>
        <v>DO3</v>
      </c>
      <c r="B525" s="2">
        <f>Programas!B525</f>
        <v>2</v>
      </c>
      <c r="C525" s="2" t="str">
        <f>Programas!C525</f>
        <v>Interfaces Setoriais</v>
      </c>
      <c r="D525" s="2">
        <f>Programas!D525</f>
        <v>13</v>
      </c>
      <c r="E525" s="2" t="str">
        <f>Programas!E525</f>
        <v>N/A</v>
      </c>
      <c r="F525" s="2" t="str">
        <f>Programas!F525</f>
        <v>N/A</v>
      </c>
      <c r="G525" s="2" t="str">
        <f>Programas!G525</f>
        <v>N/A</v>
      </c>
      <c r="H525" s="2" t="str">
        <f>Programas!H525</f>
        <v>N/A</v>
      </c>
      <c r="I525" s="2" t="str">
        <f>Programas!I525</f>
        <v>N/A</v>
      </c>
      <c r="J525" s="3" t="str">
        <f>IF(Programas!J525="X","X","")</f>
        <v/>
      </c>
      <c r="K525" s="3" t="str">
        <f>IF(Programas!K525="X","X","")</f>
        <v/>
      </c>
      <c r="L525" s="3" t="str">
        <f>IF(Programas!L525="X","X","")</f>
        <v/>
      </c>
      <c r="M525" s="3" t="str">
        <f>IF(Programas!M525="X","X","")</f>
        <v/>
      </c>
      <c r="N525" s="3" t="str">
        <f>IF(Programas!N525="X","X","")</f>
        <v/>
      </c>
      <c r="O525" s="3" t="str">
        <f>IF(Programas!O525="X","X","")</f>
        <v/>
      </c>
      <c r="P525" s="3" t="str">
        <f>IF(Programas!P525="X","X","")</f>
        <v/>
      </c>
      <c r="Q525" s="3" t="str">
        <f>IF(Programas!Q525="X","X","")</f>
        <v/>
      </c>
      <c r="R525" s="3" t="str">
        <f>IF(Programas!R525="X","X","")</f>
        <v/>
      </c>
      <c r="S525" s="3" t="str">
        <f>IF(Programas!S525="X","X","")</f>
        <v/>
      </c>
      <c r="T525" s="3" t="str">
        <f>IF(Programas!T525="X","X","")</f>
        <v/>
      </c>
      <c r="U525" s="3" t="str">
        <f>IF(Programas!U525="X","X","")</f>
        <v/>
      </c>
      <c r="V525" s="3" t="str">
        <f>IF(Programas!V525="X","X","")</f>
        <v/>
      </c>
      <c r="W525" s="3" t="str">
        <f>IF(Programas!W525="X","X","")</f>
        <v/>
      </c>
      <c r="X525" s="3" t="str">
        <f>IF(Programas!X525="X","X","")</f>
        <v/>
      </c>
      <c r="Y525" s="3" t="str">
        <f>IF(Programas!Y525="X","X","")</f>
        <v/>
      </c>
      <c r="Z525" s="3" t="str">
        <f>IF(Programas!Z525="X","X","")</f>
        <v/>
      </c>
      <c r="AA525" s="3" t="str">
        <f>IF(Programas!AA525="X","X","")</f>
        <v/>
      </c>
      <c r="AB525" s="3" t="str">
        <f>IF(Programas!AB525="X","X","")</f>
        <v/>
      </c>
      <c r="AC525" s="3" t="str">
        <f>IF(Programas!AC525="X","X","")</f>
        <v/>
      </c>
      <c r="AD525" s="3">
        <f>Programas!AD525</f>
        <v>0</v>
      </c>
      <c r="AE525" s="3">
        <f>Programas!AE525</f>
        <v>0</v>
      </c>
      <c r="AF525" s="3">
        <f>Programas!AF525</f>
        <v>0</v>
      </c>
      <c r="AG525" s="3">
        <f>Programas!AG525</f>
        <v>0</v>
      </c>
      <c r="AH525" s="3">
        <f>Programas!AH525</f>
        <v>0</v>
      </c>
      <c r="AI525" s="3">
        <f>Programas!AI525</f>
        <v>0</v>
      </c>
      <c r="AJ525" s="3">
        <f>Programas!AJ525</f>
        <v>0</v>
      </c>
      <c r="AK525" s="3">
        <f>Programas!AK525</f>
        <v>0</v>
      </c>
      <c r="AL525" s="3">
        <f>Programas!AL525</f>
        <v>0</v>
      </c>
      <c r="AM525" s="3">
        <f>Programas!AM525</f>
        <v>0</v>
      </c>
      <c r="AN525" s="3">
        <f>Programas!AN525</f>
        <v>0</v>
      </c>
      <c r="AO525" s="3">
        <f>Programas!AO525</f>
        <v>0</v>
      </c>
      <c r="AP525" s="3">
        <f>Programas!AP525</f>
        <v>0</v>
      </c>
      <c r="AQ525" s="3">
        <f>Programas!AQ525</f>
        <v>0</v>
      </c>
      <c r="AR525" s="3">
        <f>Programas!AR525</f>
        <v>0</v>
      </c>
      <c r="AS525" s="3">
        <f>Programas!AS525</f>
        <v>0</v>
      </c>
      <c r="AT525" s="3">
        <f>Programas!AT525</f>
        <v>0</v>
      </c>
      <c r="AU525" s="3">
        <f>Programas!AU525</f>
        <v>0</v>
      </c>
      <c r="AV525" s="3">
        <f>Programas!AV525</f>
        <v>0</v>
      </c>
      <c r="AW525" s="3">
        <f>Programas!AW525</f>
        <v>0</v>
      </c>
      <c r="AX525" s="4">
        <f t="shared" si="502"/>
        <v>0</v>
      </c>
      <c r="AY525" s="4"/>
      <c r="AZ525" s="2"/>
      <c r="BA525" s="2"/>
      <c r="BB525" s="2"/>
      <c r="BC525" s="2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1"/>
    </row>
    <row r="526" spans="1:76" hidden="1" x14ac:dyDescent="0.3">
      <c r="A526" s="2" t="str">
        <f>Programas!A526</f>
        <v>DO4</v>
      </c>
      <c r="B526" s="2">
        <f>Programas!B526</f>
        <v>2</v>
      </c>
      <c r="C526" s="2" t="str">
        <f>Programas!C526</f>
        <v>Interfaces Setoriais</v>
      </c>
      <c r="D526" s="2">
        <f>Programas!D526</f>
        <v>13</v>
      </c>
      <c r="E526" s="2" t="str">
        <f>Programas!E526</f>
        <v>N/A</v>
      </c>
      <c r="F526" s="2" t="str">
        <f>Programas!F526</f>
        <v>N/A</v>
      </c>
      <c r="G526" s="2" t="str">
        <f>Programas!G526</f>
        <v>N/A</v>
      </c>
      <c r="H526" s="2" t="str">
        <f>Programas!H526</f>
        <v>N/A</v>
      </c>
      <c r="I526" s="2" t="str">
        <f>Programas!I526</f>
        <v>N/A</v>
      </c>
      <c r="J526" s="3" t="str">
        <f>IF(Programas!J526="X","X","")</f>
        <v/>
      </c>
      <c r="K526" s="3" t="str">
        <f>IF(Programas!K526="X","X","")</f>
        <v/>
      </c>
      <c r="L526" s="3" t="str">
        <f>IF(Programas!L526="X","X","")</f>
        <v/>
      </c>
      <c r="M526" s="3" t="str">
        <f>IF(Programas!M526="X","X","")</f>
        <v/>
      </c>
      <c r="N526" s="3" t="str">
        <f>IF(Programas!N526="X","X","")</f>
        <v/>
      </c>
      <c r="O526" s="3" t="str">
        <f>IF(Programas!O526="X","X","")</f>
        <v/>
      </c>
      <c r="P526" s="3" t="str">
        <f>IF(Programas!P526="X","X","")</f>
        <v/>
      </c>
      <c r="Q526" s="3" t="str">
        <f>IF(Programas!Q526="X","X","")</f>
        <v/>
      </c>
      <c r="R526" s="3" t="str">
        <f>IF(Programas!R526="X","X","")</f>
        <v/>
      </c>
      <c r="S526" s="3" t="str">
        <f>IF(Programas!S526="X","X","")</f>
        <v/>
      </c>
      <c r="T526" s="3" t="str">
        <f>IF(Programas!T526="X","X","")</f>
        <v/>
      </c>
      <c r="U526" s="3" t="str">
        <f>IF(Programas!U526="X","X","")</f>
        <v/>
      </c>
      <c r="V526" s="3" t="str">
        <f>IF(Programas!V526="X","X","")</f>
        <v/>
      </c>
      <c r="W526" s="3" t="str">
        <f>IF(Programas!W526="X","X","")</f>
        <v/>
      </c>
      <c r="X526" s="3" t="str">
        <f>IF(Programas!X526="X","X","")</f>
        <v/>
      </c>
      <c r="Y526" s="3" t="str">
        <f>IF(Programas!Y526="X","X","")</f>
        <v/>
      </c>
      <c r="Z526" s="3" t="str">
        <f>IF(Programas!Z526="X","X","")</f>
        <v/>
      </c>
      <c r="AA526" s="3" t="str">
        <f>IF(Programas!AA526="X","X","")</f>
        <v/>
      </c>
      <c r="AB526" s="3" t="str">
        <f>IF(Programas!AB526="X","X","")</f>
        <v/>
      </c>
      <c r="AC526" s="3" t="str">
        <f>IF(Programas!AC526="X","X","")</f>
        <v/>
      </c>
      <c r="AD526" s="3">
        <f>Programas!AD526</f>
        <v>0</v>
      </c>
      <c r="AE526" s="3">
        <f>Programas!AE526</f>
        <v>0</v>
      </c>
      <c r="AF526" s="3">
        <f>Programas!AF526</f>
        <v>0</v>
      </c>
      <c r="AG526" s="3">
        <f>Programas!AG526</f>
        <v>0</v>
      </c>
      <c r="AH526" s="3">
        <f>Programas!AH526</f>
        <v>0</v>
      </c>
      <c r="AI526" s="3">
        <f>Programas!AI526</f>
        <v>0</v>
      </c>
      <c r="AJ526" s="3">
        <f>Programas!AJ526</f>
        <v>0</v>
      </c>
      <c r="AK526" s="3">
        <f>Programas!AK526</f>
        <v>0</v>
      </c>
      <c r="AL526" s="3">
        <f>Programas!AL526</f>
        <v>0</v>
      </c>
      <c r="AM526" s="3">
        <f>Programas!AM526</f>
        <v>0</v>
      </c>
      <c r="AN526" s="3">
        <f>Programas!AN526</f>
        <v>0</v>
      </c>
      <c r="AO526" s="3">
        <f>Programas!AO526</f>
        <v>0</v>
      </c>
      <c r="AP526" s="3">
        <f>Programas!AP526</f>
        <v>0</v>
      </c>
      <c r="AQ526" s="3">
        <f>Programas!AQ526</f>
        <v>0</v>
      </c>
      <c r="AR526" s="3">
        <f>Programas!AR526</f>
        <v>0</v>
      </c>
      <c r="AS526" s="3">
        <f>Programas!AS526</f>
        <v>0</v>
      </c>
      <c r="AT526" s="3">
        <f>Programas!AT526</f>
        <v>0</v>
      </c>
      <c r="AU526" s="3">
        <f>Programas!AU526</f>
        <v>0</v>
      </c>
      <c r="AV526" s="3">
        <f>Programas!AV526</f>
        <v>0</v>
      </c>
      <c r="AW526" s="3">
        <f>Programas!AW526</f>
        <v>0</v>
      </c>
      <c r="AX526" s="4">
        <f t="shared" si="502"/>
        <v>0</v>
      </c>
      <c r="AY526" s="4"/>
      <c r="AZ526" s="2"/>
      <c r="BA526" s="2"/>
      <c r="BB526" s="2"/>
      <c r="BC526" s="2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1"/>
    </row>
    <row r="527" spans="1:76" hidden="1" x14ac:dyDescent="0.3">
      <c r="A527" s="2" t="str">
        <f>Programas!A527</f>
        <v>DO5</v>
      </c>
      <c r="B527" s="2">
        <f>Programas!B527</f>
        <v>2</v>
      </c>
      <c r="C527" s="2" t="str">
        <f>Programas!C527</f>
        <v>Interfaces Setoriais</v>
      </c>
      <c r="D527" s="2">
        <f>Programas!D527</f>
        <v>13</v>
      </c>
      <c r="E527" s="2" t="str">
        <f>Programas!E527</f>
        <v>N/A</v>
      </c>
      <c r="F527" s="2" t="str">
        <f>Programas!F527</f>
        <v>N/A</v>
      </c>
      <c r="G527" s="2" t="str">
        <f>Programas!G527</f>
        <v>N/A</v>
      </c>
      <c r="H527" s="2" t="str">
        <f>Programas!H527</f>
        <v>N/A</v>
      </c>
      <c r="I527" s="2" t="str">
        <f>Programas!I527</f>
        <v>N/A</v>
      </c>
      <c r="J527" s="3" t="str">
        <f>IF(Programas!J527="X","X","")</f>
        <v/>
      </c>
      <c r="K527" s="3" t="str">
        <f>IF(Programas!K527="X","X","")</f>
        <v/>
      </c>
      <c r="L527" s="3" t="str">
        <f>IF(Programas!L527="X","X","")</f>
        <v/>
      </c>
      <c r="M527" s="3" t="str">
        <f>IF(Programas!M527="X","X","")</f>
        <v/>
      </c>
      <c r="N527" s="3" t="str">
        <f>IF(Programas!N527="X","X","")</f>
        <v/>
      </c>
      <c r="O527" s="3" t="str">
        <f>IF(Programas!O527="X","X","")</f>
        <v/>
      </c>
      <c r="P527" s="3" t="str">
        <f>IF(Programas!P527="X","X","")</f>
        <v/>
      </c>
      <c r="Q527" s="3" t="str">
        <f>IF(Programas!Q527="X","X","")</f>
        <v/>
      </c>
      <c r="R527" s="3" t="str">
        <f>IF(Programas!R527="X","X","")</f>
        <v/>
      </c>
      <c r="S527" s="3" t="str">
        <f>IF(Programas!S527="X","X","")</f>
        <v/>
      </c>
      <c r="T527" s="3" t="str">
        <f>IF(Programas!T527="X","X","")</f>
        <v/>
      </c>
      <c r="U527" s="3" t="str">
        <f>IF(Programas!U527="X","X","")</f>
        <v/>
      </c>
      <c r="V527" s="3" t="str">
        <f>IF(Programas!V527="X","X","")</f>
        <v/>
      </c>
      <c r="W527" s="3" t="str">
        <f>IF(Programas!W527="X","X","")</f>
        <v/>
      </c>
      <c r="X527" s="3" t="str">
        <f>IF(Programas!X527="X","X","")</f>
        <v/>
      </c>
      <c r="Y527" s="3" t="str">
        <f>IF(Programas!Y527="X","X","")</f>
        <v/>
      </c>
      <c r="Z527" s="3" t="str">
        <f>IF(Programas!Z527="X","X","")</f>
        <v/>
      </c>
      <c r="AA527" s="3" t="str">
        <f>IF(Programas!AA527="X","X","")</f>
        <v/>
      </c>
      <c r="AB527" s="3" t="str">
        <f>IF(Programas!AB527="X","X","")</f>
        <v/>
      </c>
      <c r="AC527" s="3" t="str">
        <f>IF(Programas!AC527="X","X","")</f>
        <v/>
      </c>
      <c r="AD527" s="3">
        <f>Programas!AD527</f>
        <v>0</v>
      </c>
      <c r="AE527" s="3">
        <f>Programas!AE527</f>
        <v>0</v>
      </c>
      <c r="AF527" s="3">
        <f>Programas!AF527</f>
        <v>0</v>
      </c>
      <c r="AG527" s="3">
        <f>Programas!AG527</f>
        <v>0</v>
      </c>
      <c r="AH527" s="3">
        <f>Programas!AH527</f>
        <v>0</v>
      </c>
      <c r="AI527" s="3">
        <f>Programas!AI527</f>
        <v>0</v>
      </c>
      <c r="AJ527" s="3">
        <f>Programas!AJ527</f>
        <v>0</v>
      </c>
      <c r="AK527" s="3">
        <f>Programas!AK527</f>
        <v>0</v>
      </c>
      <c r="AL527" s="3">
        <f>Programas!AL527</f>
        <v>0</v>
      </c>
      <c r="AM527" s="3">
        <f>Programas!AM527</f>
        <v>0</v>
      </c>
      <c r="AN527" s="3">
        <f>Programas!AN527</f>
        <v>0</v>
      </c>
      <c r="AO527" s="3">
        <f>Programas!AO527</f>
        <v>0</v>
      </c>
      <c r="AP527" s="3">
        <f>Programas!AP527</f>
        <v>0</v>
      </c>
      <c r="AQ527" s="3">
        <f>Programas!AQ527</f>
        <v>0</v>
      </c>
      <c r="AR527" s="3">
        <f>Programas!AR527</f>
        <v>0</v>
      </c>
      <c r="AS527" s="3">
        <f>Programas!AS527</f>
        <v>0</v>
      </c>
      <c r="AT527" s="3">
        <f>Programas!AT527</f>
        <v>0</v>
      </c>
      <c r="AU527" s="3">
        <f>Programas!AU527</f>
        <v>0</v>
      </c>
      <c r="AV527" s="3">
        <f>Programas!AV527</f>
        <v>0</v>
      </c>
      <c r="AW527" s="3">
        <f>Programas!AW527</f>
        <v>0</v>
      </c>
      <c r="AX527" s="4">
        <f t="shared" si="502"/>
        <v>0</v>
      </c>
      <c r="AY527" s="4"/>
      <c r="AZ527" s="2"/>
      <c r="BA527" s="2"/>
      <c r="BB527" s="2"/>
      <c r="BC527" s="2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1"/>
    </row>
    <row r="528" spans="1:76" hidden="1" x14ac:dyDescent="0.3">
      <c r="A528" s="2" t="str">
        <f>Programas!A528</f>
        <v>DO6</v>
      </c>
      <c r="B528" s="2">
        <f>Programas!B528</f>
        <v>2</v>
      </c>
      <c r="C528" s="2" t="str">
        <f>Programas!C528</f>
        <v>Interfaces Setoriais</v>
      </c>
      <c r="D528" s="2">
        <f>Programas!D528</f>
        <v>13</v>
      </c>
      <c r="E528" s="2" t="str">
        <f>Programas!E528</f>
        <v>N/A</v>
      </c>
      <c r="F528" s="2" t="str">
        <f>Programas!F528</f>
        <v>N/A</v>
      </c>
      <c r="G528" s="2" t="str">
        <f>Programas!G528</f>
        <v>N/A</v>
      </c>
      <c r="H528" s="2" t="str">
        <f>Programas!H528</f>
        <v>N/A</v>
      </c>
      <c r="I528" s="2" t="str">
        <f>Programas!I528</f>
        <v>N/A</v>
      </c>
      <c r="J528" s="3" t="str">
        <f>IF(Programas!J528="X","X","")</f>
        <v/>
      </c>
      <c r="K528" s="3" t="str">
        <f>IF(Programas!K528="X","X","")</f>
        <v/>
      </c>
      <c r="L528" s="3" t="str">
        <f>IF(Programas!L528="X","X","")</f>
        <v/>
      </c>
      <c r="M528" s="3" t="str">
        <f>IF(Programas!M528="X","X","")</f>
        <v/>
      </c>
      <c r="N528" s="3" t="str">
        <f>IF(Programas!N528="X","X","")</f>
        <v/>
      </c>
      <c r="O528" s="3" t="str">
        <f>IF(Programas!O528="X","X","")</f>
        <v/>
      </c>
      <c r="P528" s="3" t="str">
        <f>IF(Programas!P528="X","X","")</f>
        <v/>
      </c>
      <c r="Q528" s="3" t="str">
        <f>IF(Programas!Q528="X","X","")</f>
        <v/>
      </c>
      <c r="R528" s="3" t="str">
        <f>IF(Programas!R528="X","X","")</f>
        <v/>
      </c>
      <c r="S528" s="3" t="str">
        <f>IF(Programas!S528="X","X","")</f>
        <v/>
      </c>
      <c r="T528" s="3" t="str">
        <f>IF(Programas!T528="X","X","")</f>
        <v/>
      </c>
      <c r="U528" s="3" t="str">
        <f>IF(Programas!U528="X","X","")</f>
        <v/>
      </c>
      <c r="V528" s="3" t="str">
        <f>IF(Programas!V528="X","X","")</f>
        <v/>
      </c>
      <c r="W528" s="3" t="str">
        <f>IF(Programas!W528="X","X","")</f>
        <v/>
      </c>
      <c r="X528" s="3" t="str">
        <f>IF(Programas!X528="X","X","")</f>
        <v/>
      </c>
      <c r="Y528" s="3" t="str">
        <f>IF(Programas!Y528="X","X","")</f>
        <v/>
      </c>
      <c r="Z528" s="3" t="str">
        <f>IF(Programas!Z528="X","X","")</f>
        <v/>
      </c>
      <c r="AA528" s="3" t="str">
        <f>IF(Programas!AA528="X","X","")</f>
        <v/>
      </c>
      <c r="AB528" s="3" t="str">
        <f>IF(Programas!AB528="X","X","")</f>
        <v/>
      </c>
      <c r="AC528" s="3" t="str">
        <f>IF(Programas!AC528="X","X","")</f>
        <v/>
      </c>
      <c r="AD528" s="3">
        <f>Programas!AD528</f>
        <v>0</v>
      </c>
      <c r="AE528" s="3">
        <f>Programas!AE528</f>
        <v>0</v>
      </c>
      <c r="AF528" s="3">
        <f>Programas!AF528</f>
        <v>0</v>
      </c>
      <c r="AG528" s="3">
        <f>Programas!AG528</f>
        <v>0</v>
      </c>
      <c r="AH528" s="3">
        <f>Programas!AH528</f>
        <v>0</v>
      </c>
      <c r="AI528" s="3">
        <f>Programas!AI528</f>
        <v>0</v>
      </c>
      <c r="AJ528" s="3">
        <f>Programas!AJ528</f>
        <v>0</v>
      </c>
      <c r="AK528" s="3">
        <f>Programas!AK528</f>
        <v>0</v>
      </c>
      <c r="AL528" s="3">
        <f>Programas!AL528</f>
        <v>0</v>
      </c>
      <c r="AM528" s="3">
        <f>Programas!AM528</f>
        <v>0</v>
      </c>
      <c r="AN528" s="3">
        <f>Programas!AN528</f>
        <v>0</v>
      </c>
      <c r="AO528" s="3">
        <f>Programas!AO528</f>
        <v>0</v>
      </c>
      <c r="AP528" s="3">
        <f>Programas!AP528</f>
        <v>0</v>
      </c>
      <c r="AQ528" s="3">
        <f>Programas!AQ528</f>
        <v>0</v>
      </c>
      <c r="AR528" s="3">
        <f>Programas!AR528</f>
        <v>0</v>
      </c>
      <c r="AS528" s="3">
        <f>Programas!AS528</f>
        <v>0</v>
      </c>
      <c r="AT528" s="3">
        <f>Programas!AT528</f>
        <v>0</v>
      </c>
      <c r="AU528" s="3">
        <f>Programas!AU528</f>
        <v>0</v>
      </c>
      <c r="AV528" s="3">
        <f>Programas!AV528</f>
        <v>0</v>
      </c>
      <c r="AW528" s="3">
        <f>Programas!AW528</f>
        <v>0</v>
      </c>
      <c r="AX528" s="4">
        <f t="shared" si="502"/>
        <v>0</v>
      </c>
      <c r="AY528" s="4"/>
      <c r="AZ528" s="2"/>
      <c r="BA528" s="2"/>
      <c r="BB528" s="2"/>
      <c r="BC528" s="2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1"/>
    </row>
    <row r="529" spans="1:76" hidden="1" x14ac:dyDescent="0.3">
      <c r="A529" s="2" t="str">
        <f>Programas!A529</f>
        <v>UA7</v>
      </c>
      <c r="B529" s="2">
        <f>Programas!B529</f>
        <v>2</v>
      </c>
      <c r="C529" s="2" t="str">
        <f>Programas!C529</f>
        <v>Interfaces Setoriais</v>
      </c>
      <c r="D529" s="2">
        <f>Programas!D529</f>
        <v>13</v>
      </c>
      <c r="E529" s="2" t="str">
        <f>Programas!E529</f>
        <v>N/A</v>
      </c>
      <c r="F529" s="2" t="str">
        <f>Programas!F529</f>
        <v>N/A</v>
      </c>
      <c r="G529" s="2" t="str">
        <f>Programas!G529</f>
        <v>N/A</v>
      </c>
      <c r="H529" s="2" t="str">
        <f>Programas!H529</f>
        <v>N/A</v>
      </c>
      <c r="I529" s="2" t="str">
        <f>Programas!I529</f>
        <v>N/A</v>
      </c>
      <c r="J529" s="3" t="str">
        <f>IF(Programas!J529="X","X","")</f>
        <v/>
      </c>
      <c r="K529" s="3" t="str">
        <f>IF(Programas!K529="X","X","")</f>
        <v/>
      </c>
      <c r="L529" s="3" t="str">
        <f>IF(Programas!L529="X","X","")</f>
        <v/>
      </c>
      <c r="M529" s="3" t="str">
        <f>IF(Programas!M529="X","X","")</f>
        <v/>
      </c>
      <c r="N529" s="3" t="str">
        <f>IF(Programas!N529="X","X","")</f>
        <v/>
      </c>
      <c r="O529" s="3" t="str">
        <f>IF(Programas!O529="X","X","")</f>
        <v/>
      </c>
      <c r="P529" s="3" t="str">
        <f>IF(Programas!P529="X","X","")</f>
        <v/>
      </c>
      <c r="Q529" s="3" t="str">
        <f>IF(Programas!Q529="X","X","")</f>
        <v/>
      </c>
      <c r="R529" s="3" t="str">
        <f>IF(Programas!R529="X","X","")</f>
        <v/>
      </c>
      <c r="S529" s="3" t="str">
        <f>IF(Programas!S529="X","X","")</f>
        <v/>
      </c>
      <c r="T529" s="3" t="str">
        <f>IF(Programas!T529="X","X","")</f>
        <v/>
      </c>
      <c r="U529" s="3" t="str">
        <f>IF(Programas!U529="X","X","")</f>
        <v/>
      </c>
      <c r="V529" s="3" t="str">
        <f>IF(Programas!V529="X","X","")</f>
        <v/>
      </c>
      <c r="W529" s="3" t="str">
        <f>IF(Programas!W529="X","X","")</f>
        <v/>
      </c>
      <c r="X529" s="3" t="str">
        <f>IF(Programas!X529="X","X","")</f>
        <v/>
      </c>
      <c r="Y529" s="3" t="str">
        <f>IF(Programas!Y529="X","X","")</f>
        <v/>
      </c>
      <c r="Z529" s="3" t="str">
        <f>IF(Programas!Z529="X","X","")</f>
        <v/>
      </c>
      <c r="AA529" s="3" t="str">
        <f>IF(Programas!AA529="X","X","")</f>
        <v/>
      </c>
      <c r="AB529" s="3" t="str">
        <f>IF(Programas!AB529="X","X","")</f>
        <v/>
      </c>
      <c r="AC529" s="3" t="str">
        <f>IF(Programas!AC529="X","X","")</f>
        <v/>
      </c>
      <c r="AD529" s="3">
        <f>Programas!AD529</f>
        <v>0</v>
      </c>
      <c r="AE529" s="3">
        <f>Programas!AE529</f>
        <v>0</v>
      </c>
      <c r="AF529" s="3">
        <f>Programas!AF529</f>
        <v>0</v>
      </c>
      <c r="AG529" s="3">
        <f>Programas!AG529</f>
        <v>0</v>
      </c>
      <c r="AH529" s="3">
        <f>Programas!AH529</f>
        <v>0</v>
      </c>
      <c r="AI529" s="3">
        <f>Programas!AI529</f>
        <v>0</v>
      </c>
      <c r="AJ529" s="3">
        <f>Programas!AJ529</f>
        <v>0</v>
      </c>
      <c r="AK529" s="3">
        <f>Programas!AK529</f>
        <v>0</v>
      </c>
      <c r="AL529" s="3">
        <f>Programas!AL529</f>
        <v>0</v>
      </c>
      <c r="AM529" s="3">
        <f>Programas!AM529</f>
        <v>0</v>
      </c>
      <c r="AN529" s="3">
        <f>Programas!AN529</f>
        <v>0</v>
      </c>
      <c r="AO529" s="3">
        <f>Programas!AO529</f>
        <v>0</v>
      </c>
      <c r="AP529" s="3">
        <f>Programas!AP529</f>
        <v>0</v>
      </c>
      <c r="AQ529" s="3">
        <f>Programas!AQ529</f>
        <v>0</v>
      </c>
      <c r="AR529" s="3">
        <f>Programas!AR529</f>
        <v>0</v>
      </c>
      <c r="AS529" s="3">
        <f>Programas!AS529</f>
        <v>0</v>
      </c>
      <c r="AT529" s="3">
        <f>Programas!AT529</f>
        <v>0</v>
      </c>
      <c r="AU529" s="3">
        <f>Programas!AU529</f>
        <v>0</v>
      </c>
      <c r="AV529" s="3">
        <f>Programas!AV529</f>
        <v>0</v>
      </c>
      <c r="AW529" s="3">
        <f>Programas!AW529</f>
        <v>0</v>
      </c>
      <c r="AX529" s="4">
        <f t="shared" si="502"/>
        <v>0</v>
      </c>
      <c r="AY529" s="4"/>
      <c r="AZ529" s="2"/>
      <c r="BA529" s="2"/>
      <c r="BB529" s="2"/>
      <c r="BC529" s="2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1"/>
    </row>
    <row r="530" spans="1:76" hidden="1" x14ac:dyDescent="0.3">
      <c r="A530" s="2" t="str">
        <f>Programas!A530</f>
        <v>UA8</v>
      </c>
      <c r="B530" s="2">
        <f>Programas!B530</f>
        <v>2</v>
      </c>
      <c r="C530" s="2" t="str">
        <f>Programas!C530</f>
        <v>Interfaces Setoriais</v>
      </c>
      <c r="D530" s="2">
        <f>Programas!D530</f>
        <v>13</v>
      </c>
      <c r="E530" s="2" t="str">
        <f>Programas!E530</f>
        <v>N/A</v>
      </c>
      <c r="F530" s="2" t="str">
        <f>Programas!F530</f>
        <v>N/A</v>
      </c>
      <c r="G530" s="2" t="str">
        <f>Programas!G530</f>
        <v>N/A</v>
      </c>
      <c r="H530" s="2" t="str">
        <f>Programas!H530</f>
        <v>N/A</v>
      </c>
      <c r="I530" s="2" t="str">
        <f>Programas!I530</f>
        <v>N/A</v>
      </c>
      <c r="J530" s="3" t="str">
        <f>IF(Programas!J530="X","X","")</f>
        <v/>
      </c>
      <c r="K530" s="3" t="str">
        <f>IF(Programas!K530="X","X","")</f>
        <v/>
      </c>
      <c r="L530" s="3" t="str">
        <f>IF(Programas!L530="X","X","")</f>
        <v/>
      </c>
      <c r="M530" s="3" t="str">
        <f>IF(Programas!M530="X","X","")</f>
        <v/>
      </c>
      <c r="N530" s="3" t="str">
        <f>IF(Programas!N530="X","X","")</f>
        <v/>
      </c>
      <c r="O530" s="3" t="str">
        <f>IF(Programas!O530="X","X","")</f>
        <v/>
      </c>
      <c r="P530" s="3" t="str">
        <f>IF(Programas!P530="X","X","")</f>
        <v/>
      </c>
      <c r="Q530" s="3" t="str">
        <f>IF(Programas!Q530="X","X","")</f>
        <v/>
      </c>
      <c r="R530" s="3" t="str">
        <f>IF(Programas!R530="X","X","")</f>
        <v/>
      </c>
      <c r="S530" s="3" t="str">
        <f>IF(Programas!S530="X","X","")</f>
        <v/>
      </c>
      <c r="T530" s="3" t="str">
        <f>IF(Programas!T530="X","X","")</f>
        <v/>
      </c>
      <c r="U530" s="3" t="str">
        <f>IF(Programas!U530="X","X","")</f>
        <v/>
      </c>
      <c r="V530" s="3" t="str">
        <f>IF(Programas!V530="X","X","")</f>
        <v/>
      </c>
      <c r="W530" s="3" t="str">
        <f>IF(Programas!W530="X","X","")</f>
        <v/>
      </c>
      <c r="X530" s="3" t="str">
        <f>IF(Programas!X530="X","X","")</f>
        <v/>
      </c>
      <c r="Y530" s="3" t="str">
        <f>IF(Programas!Y530="X","X","")</f>
        <v/>
      </c>
      <c r="Z530" s="3" t="str">
        <f>IF(Programas!Z530="X","X","")</f>
        <v/>
      </c>
      <c r="AA530" s="3" t="str">
        <f>IF(Programas!AA530="X","X","")</f>
        <v/>
      </c>
      <c r="AB530" s="3" t="str">
        <f>IF(Programas!AB530="X","X","")</f>
        <v/>
      </c>
      <c r="AC530" s="3" t="str">
        <f>IF(Programas!AC530="X","X","")</f>
        <v/>
      </c>
      <c r="AD530" s="3">
        <f>Programas!AD530</f>
        <v>0</v>
      </c>
      <c r="AE530" s="3">
        <f>Programas!AE530</f>
        <v>0</v>
      </c>
      <c r="AF530" s="3">
        <f>Programas!AF530</f>
        <v>0</v>
      </c>
      <c r="AG530" s="3">
        <f>Programas!AG530</f>
        <v>0</v>
      </c>
      <c r="AH530" s="3">
        <f>Programas!AH530</f>
        <v>0</v>
      </c>
      <c r="AI530" s="3">
        <f>Programas!AI530</f>
        <v>0</v>
      </c>
      <c r="AJ530" s="3">
        <f>Programas!AJ530</f>
        <v>0</v>
      </c>
      <c r="AK530" s="3">
        <f>Programas!AK530</f>
        <v>0</v>
      </c>
      <c r="AL530" s="3">
        <f>Programas!AL530</f>
        <v>0</v>
      </c>
      <c r="AM530" s="3">
        <f>Programas!AM530</f>
        <v>0</v>
      </c>
      <c r="AN530" s="3">
        <f>Programas!AN530</f>
        <v>0</v>
      </c>
      <c r="AO530" s="3">
        <f>Programas!AO530</f>
        <v>0</v>
      </c>
      <c r="AP530" s="3">
        <f>Programas!AP530</f>
        <v>0</v>
      </c>
      <c r="AQ530" s="3">
        <f>Programas!AQ530</f>
        <v>0</v>
      </c>
      <c r="AR530" s="3">
        <f>Programas!AR530</f>
        <v>0</v>
      </c>
      <c r="AS530" s="3">
        <f>Programas!AS530</f>
        <v>0</v>
      </c>
      <c r="AT530" s="3">
        <f>Programas!AT530</f>
        <v>0</v>
      </c>
      <c r="AU530" s="3">
        <f>Programas!AU530</f>
        <v>0</v>
      </c>
      <c r="AV530" s="3">
        <f>Programas!AV530</f>
        <v>0</v>
      </c>
      <c r="AW530" s="3">
        <f>Programas!AW530</f>
        <v>0</v>
      </c>
      <c r="AX530" s="4">
        <f t="shared" si="502"/>
        <v>0</v>
      </c>
      <c r="AY530" s="4"/>
      <c r="AZ530" s="2"/>
      <c r="BA530" s="2"/>
      <c r="BB530" s="2"/>
      <c r="BC530" s="2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1"/>
    </row>
    <row r="531" spans="1:76" hidden="1" x14ac:dyDescent="0.3">
      <c r="A531" s="2" t="str">
        <f>Programas!A531</f>
        <v>UA9</v>
      </c>
      <c r="B531" s="2">
        <f>Programas!B531</f>
        <v>2</v>
      </c>
      <c r="C531" s="2" t="str">
        <f>Programas!C531</f>
        <v>Interfaces Setoriais</v>
      </c>
      <c r="D531" s="2">
        <f>Programas!D531</f>
        <v>13</v>
      </c>
      <c r="E531" s="2" t="str">
        <f>Programas!E531</f>
        <v>N/A</v>
      </c>
      <c r="F531" s="2" t="str">
        <f>Programas!F531</f>
        <v>N/A</v>
      </c>
      <c r="G531" s="2" t="str">
        <f>Programas!G531</f>
        <v>N/A</v>
      </c>
      <c r="H531" s="2" t="str">
        <f>Programas!H531</f>
        <v>N/A</v>
      </c>
      <c r="I531" s="2" t="str">
        <f>Programas!I531</f>
        <v>N/A</v>
      </c>
      <c r="J531" s="3" t="str">
        <f>IF(Programas!J531="X","X","")</f>
        <v/>
      </c>
      <c r="K531" s="3" t="str">
        <f>IF(Programas!K531="X","X","")</f>
        <v/>
      </c>
      <c r="L531" s="3" t="str">
        <f>IF(Programas!L531="X","X","")</f>
        <v/>
      </c>
      <c r="M531" s="3" t="str">
        <f>IF(Programas!M531="X","X","")</f>
        <v/>
      </c>
      <c r="N531" s="3" t="str">
        <f>IF(Programas!N531="X","X","")</f>
        <v/>
      </c>
      <c r="O531" s="3" t="str">
        <f>IF(Programas!O531="X","X","")</f>
        <v/>
      </c>
      <c r="P531" s="3" t="str">
        <f>IF(Programas!P531="X","X","")</f>
        <v/>
      </c>
      <c r="Q531" s="3" t="str">
        <f>IF(Programas!Q531="X","X","")</f>
        <v/>
      </c>
      <c r="R531" s="3" t="str">
        <f>IF(Programas!R531="X","X","")</f>
        <v/>
      </c>
      <c r="S531" s="3" t="str">
        <f>IF(Programas!S531="X","X","")</f>
        <v/>
      </c>
      <c r="T531" s="3" t="str">
        <f>IF(Programas!T531="X","X","")</f>
        <v/>
      </c>
      <c r="U531" s="3" t="str">
        <f>IF(Programas!U531="X","X","")</f>
        <v/>
      </c>
      <c r="V531" s="3" t="str">
        <f>IF(Programas!V531="X","X","")</f>
        <v/>
      </c>
      <c r="W531" s="3" t="str">
        <f>IF(Programas!W531="X","X","")</f>
        <v/>
      </c>
      <c r="X531" s="3" t="str">
        <f>IF(Programas!X531="X","X","")</f>
        <v/>
      </c>
      <c r="Y531" s="3" t="str">
        <f>IF(Programas!Y531="X","X","")</f>
        <v/>
      </c>
      <c r="Z531" s="3" t="str">
        <f>IF(Programas!Z531="X","X","")</f>
        <v/>
      </c>
      <c r="AA531" s="3" t="str">
        <f>IF(Programas!AA531="X","X","")</f>
        <v/>
      </c>
      <c r="AB531" s="3" t="str">
        <f>IF(Programas!AB531="X","X","")</f>
        <v/>
      </c>
      <c r="AC531" s="3" t="str">
        <f>IF(Programas!AC531="X","X","")</f>
        <v/>
      </c>
      <c r="AD531" s="3">
        <f>Programas!AD531</f>
        <v>0</v>
      </c>
      <c r="AE531" s="3">
        <f>Programas!AE531</f>
        <v>0</v>
      </c>
      <c r="AF531" s="3">
        <f>Programas!AF531</f>
        <v>0</v>
      </c>
      <c r="AG531" s="3">
        <f>Programas!AG531</f>
        <v>0</v>
      </c>
      <c r="AH531" s="3">
        <f>Programas!AH531</f>
        <v>0</v>
      </c>
      <c r="AI531" s="3">
        <f>Programas!AI531</f>
        <v>0</v>
      </c>
      <c r="AJ531" s="3">
        <f>Programas!AJ531</f>
        <v>0</v>
      </c>
      <c r="AK531" s="3">
        <f>Programas!AK531</f>
        <v>0</v>
      </c>
      <c r="AL531" s="3">
        <f>Programas!AL531</f>
        <v>0</v>
      </c>
      <c r="AM531" s="3">
        <f>Programas!AM531</f>
        <v>0</v>
      </c>
      <c r="AN531" s="3">
        <f>Programas!AN531</f>
        <v>0</v>
      </c>
      <c r="AO531" s="3">
        <f>Programas!AO531</f>
        <v>0</v>
      </c>
      <c r="AP531" s="3">
        <f>Programas!AP531</f>
        <v>0</v>
      </c>
      <c r="AQ531" s="3">
        <f>Programas!AQ531</f>
        <v>0</v>
      </c>
      <c r="AR531" s="3">
        <f>Programas!AR531</f>
        <v>0</v>
      </c>
      <c r="AS531" s="3">
        <f>Programas!AS531</f>
        <v>0</v>
      </c>
      <c r="AT531" s="3">
        <f>Programas!AT531</f>
        <v>0</v>
      </c>
      <c r="AU531" s="3">
        <f>Programas!AU531</f>
        <v>0</v>
      </c>
      <c r="AV531" s="3">
        <f>Programas!AV531</f>
        <v>0</v>
      </c>
      <c r="AW531" s="3">
        <f>Programas!AW531</f>
        <v>0</v>
      </c>
      <c r="AX531" s="4">
        <f t="shared" si="502"/>
        <v>0</v>
      </c>
      <c r="AY531" s="4"/>
      <c r="AZ531" s="2"/>
      <c r="BA531" s="2"/>
      <c r="BB531" s="2"/>
      <c r="BC531" s="2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1"/>
    </row>
    <row r="532" spans="1:76" ht="68.400000000000006" x14ac:dyDescent="0.3">
      <c r="A532" s="40" t="str">
        <f>Programas!A532</f>
        <v>PIRH</v>
      </c>
      <c r="B532" s="40">
        <f>Programas!B532</f>
        <v>2</v>
      </c>
      <c r="C532" s="40" t="str">
        <f>Programas!C532</f>
        <v>Interfaces Setoriais</v>
      </c>
      <c r="D532" s="40">
        <f>Programas!D532</f>
        <v>13</v>
      </c>
      <c r="E532" s="40" t="str">
        <f>Programas!E532</f>
        <v>Desenvolvimento de ações para o setor de saneamento</v>
      </c>
      <c r="F532" s="40" t="str">
        <f>Programas!F532</f>
        <v>13.1</v>
      </c>
      <c r="G532" s="40" t="str">
        <f>Programas!G532</f>
        <v>Aperfeiçoamento dos sistemas de abastecimento de água, incluindo redução de perdas</v>
      </c>
      <c r="H532" s="40" t="str">
        <f>Programas!H532</f>
        <v>13.1.5</v>
      </c>
      <c r="I532" s="40" t="str">
        <f>Programas!I532</f>
        <v xml:space="preserve">Elaborar estudo consolidado sobre os PMSBs para verificação do status da implementação por parte dos municípios, em conformidade com as diretrizes trazidas pelo acordão TCU 1749/2018. </v>
      </c>
      <c r="J532" s="30" t="str">
        <f>IF(Programas!J532="X","X","")</f>
        <v>X</v>
      </c>
      <c r="K532" s="30" t="str">
        <f>IF(Programas!K532="X","X","")</f>
        <v>X</v>
      </c>
      <c r="L532" s="30" t="str">
        <f>IF(Programas!L532="X","X","")</f>
        <v>X</v>
      </c>
      <c r="M532" s="30" t="str">
        <f>IF(Programas!M532="X","X","")</f>
        <v/>
      </c>
      <c r="N532" s="30" t="str">
        <f>IF(Programas!N532="X","X","")</f>
        <v/>
      </c>
      <c r="O532" s="30" t="str">
        <f>IF(Programas!O532="X","X","")</f>
        <v/>
      </c>
      <c r="P532" s="30" t="str">
        <f>IF(Programas!P532="X","X","")</f>
        <v/>
      </c>
      <c r="Q532" s="30" t="str">
        <f>IF(Programas!Q532="X","X","")</f>
        <v/>
      </c>
      <c r="R532" s="30" t="str">
        <f>IF(Programas!R532="X","X","")</f>
        <v/>
      </c>
      <c r="S532" s="30" t="str">
        <f>IF(Programas!S532="X","X","")</f>
        <v/>
      </c>
      <c r="T532" s="30" t="str">
        <f>IF(Programas!T532="X","X","")</f>
        <v/>
      </c>
      <c r="U532" s="30" t="str">
        <f>IF(Programas!U532="X","X","")</f>
        <v/>
      </c>
      <c r="V532" s="30" t="str">
        <f>IF(Programas!V532="X","X","")</f>
        <v/>
      </c>
      <c r="W532" s="30" t="str">
        <f>IF(Programas!W532="X","X","")</f>
        <v/>
      </c>
      <c r="X532" s="30" t="str">
        <f>IF(Programas!X532="X","X","")</f>
        <v/>
      </c>
      <c r="Y532" s="30" t="str">
        <f>IF(Programas!Y532="X","X","")</f>
        <v/>
      </c>
      <c r="Z532" s="30" t="str">
        <f>IF(Programas!Z532="X","X","")</f>
        <v/>
      </c>
      <c r="AA532" s="30" t="str">
        <f>IF(Programas!AA532="X","X","")</f>
        <v/>
      </c>
      <c r="AB532" s="30" t="str">
        <f>IF(Programas!AB532="X","X","")</f>
        <v/>
      </c>
      <c r="AC532" s="30" t="str">
        <f>IF(Programas!AC532="X","X","")</f>
        <v/>
      </c>
      <c r="AD532" s="30">
        <f>Programas!AD532</f>
        <v>0</v>
      </c>
      <c r="AE532" s="30">
        <f>Programas!AE532</f>
        <v>0</v>
      </c>
      <c r="AF532" s="30">
        <f>Programas!AF532</f>
        <v>0</v>
      </c>
      <c r="AG532" s="30">
        <f>Programas!AG532</f>
        <v>0</v>
      </c>
      <c r="AH532" s="30">
        <f>Programas!AH532</f>
        <v>0</v>
      </c>
      <c r="AI532" s="30">
        <f>Programas!AI532</f>
        <v>0</v>
      </c>
      <c r="AJ532" s="30">
        <f>Programas!AJ532</f>
        <v>0</v>
      </c>
      <c r="AK532" s="30">
        <f>Programas!AK532</f>
        <v>0</v>
      </c>
      <c r="AL532" s="30">
        <f>Programas!AL532</f>
        <v>0</v>
      </c>
      <c r="AM532" s="30">
        <f>Programas!AM532</f>
        <v>0</v>
      </c>
      <c r="AN532" s="30">
        <f>Programas!AN532</f>
        <v>0</v>
      </c>
      <c r="AO532" s="30">
        <f>Programas!AO532</f>
        <v>0</v>
      </c>
      <c r="AP532" s="30">
        <f>Programas!AP532</f>
        <v>0</v>
      </c>
      <c r="AQ532" s="30">
        <f>Programas!AQ532</f>
        <v>0</v>
      </c>
      <c r="AR532" s="30">
        <f>Programas!AR532</f>
        <v>0</v>
      </c>
      <c r="AS532" s="30">
        <f>Programas!AS532</f>
        <v>0</v>
      </c>
      <c r="AT532" s="30">
        <f>Programas!AT532</f>
        <v>0</v>
      </c>
      <c r="AU532" s="30">
        <f>Programas!AU532</f>
        <v>0</v>
      </c>
      <c r="AV532" s="30">
        <f>Programas!AV532</f>
        <v>0</v>
      </c>
      <c r="AW532" s="30">
        <f>Programas!AW532</f>
        <v>0</v>
      </c>
      <c r="AX532" s="36">
        <f t="shared" si="502"/>
        <v>0</v>
      </c>
      <c r="AY532" s="36" t="s">
        <v>205</v>
      </c>
      <c r="AZ532" s="40" t="s">
        <v>362</v>
      </c>
      <c r="BA532" s="40" t="s">
        <v>363</v>
      </c>
      <c r="BB532" s="40" t="s">
        <v>364</v>
      </c>
      <c r="BC532" s="40" t="s">
        <v>365</v>
      </c>
      <c r="BD532" s="62">
        <v>0.25</v>
      </c>
      <c r="BE532" s="62">
        <v>0.75</v>
      </c>
      <c r="BF532" s="62">
        <v>1</v>
      </c>
      <c r="BG532" s="62">
        <f t="shared" ref="BG532:BW532" si="545">BF532</f>
        <v>1</v>
      </c>
      <c r="BH532" s="62">
        <f t="shared" si="545"/>
        <v>1</v>
      </c>
      <c r="BI532" s="62">
        <f t="shared" si="545"/>
        <v>1</v>
      </c>
      <c r="BJ532" s="62">
        <f t="shared" si="545"/>
        <v>1</v>
      </c>
      <c r="BK532" s="62">
        <f t="shared" si="545"/>
        <v>1</v>
      </c>
      <c r="BL532" s="62">
        <f t="shared" si="545"/>
        <v>1</v>
      </c>
      <c r="BM532" s="62">
        <f t="shared" si="545"/>
        <v>1</v>
      </c>
      <c r="BN532" s="62">
        <f t="shared" si="545"/>
        <v>1</v>
      </c>
      <c r="BO532" s="62">
        <f t="shared" si="545"/>
        <v>1</v>
      </c>
      <c r="BP532" s="62">
        <f t="shared" si="545"/>
        <v>1</v>
      </c>
      <c r="BQ532" s="62">
        <f t="shared" si="545"/>
        <v>1</v>
      </c>
      <c r="BR532" s="62">
        <f t="shared" si="545"/>
        <v>1</v>
      </c>
      <c r="BS532" s="62">
        <f t="shared" si="545"/>
        <v>1</v>
      </c>
      <c r="BT532" s="62">
        <f t="shared" si="545"/>
        <v>1</v>
      </c>
      <c r="BU532" s="62">
        <f t="shared" si="545"/>
        <v>1</v>
      </c>
      <c r="BV532" s="62">
        <f t="shared" si="545"/>
        <v>1</v>
      </c>
      <c r="BW532" s="62">
        <f t="shared" si="545"/>
        <v>1</v>
      </c>
    </row>
    <row r="533" spans="1:76" ht="68.400000000000006" hidden="1" x14ac:dyDescent="0.3">
      <c r="A533" s="2" t="str">
        <f>Programas!A533</f>
        <v>Doce</v>
      </c>
      <c r="B533" s="2">
        <f>Programas!B533</f>
        <v>2</v>
      </c>
      <c r="C533" s="2" t="str">
        <f>Programas!C533</f>
        <v>Interfaces Setoriais</v>
      </c>
      <c r="D533" s="2">
        <f>Programas!D533</f>
        <v>13</v>
      </c>
      <c r="E533" s="2" t="str">
        <f>Programas!E533</f>
        <v>Desenvolvimento de ações para o setor de saneamento</v>
      </c>
      <c r="F533" s="2" t="str">
        <f>Programas!F533</f>
        <v>13.1</v>
      </c>
      <c r="G533" s="2" t="str">
        <f>Programas!G533</f>
        <v>Aperfeiçoamento dos sistemas de abastecimento de água, incluindo redução de perdas</v>
      </c>
      <c r="H533" s="2" t="str">
        <f>Programas!H533</f>
        <v>13.1.5</v>
      </c>
      <c r="I533" s="2" t="str">
        <f>Programas!I533</f>
        <v xml:space="preserve">Elaborar estudo consolidado sobre os PMSBs para verificação do status da implementação por parte dos municípios, em conformidade com as diretrizes trazidas pelo acordão TCU 1749/2018. </v>
      </c>
      <c r="J533" s="3" t="str">
        <f>IF(Programas!J533="X","X","")</f>
        <v>X</v>
      </c>
      <c r="K533" s="3" t="str">
        <f>IF(Programas!K533="X","X","")</f>
        <v>X</v>
      </c>
      <c r="L533" s="3" t="str">
        <f>IF(Programas!L533="X","X","")</f>
        <v>X</v>
      </c>
      <c r="M533" s="3" t="str">
        <f>IF(Programas!M533="X","X","")</f>
        <v/>
      </c>
      <c r="N533" s="3" t="str">
        <f>IF(Programas!N533="X","X","")</f>
        <v/>
      </c>
      <c r="O533" s="3" t="str">
        <f>IF(Programas!O533="X","X","")</f>
        <v/>
      </c>
      <c r="P533" s="3" t="str">
        <f>IF(Programas!P533="X","X","")</f>
        <v/>
      </c>
      <c r="Q533" s="3" t="str">
        <f>IF(Programas!Q533="X","X","")</f>
        <v/>
      </c>
      <c r="R533" s="3" t="str">
        <f>IF(Programas!R533="X","X","")</f>
        <v/>
      </c>
      <c r="S533" s="3" t="str">
        <f>IF(Programas!S533="X","X","")</f>
        <v/>
      </c>
      <c r="T533" s="3" t="str">
        <f>IF(Programas!T533="X","X","")</f>
        <v/>
      </c>
      <c r="U533" s="3" t="str">
        <f>IF(Programas!U533="X","X","")</f>
        <v/>
      </c>
      <c r="V533" s="3" t="str">
        <f>IF(Programas!V533="X","X","")</f>
        <v/>
      </c>
      <c r="W533" s="3" t="str">
        <f>IF(Programas!W533="X","X","")</f>
        <v/>
      </c>
      <c r="X533" s="3" t="str">
        <f>IF(Programas!X533="X","X","")</f>
        <v/>
      </c>
      <c r="Y533" s="3" t="str">
        <f>IF(Programas!Y533="X","X","")</f>
        <v/>
      </c>
      <c r="Z533" s="3" t="str">
        <f>IF(Programas!Z533="X","X","")</f>
        <v/>
      </c>
      <c r="AA533" s="3" t="str">
        <f>IF(Programas!AA533="X","X","")</f>
        <v/>
      </c>
      <c r="AB533" s="3" t="str">
        <f>IF(Programas!AB533="X","X","")</f>
        <v/>
      </c>
      <c r="AC533" s="3" t="str">
        <f>IF(Programas!AC533="X","X","")</f>
        <v/>
      </c>
      <c r="AD533" s="3">
        <f>Programas!AD533</f>
        <v>0</v>
      </c>
      <c r="AE533" s="3">
        <f>Programas!AE533</f>
        <v>0</v>
      </c>
      <c r="AF533" s="3">
        <f>Programas!AF533</f>
        <v>0</v>
      </c>
      <c r="AG533" s="3">
        <f>Programas!AG533</f>
        <v>0</v>
      </c>
      <c r="AH533" s="3">
        <f>Programas!AH533</f>
        <v>0</v>
      </c>
      <c r="AI533" s="3">
        <f>Programas!AI533</f>
        <v>0</v>
      </c>
      <c r="AJ533" s="3">
        <f>Programas!AJ533</f>
        <v>0</v>
      </c>
      <c r="AK533" s="3">
        <f>Programas!AK533</f>
        <v>0</v>
      </c>
      <c r="AL533" s="3">
        <f>Programas!AL533</f>
        <v>0</v>
      </c>
      <c r="AM533" s="3">
        <f>Programas!AM533</f>
        <v>0</v>
      </c>
      <c r="AN533" s="3">
        <f>Programas!AN533</f>
        <v>0</v>
      </c>
      <c r="AO533" s="3">
        <f>Programas!AO533</f>
        <v>0</v>
      </c>
      <c r="AP533" s="3">
        <f>Programas!AP533</f>
        <v>0</v>
      </c>
      <c r="AQ533" s="3">
        <f>Programas!AQ533</f>
        <v>0</v>
      </c>
      <c r="AR533" s="3">
        <f>Programas!AR533</f>
        <v>0</v>
      </c>
      <c r="AS533" s="3">
        <f>Programas!AS533</f>
        <v>0</v>
      </c>
      <c r="AT533" s="3">
        <f>Programas!AT533</f>
        <v>0</v>
      </c>
      <c r="AU533" s="3">
        <f>Programas!AU533</f>
        <v>0</v>
      </c>
      <c r="AV533" s="3">
        <f>Programas!AV533</f>
        <v>0</v>
      </c>
      <c r="AW533" s="3">
        <f>Programas!AW533</f>
        <v>0</v>
      </c>
      <c r="AX533" s="4">
        <f t="shared" si="502"/>
        <v>0</v>
      </c>
      <c r="AY533" s="4" t="s">
        <v>205</v>
      </c>
      <c r="AZ533" s="2" t="s">
        <v>362</v>
      </c>
      <c r="BA533" s="2" t="s">
        <v>363</v>
      </c>
      <c r="BB533" s="2" t="s">
        <v>364</v>
      </c>
      <c r="BC533" s="2" t="s">
        <v>365</v>
      </c>
      <c r="BD533" s="6">
        <v>0.25</v>
      </c>
      <c r="BE533" s="6">
        <v>0.75</v>
      </c>
      <c r="BF533" s="6">
        <v>1</v>
      </c>
      <c r="BG533" s="6">
        <f t="shared" ref="BG533:BW533" si="546">BF533</f>
        <v>1</v>
      </c>
      <c r="BH533" s="6">
        <f t="shared" si="546"/>
        <v>1</v>
      </c>
      <c r="BI533" s="6">
        <f t="shared" si="546"/>
        <v>1</v>
      </c>
      <c r="BJ533" s="6">
        <f t="shared" si="546"/>
        <v>1</v>
      </c>
      <c r="BK533" s="6">
        <f t="shared" si="546"/>
        <v>1</v>
      </c>
      <c r="BL533" s="6">
        <f t="shared" si="546"/>
        <v>1</v>
      </c>
      <c r="BM533" s="6">
        <f t="shared" si="546"/>
        <v>1</v>
      </c>
      <c r="BN533" s="6">
        <f t="shared" si="546"/>
        <v>1</v>
      </c>
      <c r="BO533" s="6">
        <f t="shared" si="546"/>
        <v>1</v>
      </c>
      <c r="BP533" s="6">
        <f t="shared" si="546"/>
        <v>1</v>
      </c>
      <c r="BQ533" s="6">
        <f t="shared" si="546"/>
        <v>1</v>
      </c>
      <c r="BR533" s="6">
        <f t="shared" si="546"/>
        <v>1</v>
      </c>
      <c r="BS533" s="6">
        <f t="shared" si="546"/>
        <v>1</v>
      </c>
      <c r="BT533" s="6">
        <f t="shared" si="546"/>
        <v>1</v>
      </c>
      <c r="BU533" s="6">
        <f t="shared" si="546"/>
        <v>1</v>
      </c>
      <c r="BV533" s="6">
        <f t="shared" si="546"/>
        <v>1</v>
      </c>
      <c r="BW533" s="6">
        <f t="shared" si="546"/>
        <v>1</v>
      </c>
      <c r="BX533" s="1"/>
    </row>
    <row r="534" spans="1:76" hidden="1" x14ac:dyDescent="0.3">
      <c r="A534" s="2" t="str">
        <f>Programas!A534</f>
        <v>DO1</v>
      </c>
      <c r="B534" s="2">
        <f>Programas!B534</f>
        <v>2</v>
      </c>
      <c r="C534" s="2" t="str">
        <f>Programas!C534</f>
        <v>Interfaces Setoriais</v>
      </c>
      <c r="D534" s="2">
        <f>Programas!D534</f>
        <v>13</v>
      </c>
      <c r="E534" s="2" t="str">
        <f>Programas!E534</f>
        <v>N/A</v>
      </c>
      <c r="F534" s="2" t="str">
        <f>Programas!F534</f>
        <v>N/A</v>
      </c>
      <c r="G534" s="2" t="str">
        <f>Programas!G534</f>
        <v>N/A</v>
      </c>
      <c r="H534" s="2" t="str">
        <f>Programas!H534</f>
        <v>N/A</v>
      </c>
      <c r="I534" s="2" t="str">
        <f>Programas!I534</f>
        <v>N/A</v>
      </c>
      <c r="J534" s="3" t="str">
        <f>IF(Programas!J534="X","X","")</f>
        <v/>
      </c>
      <c r="K534" s="3" t="str">
        <f>IF(Programas!K534="X","X","")</f>
        <v/>
      </c>
      <c r="L534" s="3" t="str">
        <f>IF(Programas!L534="X","X","")</f>
        <v/>
      </c>
      <c r="M534" s="3" t="str">
        <f>IF(Programas!M534="X","X","")</f>
        <v/>
      </c>
      <c r="N534" s="3" t="str">
        <f>IF(Programas!N534="X","X","")</f>
        <v/>
      </c>
      <c r="O534" s="3" t="str">
        <f>IF(Programas!O534="X","X","")</f>
        <v/>
      </c>
      <c r="P534" s="3" t="str">
        <f>IF(Programas!P534="X","X","")</f>
        <v/>
      </c>
      <c r="Q534" s="3" t="str">
        <f>IF(Programas!Q534="X","X","")</f>
        <v/>
      </c>
      <c r="R534" s="3" t="str">
        <f>IF(Programas!R534="X","X","")</f>
        <v/>
      </c>
      <c r="S534" s="3" t="str">
        <f>IF(Programas!S534="X","X","")</f>
        <v/>
      </c>
      <c r="T534" s="3" t="str">
        <f>IF(Programas!T534="X","X","")</f>
        <v/>
      </c>
      <c r="U534" s="3" t="str">
        <f>IF(Programas!U534="X","X","")</f>
        <v/>
      </c>
      <c r="V534" s="3" t="str">
        <f>IF(Programas!V534="X","X","")</f>
        <v/>
      </c>
      <c r="W534" s="3" t="str">
        <f>IF(Programas!W534="X","X","")</f>
        <v/>
      </c>
      <c r="X534" s="3" t="str">
        <f>IF(Programas!X534="X","X","")</f>
        <v/>
      </c>
      <c r="Y534" s="3" t="str">
        <f>IF(Programas!Y534="X","X","")</f>
        <v/>
      </c>
      <c r="Z534" s="3" t="str">
        <f>IF(Programas!Z534="X","X","")</f>
        <v/>
      </c>
      <c r="AA534" s="3" t="str">
        <f>IF(Programas!AA534="X","X","")</f>
        <v/>
      </c>
      <c r="AB534" s="3" t="str">
        <f>IF(Programas!AB534="X","X","")</f>
        <v/>
      </c>
      <c r="AC534" s="3" t="str">
        <f>IF(Programas!AC534="X","X","")</f>
        <v/>
      </c>
      <c r="AD534" s="3">
        <f>Programas!AD534</f>
        <v>0</v>
      </c>
      <c r="AE534" s="3">
        <f>Programas!AE534</f>
        <v>0</v>
      </c>
      <c r="AF534" s="3">
        <f>Programas!AF534</f>
        <v>0</v>
      </c>
      <c r="AG534" s="3">
        <f>Programas!AG534</f>
        <v>0</v>
      </c>
      <c r="AH534" s="3">
        <f>Programas!AH534</f>
        <v>0</v>
      </c>
      <c r="AI534" s="3">
        <f>Programas!AI534</f>
        <v>0</v>
      </c>
      <c r="AJ534" s="3">
        <f>Programas!AJ534</f>
        <v>0</v>
      </c>
      <c r="AK534" s="3">
        <f>Programas!AK534</f>
        <v>0</v>
      </c>
      <c r="AL534" s="3">
        <f>Programas!AL534</f>
        <v>0</v>
      </c>
      <c r="AM534" s="3">
        <f>Programas!AM534</f>
        <v>0</v>
      </c>
      <c r="AN534" s="3">
        <f>Programas!AN534</f>
        <v>0</v>
      </c>
      <c r="AO534" s="3">
        <f>Programas!AO534</f>
        <v>0</v>
      </c>
      <c r="AP534" s="3">
        <f>Programas!AP534</f>
        <v>0</v>
      </c>
      <c r="AQ534" s="3">
        <f>Programas!AQ534</f>
        <v>0</v>
      </c>
      <c r="AR534" s="3">
        <f>Programas!AR534</f>
        <v>0</v>
      </c>
      <c r="AS534" s="3">
        <f>Programas!AS534</f>
        <v>0</v>
      </c>
      <c r="AT534" s="3">
        <f>Programas!AT534</f>
        <v>0</v>
      </c>
      <c r="AU534" s="3">
        <f>Programas!AU534</f>
        <v>0</v>
      </c>
      <c r="AV534" s="3">
        <f>Programas!AV534</f>
        <v>0</v>
      </c>
      <c r="AW534" s="3">
        <f>Programas!AW534</f>
        <v>0</v>
      </c>
      <c r="AX534" s="4">
        <f t="shared" si="502"/>
        <v>0</v>
      </c>
      <c r="AY534" s="4"/>
      <c r="AZ534" s="2"/>
      <c r="BA534" s="2"/>
      <c r="BB534" s="2"/>
      <c r="BC534" s="2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1"/>
    </row>
    <row r="535" spans="1:76" hidden="1" x14ac:dyDescent="0.3">
      <c r="A535" s="2" t="str">
        <f>Programas!A535</f>
        <v>DO2</v>
      </c>
      <c r="B535" s="2">
        <f>Programas!B535</f>
        <v>2</v>
      </c>
      <c r="C535" s="2" t="str">
        <f>Programas!C535</f>
        <v>Interfaces Setoriais</v>
      </c>
      <c r="D535" s="2">
        <f>Programas!D535</f>
        <v>13</v>
      </c>
      <c r="E535" s="2" t="str">
        <f>Programas!E535</f>
        <v>N/A</v>
      </c>
      <c r="F535" s="2" t="str">
        <f>Programas!F535</f>
        <v>N/A</v>
      </c>
      <c r="G535" s="2" t="str">
        <f>Programas!G535</f>
        <v>N/A</v>
      </c>
      <c r="H535" s="2" t="str">
        <f>Programas!H535</f>
        <v>N/A</v>
      </c>
      <c r="I535" s="2" t="str">
        <f>Programas!I535</f>
        <v>N/A</v>
      </c>
      <c r="J535" s="3" t="str">
        <f>IF(Programas!J535="X","X","")</f>
        <v/>
      </c>
      <c r="K535" s="3" t="str">
        <f>IF(Programas!K535="X","X","")</f>
        <v/>
      </c>
      <c r="L535" s="3" t="str">
        <f>IF(Programas!L535="X","X","")</f>
        <v/>
      </c>
      <c r="M535" s="3" t="str">
        <f>IF(Programas!M535="X","X","")</f>
        <v/>
      </c>
      <c r="N535" s="3" t="str">
        <f>IF(Programas!N535="X","X","")</f>
        <v/>
      </c>
      <c r="O535" s="3" t="str">
        <f>IF(Programas!O535="X","X","")</f>
        <v/>
      </c>
      <c r="P535" s="3" t="str">
        <f>IF(Programas!P535="X","X","")</f>
        <v/>
      </c>
      <c r="Q535" s="3" t="str">
        <f>IF(Programas!Q535="X","X","")</f>
        <v/>
      </c>
      <c r="R535" s="3" t="str">
        <f>IF(Programas!R535="X","X","")</f>
        <v/>
      </c>
      <c r="S535" s="3" t="str">
        <f>IF(Programas!S535="X","X","")</f>
        <v/>
      </c>
      <c r="T535" s="3" t="str">
        <f>IF(Programas!T535="X","X","")</f>
        <v/>
      </c>
      <c r="U535" s="3" t="str">
        <f>IF(Programas!U535="X","X","")</f>
        <v/>
      </c>
      <c r="V535" s="3" t="str">
        <f>IF(Programas!V535="X","X","")</f>
        <v/>
      </c>
      <c r="W535" s="3" t="str">
        <f>IF(Programas!W535="X","X","")</f>
        <v/>
      </c>
      <c r="X535" s="3" t="str">
        <f>IF(Programas!X535="X","X","")</f>
        <v/>
      </c>
      <c r="Y535" s="3" t="str">
        <f>IF(Programas!Y535="X","X","")</f>
        <v/>
      </c>
      <c r="Z535" s="3" t="str">
        <f>IF(Programas!Z535="X","X","")</f>
        <v/>
      </c>
      <c r="AA535" s="3" t="str">
        <f>IF(Programas!AA535="X","X","")</f>
        <v/>
      </c>
      <c r="AB535" s="3" t="str">
        <f>IF(Programas!AB535="X","X","")</f>
        <v/>
      </c>
      <c r="AC535" s="3" t="str">
        <f>IF(Programas!AC535="X","X","")</f>
        <v/>
      </c>
      <c r="AD535" s="3">
        <f>Programas!AD535</f>
        <v>0</v>
      </c>
      <c r="AE535" s="3">
        <f>Programas!AE535</f>
        <v>0</v>
      </c>
      <c r="AF535" s="3">
        <f>Programas!AF535</f>
        <v>0</v>
      </c>
      <c r="AG535" s="3">
        <f>Programas!AG535</f>
        <v>0</v>
      </c>
      <c r="AH535" s="3">
        <f>Programas!AH535</f>
        <v>0</v>
      </c>
      <c r="AI535" s="3">
        <f>Programas!AI535</f>
        <v>0</v>
      </c>
      <c r="AJ535" s="3">
        <f>Programas!AJ535</f>
        <v>0</v>
      </c>
      <c r="AK535" s="3">
        <f>Programas!AK535</f>
        <v>0</v>
      </c>
      <c r="AL535" s="3">
        <f>Programas!AL535</f>
        <v>0</v>
      </c>
      <c r="AM535" s="3">
        <f>Programas!AM535</f>
        <v>0</v>
      </c>
      <c r="AN535" s="3">
        <f>Programas!AN535</f>
        <v>0</v>
      </c>
      <c r="AO535" s="3">
        <f>Programas!AO535</f>
        <v>0</v>
      </c>
      <c r="AP535" s="3">
        <f>Programas!AP535</f>
        <v>0</v>
      </c>
      <c r="AQ535" s="3">
        <f>Programas!AQ535</f>
        <v>0</v>
      </c>
      <c r="AR535" s="3">
        <f>Programas!AR535</f>
        <v>0</v>
      </c>
      <c r="AS535" s="3">
        <f>Programas!AS535</f>
        <v>0</v>
      </c>
      <c r="AT535" s="3">
        <f>Programas!AT535</f>
        <v>0</v>
      </c>
      <c r="AU535" s="3">
        <f>Programas!AU535</f>
        <v>0</v>
      </c>
      <c r="AV535" s="3">
        <f>Programas!AV535</f>
        <v>0</v>
      </c>
      <c r="AW535" s="3">
        <f>Programas!AW535</f>
        <v>0</v>
      </c>
      <c r="AX535" s="4">
        <f t="shared" si="502"/>
        <v>0</v>
      </c>
      <c r="AY535" s="4"/>
      <c r="AZ535" s="2"/>
      <c r="BA535" s="2"/>
      <c r="BB535" s="2"/>
      <c r="BC535" s="2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1"/>
    </row>
    <row r="536" spans="1:76" hidden="1" x14ac:dyDescent="0.3">
      <c r="A536" s="2" t="str">
        <f>Programas!A536</f>
        <v>DO3</v>
      </c>
      <c r="B536" s="2">
        <f>Programas!B536</f>
        <v>2</v>
      </c>
      <c r="C536" s="2" t="str">
        <f>Programas!C536</f>
        <v>Interfaces Setoriais</v>
      </c>
      <c r="D536" s="2">
        <f>Programas!D536</f>
        <v>13</v>
      </c>
      <c r="E536" s="2" t="str">
        <f>Programas!E536</f>
        <v>N/A</v>
      </c>
      <c r="F536" s="2" t="str">
        <f>Programas!F536</f>
        <v>N/A</v>
      </c>
      <c r="G536" s="2" t="str">
        <f>Programas!G536</f>
        <v>N/A</v>
      </c>
      <c r="H536" s="2" t="str">
        <f>Programas!H536</f>
        <v>N/A</v>
      </c>
      <c r="I536" s="2" t="str">
        <f>Programas!I536</f>
        <v>N/A</v>
      </c>
      <c r="J536" s="3" t="str">
        <f>IF(Programas!J536="X","X","")</f>
        <v/>
      </c>
      <c r="K536" s="3" t="str">
        <f>IF(Programas!K536="X","X","")</f>
        <v/>
      </c>
      <c r="L536" s="3" t="str">
        <f>IF(Programas!L536="X","X","")</f>
        <v/>
      </c>
      <c r="M536" s="3" t="str">
        <f>IF(Programas!M536="X","X","")</f>
        <v/>
      </c>
      <c r="N536" s="3" t="str">
        <f>IF(Programas!N536="X","X","")</f>
        <v/>
      </c>
      <c r="O536" s="3" t="str">
        <f>IF(Programas!O536="X","X","")</f>
        <v/>
      </c>
      <c r="P536" s="3" t="str">
        <f>IF(Programas!P536="X","X","")</f>
        <v/>
      </c>
      <c r="Q536" s="3" t="str">
        <f>IF(Programas!Q536="X","X","")</f>
        <v/>
      </c>
      <c r="R536" s="3" t="str">
        <f>IF(Programas!R536="X","X","")</f>
        <v/>
      </c>
      <c r="S536" s="3" t="str">
        <f>IF(Programas!S536="X","X","")</f>
        <v/>
      </c>
      <c r="T536" s="3" t="str">
        <f>IF(Programas!T536="X","X","")</f>
        <v/>
      </c>
      <c r="U536" s="3" t="str">
        <f>IF(Programas!U536="X","X","")</f>
        <v/>
      </c>
      <c r="V536" s="3" t="str">
        <f>IF(Programas!V536="X","X","")</f>
        <v/>
      </c>
      <c r="W536" s="3" t="str">
        <f>IF(Programas!W536="X","X","")</f>
        <v/>
      </c>
      <c r="X536" s="3" t="str">
        <f>IF(Programas!X536="X","X","")</f>
        <v/>
      </c>
      <c r="Y536" s="3" t="str">
        <f>IF(Programas!Y536="X","X","")</f>
        <v/>
      </c>
      <c r="Z536" s="3" t="str">
        <f>IF(Programas!Z536="X","X","")</f>
        <v/>
      </c>
      <c r="AA536" s="3" t="str">
        <f>IF(Programas!AA536="X","X","")</f>
        <v/>
      </c>
      <c r="AB536" s="3" t="str">
        <f>IF(Programas!AB536="X","X","")</f>
        <v/>
      </c>
      <c r="AC536" s="3" t="str">
        <f>IF(Programas!AC536="X","X","")</f>
        <v/>
      </c>
      <c r="AD536" s="3">
        <f>Programas!AD536</f>
        <v>0</v>
      </c>
      <c r="AE536" s="3">
        <f>Programas!AE536</f>
        <v>0</v>
      </c>
      <c r="AF536" s="3">
        <f>Programas!AF536</f>
        <v>0</v>
      </c>
      <c r="AG536" s="3">
        <f>Programas!AG536</f>
        <v>0</v>
      </c>
      <c r="AH536" s="3">
        <f>Programas!AH536</f>
        <v>0</v>
      </c>
      <c r="AI536" s="3">
        <f>Programas!AI536</f>
        <v>0</v>
      </c>
      <c r="AJ536" s="3">
        <f>Programas!AJ536</f>
        <v>0</v>
      </c>
      <c r="AK536" s="3">
        <f>Programas!AK536</f>
        <v>0</v>
      </c>
      <c r="AL536" s="3">
        <f>Programas!AL536</f>
        <v>0</v>
      </c>
      <c r="AM536" s="3">
        <f>Programas!AM536</f>
        <v>0</v>
      </c>
      <c r="AN536" s="3">
        <f>Programas!AN536</f>
        <v>0</v>
      </c>
      <c r="AO536" s="3">
        <f>Programas!AO536</f>
        <v>0</v>
      </c>
      <c r="AP536" s="3">
        <f>Programas!AP536</f>
        <v>0</v>
      </c>
      <c r="AQ536" s="3">
        <f>Programas!AQ536</f>
        <v>0</v>
      </c>
      <c r="AR536" s="3">
        <f>Programas!AR536</f>
        <v>0</v>
      </c>
      <c r="AS536" s="3">
        <f>Programas!AS536</f>
        <v>0</v>
      </c>
      <c r="AT536" s="3">
        <f>Programas!AT536</f>
        <v>0</v>
      </c>
      <c r="AU536" s="3">
        <f>Programas!AU536</f>
        <v>0</v>
      </c>
      <c r="AV536" s="3">
        <f>Programas!AV536</f>
        <v>0</v>
      </c>
      <c r="AW536" s="3">
        <f>Programas!AW536</f>
        <v>0</v>
      </c>
      <c r="AX536" s="4">
        <f t="shared" si="502"/>
        <v>0</v>
      </c>
      <c r="AY536" s="4"/>
      <c r="AZ536" s="2"/>
      <c r="BA536" s="2"/>
      <c r="BB536" s="2"/>
      <c r="BC536" s="2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1"/>
    </row>
    <row r="537" spans="1:76" hidden="1" x14ac:dyDescent="0.3">
      <c r="A537" s="2" t="str">
        <f>Programas!A537</f>
        <v>DO4</v>
      </c>
      <c r="B537" s="2">
        <f>Programas!B537</f>
        <v>2</v>
      </c>
      <c r="C537" s="2" t="str">
        <f>Programas!C537</f>
        <v>Interfaces Setoriais</v>
      </c>
      <c r="D537" s="2">
        <f>Programas!D537</f>
        <v>13</v>
      </c>
      <c r="E537" s="2" t="str">
        <f>Programas!E537</f>
        <v>N/A</v>
      </c>
      <c r="F537" s="2" t="str">
        <f>Programas!F537</f>
        <v>N/A</v>
      </c>
      <c r="G537" s="2" t="str">
        <f>Programas!G537</f>
        <v>N/A</v>
      </c>
      <c r="H537" s="2" t="str">
        <f>Programas!H537</f>
        <v>N/A</v>
      </c>
      <c r="I537" s="2" t="str">
        <f>Programas!I537</f>
        <v>N/A</v>
      </c>
      <c r="J537" s="3" t="str">
        <f>IF(Programas!J537="X","X","")</f>
        <v/>
      </c>
      <c r="K537" s="3" t="str">
        <f>IF(Programas!K537="X","X","")</f>
        <v/>
      </c>
      <c r="L537" s="3" t="str">
        <f>IF(Programas!L537="X","X","")</f>
        <v/>
      </c>
      <c r="M537" s="3" t="str">
        <f>IF(Programas!M537="X","X","")</f>
        <v/>
      </c>
      <c r="N537" s="3" t="str">
        <f>IF(Programas!N537="X","X","")</f>
        <v/>
      </c>
      <c r="O537" s="3" t="str">
        <f>IF(Programas!O537="X","X","")</f>
        <v/>
      </c>
      <c r="P537" s="3" t="str">
        <f>IF(Programas!P537="X","X","")</f>
        <v/>
      </c>
      <c r="Q537" s="3" t="str">
        <f>IF(Programas!Q537="X","X","")</f>
        <v/>
      </c>
      <c r="R537" s="3" t="str">
        <f>IF(Programas!R537="X","X","")</f>
        <v/>
      </c>
      <c r="S537" s="3" t="str">
        <f>IF(Programas!S537="X","X","")</f>
        <v/>
      </c>
      <c r="T537" s="3" t="str">
        <f>IF(Programas!T537="X","X","")</f>
        <v/>
      </c>
      <c r="U537" s="3" t="str">
        <f>IF(Programas!U537="X","X","")</f>
        <v/>
      </c>
      <c r="V537" s="3" t="str">
        <f>IF(Programas!V537="X","X","")</f>
        <v/>
      </c>
      <c r="W537" s="3" t="str">
        <f>IF(Programas!W537="X","X","")</f>
        <v/>
      </c>
      <c r="X537" s="3" t="str">
        <f>IF(Programas!X537="X","X","")</f>
        <v/>
      </c>
      <c r="Y537" s="3" t="str">
        <f>IF(Programas!Y537="X","X","")</f>
        <v/>
      </c>
      <c r="Z537" s="3" t="str">
        <f>IF(Programas!Z537="X","X","")</f>
        <v/>
      </c>
      <c r="AA537" s="3" t="str">
        <f>IF(Programas!AA537="X","X","")</f>
        <v/>
      </c>
      <c r="AB537" s="3" t="str">
        <f>IF(Programas!AB537="X","X","")</f>
        <v/>
      </c>
      <c r="AC537" s="3" t="str">
        <f>IF(Programas!AC537="X","X","")</f>
        <v/>
      </c>
      <c r="AD537" s="3">
        <f>Programas!AD537</f>
        <v>0</v>
      </c>
      <c r="AE537" s="3">
        <f>Programas!AE537</f>
        <v>0</v>
      </c>
      <c r="AF537" s="3">
        <f>Programas!AF537</f>
        <v>0</v>
      </c>
      <c r="AG537" s="3">
        <f>Programas!AG537</f>
        <v>0</v>
      </c>
      <c r="AH537" s="3">
        <f>Programas!AH537</f>
        <v>0</v>
      </c>
      <c r="AI537" s="3">
        <f>Programas!AI537</f>
        <v>0</v>
      </c>
      <c r="AJ537" s="3">
        <f>Programas!AJ537</f>
        <v>0</v>
      </c>
      <c r="AK537" s="3">
        <f>Programas!AK537</f>
        <v>0</v>
      </c>
      <c r="AL537" s="3">
        <f>Programas!AL537</f>
        <v>0</v>
      </c>
      <c r="AM537" s="3">
        <f>Programas!AM537</f>
        <v>0</v>
      </c>
      <c r="AN537" s="3">
        <f>Programas!AN537</f>
        <v>0</v>
      </c>
      <c r="AO537" s="3">
        <f>Programas!AO537</f>
        <v>0</v>
      </c>
      <c r="AP537" s="3">
        <f>Programas!AP537</f>
        <v>0</v>
      </c>
      <c r="AQ537" s="3">
        <f>Programas!AQ537</f>
        <v>0</v>
      </c>
      <c r="AR537" s="3">
        <f>Programas!AR537</f>
        <v>0</v>
      </c>
      <c r="AS537" s="3">
        <f>Programas!AS537</f>
        <v>0</v>
      </c>
      <c r="AT537" s="3">
        <f>Programas!AT537</f>
        <v>0</v>
      </c>
      <c r="AU537" s="3">
        <f>Programas!AU537</f>
        <v>0</v>
      </c>
      <c r="AV537" s="3">
        <f>Programas!AV537</f>
        <v>0</v>
      </c>
      <c r="AW537" s="3">
        <f>Programas!AW537</f>
        <v>0</v>
      </c>
      <c r="AX537" s="4">
        <f t="shared" si="502"/>
        <v>0</v>
      </c>
      <c r="AY537" s="4"/>
      <c r="AZ537" s="2"/>
      <c r="BA537" s="2"/>
      <c r="BB537" s="2"/>
      <c r="BC537" s="2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1"/>
    </row>
    <row r="538" spans="1:76" hidden="1" x14ac:dyDescent="0.3">
      <c r="A538" s="2" t="str">
        <f>Programas!A538</f>
        <v>DO5</v>
      </c>
      <c r="B538" s="2">
        <f>Programas!B538</f>
        <v>2</v>
      </c>
      <c r="C538" s="2" t="str">
        <f>Programas!C538</f>
        <v>Interfaces Setoriais</v>
      </c>
      <c r="D538" s="2">
        <f>Programas!D538</f>
        <v>13</v>
      </c>
      <c r="E538" s="2" t="str">
        <f>Programas!E538</f>
        <v>N/A</v>
      </c>
      <c r="F538" s="2" t="str">
        <f>Programas!F538</f>
        <v>N/A</v>
      </c>
      <c r="G538" s="2" t="str">
        <f>Programas!G538</f>
        <v>N/A</v>
      </c>
      <c r="H538" s="2" t="str">
        <f>Programas!H538</f>
        <v>N/A</v>
      </c>
      <c r="I538" s="2" t="str">
        <f>Programas!I538</f>
        <v>N/A</v>
      </c>
      <c r="J538" s="3" t="str">
        <f>IF(Programas!J538="X","X","")</f>
        <v/>
      </c>
      <c r="K538" s="3" t="str">
        <f>IF(Programas!K538="X","X","")</f>
        <v/>
      </c>
      <c r="L538" s="3" t="str">
        <f>IF(Programas!L538="X","X","")</f>
        <v/>
      </c>
      <c r="M538" s="3" t="str">
        <f>IF(Programas!M538="X","X","")</f>
        <v/>
      </c>
      <c r="N538" s="3" t="str">
        <f>IF(Programas!N538="X","X","")</f>
        <v/>
      </c>
      <c r="O538" s="3" t="str">
        <f>IF(Programas!O538="X","X","")</f>
        <v/>
      </c>
      <c r="P538" s="3" t="str">
        <f>IF(Programas!P538="X","X","")</f>
        <v/>
      </c>
      <c r="Q538" s="3" t="str">
        <f>IF(Programas!Q538="X","X","")</f>
        <v/>
      </c>
      <c r="R538" s="3" t="str">
        <f>IF(Programas!R538="X","X","")</f>
        <v/>
      </c>
      <c r="S538" s="3" t="str">
        <f>IF(Programas!S538="X","X","")</f>
        <v/>
      </c>
      <c r="T538" s="3" t="str">
        <f>IF(Programas!T538="X","X","")</f>
        <v/>
      </c>
      <c r="U538" s="3" t="str">
        <f>IF(Programas!U538="X","X","")</f>
        <v/>
      </c>
      <c r="V538" s="3" t="str">
        <f>IF(Programas!V538="X","X","")</f>
        <v/>
      </c>
      <c r="W538" s="3" t="str">
        <f>IF(Programas!W538="X","X","")</f>
        <v/>
      </c>
      <c r="X538" s="3" t="str">
        <f>IF(Programas!X538="X","X","")</f>
        <v/>
      </c>
      <c r="Y538" s="3" t="str">
        <f>IF(Programas!Y538="X","X","")</f>
        <v/>
      </c>
      <c r="Z538" s="3" t="str">
        <f>IF(Programas!Z538="X","X","")</f>
        <v/>
      </c>
      <c r="AA538" s="3" t="str">
        <f>IF(Programas!AA538="X","X","")</f>
        <v/>
      </c>
      <c r="AB538" s="3" t="str">
        <f>IF(Programas!AB538="X","X","")</f>
        <v/>
      </c>
      <c r="AC538" s="3" t="str">
        <f>IF(Programas!AC538="X","X","")</f>
        <v/>
      </c>
      <c r="AD538" s="3">
        <f>Programas!AD538</f>
        <v>0</v>
      </c>
      <c r="AE538" s="3">
        <f>Programas!AE538</f>
        <v>0</v>
      </c>
      <c r="AF538" s="3">
        <f>Programas!AF538</f>
        <v>0</v>
      </c>
      <c r="AG538" s="3">
        <f>Programas!AG538</f>
        <v>0</v>
      </c>
      <c r="AH538" s="3">
        <f>Programas!AH538</f>
        <v>0</v>
      </c>
      <c r="AI538" s="3">
        <f>Programas!AI538</f>
        <v>0</v>
      </c>
      <c r="AJ538" s="3">
        <f>Programas!AJ538</f>
        <v>0</v>
      </c>
      <c r="AK538" s="3">
        <f>Programas!AK538</f>
        <v>0</v>
      </c>
      <c r="AL538" s="3">
        <f>Programas!AL538</f>
        <v>0</v>
      </c>
      <c r="AM538" s="3">
        <f>Programas!AM538</f>
        <v>0</v>
      </c>
      <c r="AN538" s="3">
        <f>Programas!AN538</f>
        <v>0</v>
      </c>
      <c r="AO538" s="3">
        <f>Programas!AO538</f>
        <v>0</v>
      </c>
      <c r="AP538" s="3">
        <f>Programas!AP538</f>
        <v>0</v>
      </c>
      <c r="AQ538" s="3">
        <f>Programas!AQ538</f>
        <v>0</v>
      </c>
      <c r="AR538" s="3">
        <f>Programas!AR538</f>
        <v>0</v>
      </c>
      <c r="AS538" s="3">
        <f>Programas!AS538</f>
        <v>0</v>
      </c>
      <c r="AT538" s="3">
        <f>Programas!AT538</f>
        <v>0</v>
      </c>
      <c r="AU538" s="3">
        <f>Programas!AU538</f>
        <v>0</v>
      </c>
      <c r="AV538" s="3">
        <f>Programas!AV538</f>
        <v>0</v>
      </c>
      <c r="AW538" s="3">
        <f>Programas!AW538</f>
        <v>0</v>
      </c>
      <c r="AX538" s="4">
        <f t="shared" si="502"/>
        <v>0</v>
      </c>
      <c r="AY538" s="4"/>
      <c r="AZ538" s="2"/>
      <c r="BA538" s="2"/>
      <c r="BB538" s="2"/>
      <c r="BC538" s="2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1"/>
    </row>
    <row r="539" spans="1:76" hidden="1" x14ac:dyDescent="0.3">
      <c r="A539" s="2" t="str">
        <f>Programas!A539</f>
        <v>DO6</v>
      </c>
      <c r="B539" s="2">
        <f>Programas!B539</f>
        <v>2</v>
      </c>
      <c r="C539" s="2" t="str">
        <f>Programas!C539</f>
        <v>Interfaces Setoriais</v>
      </c>
      <c r="D539" s="2">
        <f>Programas!D539</f>
        <v>13</v>
      </c>
      <c r="E539" s="2" t="str">
        <f>Programas!E539</f>
        <v>N/A</v>
      </c>
      <c r="F539" s="2" t="str">
        <f>Programas!F539</f>
        <v>N/A</v>
      </c>
      <c r="G539" s="2" t="str">
        <f>Programas!G539</f>
        <v>N/A</v>
      </c>
      <c r="H539" s="2" t="str">
        <f>Programas!H539</f>
        <v>N/A</v>
      </c>
      <c r="I539" s="2" t="str">
        <f>Programas!I539</f>
        <v>N/A</v>
      </c>
      <c r="J539" s="3" t="str">
        <f>IF(Programas!J539="X","X","")</f>
        <v/>
      </c>
      <c r="K539" s="3" t="str">
        <f>IF(Programas!K539="X","X","")</f>
        <v/>
      </c>
      <c r="L539" s="3" t="str">
        <f>IF(Programas!L539="X","X","")</f>
        <v/>
      </c>
      <c r="M539" s="3" t="str">
        <f>IF(Programas!M539="X","X","")</f>
        <v/>
      </c>
      <c r="N539" s="3" t="str">
        <f>IF(Programas!N539="X","X","")</f>
        <v/>
      </c>
      <c r="O539" s="3" t="str">
        <f>IF(Programas!O539="X","X","")</f>
        <v/>
      </c>
      <c r="P539" s="3" t="str">
        <f>IF(Programas!P539="X","X","")</f>
        <v/>
      </c>
      <c r="Q539" s="3" t="str">
        <f>IF(Programas!Q539="X","X","")</f>
        <v/>
      </c>
      <c r="R539" s="3" t="str">
        <f>IF(Programas!R539="X","X","")</f>
        <v/>
      </c>
      <c r="S539" s="3" t="str">
        <f>IF(Programas!S539="X","X","")</f>
        <v/>
      </c>
      <c r="T539" s="3" t="str">
        <f>IF(Programas!T539="X","X","")</f>
        <v/>
      </c>
      <c r="U539" s="3" t="str">
        <f>IF(Programas!U539="X","X","")</f>
        <v/>
      </c>
      <c r="V539" s="3" t="str">
        <f>IF(Programas!V539="X","X","")</f>
        <v/>
      </c>
      <c r="W539" s="3" t="str">
        <f>IF(Programas!W539="X","X","")</f>
        <v/>
      </c>
      <c r="X539" s="3" t="str">
        <f>IF(Programas!X539="X","X","")</f>
        <v/>
      </c>
      <c r="Y539" s="3" t="str">
        <f>IF(Programas!Y539="X","X","")</f>
        <v/>
      </c>
      <c r="Z539" s="3" t="str">
        <f>IF(Programas!Z539="X","X","")</f>
        <v/>
      </c>
      <c r="AA539" s="3" t="str">
        <f>IF(Programas!AA539="X","X","")</f>
        <v/>
      </c>
      <c r="AB539" s="3" t="str">
        <f>IF(Programas!AB539="X","X","")</f>
        <v/>
      </c>
      <c r="AC539" s="3" t="str">
        <f>IF(Programas!AC539="X","X","")</f>
        <v/>
      </c>
      <c r="AD539" s="3">
        <f>Programas!AD539</f>
        <v>0</v>
      </c>
      <c r="AE539" s="3">
        <f>Programas!AE539</f>
        <v>0</v>
      </c>
      <c r="AF539" s="3">
        <f>Programas!AF539</f>
        <v>0</v>
      </c>
      <c r="AG539" s="3">
        <f>Programas!AG539</f>
        <v>0</v>
      </c>
      <c r="AH539" s="3">
        <f>Programas!AH539</f>
        <v>0</v>
      </c>
      <c r="AI539" s="3">
        <f>Programas!AI539</f>
        <v>0</v>
      </c>
      <c r="AJ539" s="3">
        <f>Programas!AJ539</f>
        <v>0</v>
      </c>
      <c r="AK539" s="3">
        <f>Programas!AK539</f>
        <v>0</v>
      </c>
      <c r="AL539" s="3">
        <f>Programas!AL539</f>
        <v>0</v>
      </c>
      <c r="AM539" s="3">
        <f>Programas!AM539</f>
        <v>0</v>
      </c>
      <c r="AN539" s="3">
        <f>Programas!AN539</f>
        <v>0</v>
      </c>
      <c r="AO539" s="3">
        <f>Programas!AO539</f>
        <v>0</v>
      </c>
      <c r="AP539" s="3">
        <f>Programas!AP539</f>
        <v>0</v>
      </c>
      <c r="AQ539" s="3">
        <f>Programas!AQ539</f>
        <v>0</v>
      </c>
      <c r="AR539" s="3">
        <f>Programas!AR539</f>
        <v>0</v>
      </c>
      <c r="AS539" s="3">
        <f>Programas!AS539</f>
        <v>0</v>
      </c>
      <c r="AT539" s="3">
        <f>Programas!AT539</f>
        <v>0</v>
      </c>
      <c r="AU539" s="3">
        <f>Programas!AU539</f>
        <v>0</v>
      </c>
      <c r="AV539" s="3">
        <f>Programas!AV539</f>
        <v>0</v>
      </c>
      <c r="AW539" s="3">
        <f>Programas!AW539</f>
        <v>0</v>
      </c>
      <c r="AX539" s="4">
        <f t="shared" si="502"/>
        <v>0</v>
      </c>
      <c r="AY539" s="4"/>
      <c r="AZ539" s="2"/>
      <c r="BA539" s="2"/>
      <c r="BB539" s="2"/>
      <c r="BC539" s="2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1"/>
    </row>
    <row r="540" spans="1:76" hidden="1" x14ac:dyDescent="0.3">
      <c r="A540" s="2" t="str">
        <f>Programas!A540</f>
        <v>UA7</v>
      </c>
      <c r="B540" s="2">
        <f>Programas!B540</f>
        <v>2</v>
      </c>
      <c r="C540" s="2" t="str">
        <f>Programas!C540</f>
        <v>Interfaces Setoriais</v>
      </c>
      <c r="D540" s="2">
        <f>Programas!D540</f>
        <v>13</v>
      </c>
      <c r="E540" s="2" t="str">
        <f>Programas!E540</f>
        <v>N/A</v>
      </c>
      <c r="F540" s="2" t="str">
        <f>Programas!F540</f>
        <v>N/A</v>
      </c>
      <c r="G540" s="2" t="str">
        <f>Programas!G540</f>
        <v>N/A</v>
      </c>
      <c r="H540" s="2" t="str">
        <f>Programas!H540</f>
        <v>N/A</v>
      </c>
      <c r="I540" s="2" t="str">
        <f>Programas!I540</f>
        <v>N/A</v>
      </c>
      <c r="J540" s="3" t="str">
        <f>IF(Programas!J540="X","X","")</f>
        <v/>
      </c>
      <c r="K540" s="3" t="str">
        <f>IF(Programas!K540="X","X","")</f>
        <v/>
      </c>
      <c r="L540" s="3" t="str">
        <f>IF(Programas!L540="X","X","")</f>
        <v/>
      </c>
      <c r="M540" s="3" t="str">
        <f>IF(Programas!M540="X","X","")</f>
        <v/>
      </c>
      <c r="N540" s="3" t="str">
        <f>IF(Programas!N540="X","X","")</f>
        <v/>
      </c>
      <c r="O540" s="3" t="str">
        <f>IF(Programas!O540="X","X","")</f>
        <v/>
      </c>
      <c r="P540" s="3" t="str">
        <f>IF(Programas!P540="X","X","")</f>
        <v/>
      </c>
      <c r="Q540" s="3" t="str">
        <f>IF(Programas!Q540="X","X","")</f>
        <v/>
      </c>
      <c r="R540" s="3" t="str">
        <f>IF(Programas!R540="X","X","")</f>
        <v/>
      </c>
      <c r="S540" s="3" t="str">
        <f>IF(Programas!S540="X","X","")</f>
        <v/>
      </c>
      <c r="T540" s="3" t="str">
        <f>IF(Programas!T540="X","X","")</f>
        <v/>
      </c>
      <c r="U540" s="3" t="str">
        <f>IF(Programas!U540="X","X","")</f>
        <v/>
      </c>
      <c r="V540" s="3" t="str">
        <f>IF(Programas!V540="X","X","")</f>
        <v/>
      </c>
      <c r="W540" s="3" t="str">
        <f>IF(Programas!W540="X","X","")</f>
        <v/>
      </c>
      <c r="X540" s="3" t="str">
        <f>IF(Programas!X540="X","X","")</f>
        <v/>
      </c>
      <c r="Y540" s="3" t="str">
        <f>IF(Programas!Y540="X","X","")</f>
        <v/>
      </c>
      <c r="Z540" s="3" t="str">
        <f>IF(Programas!Z540="X","X","")</f>
        <v/>
      </c>
      <c r="AA540" s="3" t="str">
        <f>IF(Programas!AA540="X","X","")</f>
        <v/>
      </c>
      <c r="AB540" s="3" t="str">
        <f>IF(Programas!AB540="X","X","")</f>
        <v/>
      </c>
      <c r="AC540" s="3" t="str">
        <f>IF(Programas!AC540="X","X","")</f>
        <v/>
      </c>
      <c r="AD540" s="3">
        <f>Programas!AD540</f>
        <v>0</v>
      </c>
      <c r="AE540" s="3">
        <f>Programas!AE540</f>
        <v>0</v>
      </c>
      <c r="AF540" s="3">
        <f>Programas!AF540</f>
        <v>0</v>
      </c>
      <c r="AG540" s="3">
        <f>Programas!AG540</f>
        <v>0</v>
      </c>
      <c r="AH540" s="3">
        <f>Programas!AH540</f>
        <v>0</v>
      </c>
      <c r="AI540" s="3">
        <f>Programas!AI540</f>
        <v>0</v>
      </c>
      <c r="AJ540" s="3">
        <f>Programas!AJ540</f>
        <v>0</v>
      </c>
      <c r="AK540" s="3">
        <f>Programas!AK540</f>
        <v>0</v>
      </c>
      <c r="AL540" s="3">
        <f>Programas!AL540</f>
        <v>0</v>
      </c>
      <c r="AM540" s="3">
        <f>Programas!AM540</f>
        <v>0</v>
      </c>
      <c r="AN540" s="3">
        <f>Programas!AN540</f>
        <v>0</v>
      </c>
      <c r="AO540" s="3">
        <f>Programas!AO540</f>
        <v>0</v>
      </c>
      <c r="AP540" s="3">
        <f>Programas!AP540</f>
        <v>0</v>
      </c>
      <c r="AQ540" s="3">
        <f>Programas!AQ540</f>
        <v>0</v>
      </c>
      <c r="AR540" s="3">
        <f>Programas!AR540</f>
        <v>0</v>
      </c>
      <c r="AS540" s="3">
        <f>Programas!AS540</f>
        <v>0</v>
      </c>
      <c r="AT540" s="3">
        <f>Programas!AT540</f>
        <v>0</v>
      </c>
      <c r="AU540" s="3">
        <f>Programas!AU540</f>
        <v>0</v>
      </c>
      <c r="AV540" s="3">
        <f>Programas!AV540</f>
        <v>0</v>
      </c>
      <c r="AW540" s="3">
        <f>Programas!AW540</f>
        <v>0</v>
      </c>
      <c r="AX540" s="4">
        <f t="shared" si="502"/>
        <v>0</v>
      </c>
      <c r="AY540" s="4"/>
      <c r="AZ540" s="2"/>
      <c r="BA540" s="2"/>
      <c r="BB540" s="2"/>
      <c r="BC540" s="2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1"/>
    </row>
    <row r="541" spans="1:76" hidden="1" x14ac:dyDescent="0.3">
      <c r="A541" s="2" t="str">
        <f>Programas!A541</f>
        <v>UA8</v>
      </c>
      <c r="B541" s="2">
        <f>Programas!B541</f>
        <v>2</v>
      </c>
      <c r="C541" s="2" t="str">
        <f>Programas!C541</f>
        <v>Interfaces Setoriais</v>
      </c>
      <c r="D541" s="2">
        <f>Programas!D541</f>
        <v>13</v>
      </c>
      <c r="E541" s="2" t="str">
        <f>Programas!E541</f>
        <v>N/A</v>
      </c>
      <c r="F541" s="2" t="str">
        <f>Programas!F541</f>
        <v>N/A</v>
      </c>
      <c r="G541" s="2" t="str">
        <f>Programas!G541</f>
        <v>N/A</v>
      </c>
      <c r="H541" s="2" t="str">
        <f>Programas!H541</f>
        <v>N/A</v>
      </c>
      <c r="I541" s="2" t="str">
        <f>Programas!I541</f>
        <v>N/A</v>
      </c>
      <c r="J541" s="3" t="str">
        <f>IF(Programas!J541="X","X","")</f>
        <v/>
      </c>
      <c r="K541" s="3" t="str">
        <f>IF(Programas!K541="X","X","")</f>
        <v/>
      </c>
      <c r="L541" s="3" t="str">
        <f>IF(Programas!L541="X","X","")</f>
        <v/>
      </c>
      <c r="M541" s="3" t="str">
        <f>IF(Programas!M541="X","X","")</f>
        <v/>
      </c>
      <c r="N541" s="3" t="str">
        <f>IF(Programas!N541="X","X","")</f>
        <v/>
      </c>
      <c r="O541" s="3" t="str">
        <f>IF(Programas!O541="X","X","")</f>
        <v/>
      </c>
      <c r="P541" s="3" t="str">
        <f>IF(Programas!P541="X","X","")</f>
        <v/>
      </c>
      <c r="Q541" s="3" t="str">
        <f>IF(Programas!Q541="X","X","")</f>
        <v/>
      </c>
      <c r="R541" s="3" t="str">
        <f>IF(Programas!R541="X","X","")</f>
        <v/>
      </c>
      <c r="S541" s="3" t="str">
        <f>IF(Programas!S541="X","X","")</f>
        <v/>
      </c>
      <c r="T541" s="3" t="str">
        <f>IF(Programas!T541="X","X","")</f>
        <v/>
      </c>
      <c r="U541" s="3" t="str">
        <f>IF(Programas!U541="X","X","")</f>
        <v/>
      </c>
      <c r="V541" s="3" t="str">
        <f>IF(Programas!V541="X","X","")</f>
        <v/>
      </c>
      <c r="W541" s="3" t="str">
        <f>IF(Programas!W541="X","X","")</f>
        <v/>
      </c>
      <c r="X541" s="3" t="str">
        <f>IF(Programas!X541="X","X","")</f>
        <v/>
      </c>
      <c r="Y541" s="3" t="str">
        <f>IF(Programas!Y541="X","X","")</f>
        <v/>
      </c>
      <c r="Z541" s="3" t="str">
        <f>IF(Programas!Z541="X","X","")</f>
        <v/>
      </c>
      <c r="AA541" s="3" t="str">
        <f>IF(Programas!AA541="X","X","")</f>
        <v/>
      </c>
      <c r="AB541" s="3" t="str">
        <f>IF(Programas!AB541="X","X","")</f>
        <v/>
      </c>
      <c r="AC541" s="3" t="str">
        <f>IF(Programas!AC541="X","X","")</f>
        <v/>
      </c>
      <c r="AD541" s="3">
        <f>Programas!AD541</f>
        <v>0</v>
      </c>
      <c r="AE541" s="3">
        <f>Programas!AE541</f>
        <v>0</v>
      </c>
      <c r="AF541" s="3">
        <f>Programas!AF541</f>
        <v>0</v>
      </c>
      <c r="AG541" s="3">
        <f>Programas!AG541</f>
        <v>0</v>
      </c>
      <c r="AH541" s="3">
        <f>Programas!AH541</f>
        <v>0</v>
      </c>
      <c r="AI541" s="3">
        <f>Programas!AI541</f>
        <v>0</v>
      </c>
      <c r="AJ541" s="3">
        <f>Programas!AJ541</f>
        <v>0</v>
      </c>
      <c r="AK541" s="3">
        <f>Programas!AK541</f>
        <v>0</v>
      </c>
      <c r="AL541" s="3">
        <f>Programas!AL541</f>
        <v>0</v>
      </c>
      <c r="AM541" s="3">
        <f>Programas!AM541</f>
        <v>0</v>
      </c>
      <c r="AN541" s="3">
        <f>Programas!AN541</f>
        <v>0</v>
      </c>
      <c r="AO541" s="3">
        <f>Programas!AO541</f>
        <v>0</v>
      </c>
      <c r="AP541" s="3">
        <f>Programas!AP541</f>
        <v>0</v>
      </c>
      <c r="AQ541" s="3">
        <f>Programas!AQ541</f>
        <v>0</v>
      </c>
      <c r="AR541" s="3">
        <f>Programas!AR541</f>
        <v>0</v>
      </c>
      <c r="AS541" s="3">
        <f>Programas!AS541</f>
        <v>0</v>
      </c>
      <c r="AT541" s="3">
        <f>Programas!AT541</f>
        <v>0</v>
      </c>
      <c r="AU541" s="3">
        <f>Programas!AU541</f>
        <v>0</v>
      </c>
      <c r="AV541" s="3">
        <f>Programas!AV541</f>
        <v>0</v>
      </c>
      <c r="AW541" s="3">
        <f>Programas!AW541</f>
        <v>0</v>
      </c>
      <c r="AX541" s="4">
        <f t="shared" si="502"/>
        <v>0</v>
      </c>
      <c r="AY541" s="4"/>
      <c r="AZ541" s="2"/>
      <c r="BA541" s="2"/>
      <c r="BB541" s="2"/>
      <c r="BC541" s="2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1"/>
    </row>
    <row r="542" spans="1:76" hidden="1" x14ac:dyDescent="0.3">
      <c r="A542" s="2" t="str">
        <f>Programas!A542</f>
        <v>UA9</v>
      </c>
      <c r="B542" s="2">
        <f>Programas!B542</f>
        <v>2</v>
      </c>
      <c r="C542" s="2" t="str">
        <f>Programas!C542</f>
        <v>Interfaces Setoriais</v>
      </c>
      <c r="D542" s="2">
        <f>Programas!D542</f>
        <v>13</v>
      </c>
      <c r="E542" s="2" t="str">
        <f>Programas!E542</f>
        <v>N/A</v>
      </c>
      <c r="F542" s="2" t="str">
        <f>Programas!F542</f>
        <v>N/A</v>
      </c>
      <c r="G542" s="2" t="str">
        <f>Programas!G542</f>
        <v>N/A</v>
      </c>
      <c r="H542" s="2" t="str">
        <f>Programas!H542</f>
        <v>N/A</v>
      </c>
      <c r="I542" s="2" t="str">
        <f>Programas!I542</f>
        <v>N/A</v>
      </c>
      <c r="J542" s="3" t="str">
        <f>IF(Programas!J542="X","X","")</f>
        <v/>
      </c>
      <c r="K542" s="3" t="str">
        <f>IF(Programas!K542="X","X","")</f>
        <v/>
      </c>
      <c r="L542" s="3" t="str">
        <f>IF(Programas!L542="X","X","")</f>
        <v/>
      </c>
      <c r="M542" s="3" t="str">
        <f>IF(Programas!M542="X","X","")</f>
        <v/>
      </c>
      <c r="N542" s="3" t="str">
        <f>IF(Programas!N542="X","X","")</f>
        <v/>
      </c>
      <c r="O542" s="3" t="str">
        <f>IF(Programas!O542="X","X","")</f>
        <v/>
      </c>
      <c r="P542" s="3" t="str">
        <f>IF(Programas!P542="X","X","")</f>
        <v/>
      </c>
      <c r="Q542" s="3" t="str">
        <f>IF(Programas!Q542="X","X","")</f>
        <v/>
      </c>
      <c r="R542" s="3" t="str">
        <f>IF(Programas!R542="X","X","")</f>
        <v/>
      </c>
      <c r="S542" s="3" t="str">
        <f>IF(Programas!S542="X","X","")</f>
        <v/>
      </c>
      <c r="T542" s="3" t="str">
        <f>IF(Programas!T542="X","X","")</f>
        <v/>
      </c>
      <c r="U542" s="3" t="str">
        <f>IF(Programas!U542="X","X","")</f>
        <v/>
      </c>
      <c r="V542" s="3" t="str">
        <f>IF(Programas!V542="X","X","")</f>
        <v/>
      </c>
      <c r="W542" s="3" t="str">
        <f>IF(Programas!W542="X","X","")</f>
        <v/>
      </c>
      <c r="X542" s="3" t="str">
        <f>IF(Programas!X542="X","X","")</f>
        <v/>
      </c>
      <c r="Y542" s="3" t="str">
        <f>IF(Programas!Y542="X","X","")</f>
        <v/>
      </c>
      <c r="Z542" s="3" t="str">
        <f>IF(Programas!Z542="X","X","")</f>
        <v/>
      </c>
      <c r="AA542" s="3" t="str">
        <f>IF(Programas!AA542="X","X","")</f>
        <v/>
      </c>
      <c r="AB542" s="3" t="str">
        <f>IF(Programas!AB542="X","X","")</f>
        <v/>
      </c>
      <c r="AC542" s="3" t="str">
        <f>IF(Programas!AC542="X","X","")</f>
        <v/>
      </c>
      <c r="AD542" s="3">
        <f>Programas!AD542</f>
        <v>0</v>
      </c>
      <c r="AE542" s="3">
        <f>Programas!AE542</f>
        <v>0</v>
      </c>
      <c r="AF542" s="3">
        <f>Programas!AF542</f>
        <v>0</v>
      </c>
      <c r="AG542" s="3">
        <f>Programas!AG542</f>
        <v>0</v>
      </c>
      <c r="AH542" s="3">
        <f>Programas!AH542</f>
        <v>0</v>
      </c>
      <c r="AI542" s="3">
        <f>Programas!AI542</f>
        <v>0</v>
      </c>
      <c r="AJ542" s="3">
        <f>Programas!AJ542</f>
        <v>0</v>
      </c>
      <c r="AK542" s="3">
        <f>Programas!AK542</f>
        <v>0</v>
      </c>
      <c r="AL542" s="3">
        <f>Programas!AL542</f>
        <v>0</v>
      </c>
      <c r="AM542" s="3">
        <f>Programas!AM542</f>
        <v>0</v>
      </c>
      <c r="AN542" s="3">
        <f>Programas!AN542</f>
        <v>0</v>
      </c>
      <c r="AO542" s="3">
        <f>Programas!AO542</f>
        <v>0</v>
      </c>
      <c r="AP542" s="3">
        <f>Programas!AP542</f>
        <v>0</v>
      </c>
      <c r="AQ542" s="3">
        <f>Programas!AQ542</f>
        <v>0</v>
      </c>
      <c r="AR542" s="3">
        <f>Programas!AR542</f>
        <v>0</v>
      </c>
      <c r="AS542" s="3">
        <f>Programas!AS542</f>
        <v>0</v>
      </c>
      <c r="AT542" s="3">
        <f>Programas!AT542</f>
        <v>0</v>
      </c>
      <c r="AU542" s="3">
        <f>Programas!AU542</f>
        <v>0</v>
      </c>
      <c r="AV542" s="3">
        <f>Programas!AV542</f>
        <v>0</v>
      </c>
      <c r="AW542" s="3">
        <f>Programas!AW542</f>
        <v>0</v>
      </c>
      <c r="AX542" s="4">
        <f t="shared" si="502"/>
        <v>0</v>
      </c>
      <c r="AY542" s="4"/>
      <c r="AZ542" s="2"/>
      <c r="BA542" s="2"/>
      <c r="BB542" s="2"/>
      <c r="BC542" s="2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1"/>
    </row>
    <row r="543" spans="1:76" ht="57" x14ac:dyDescent="0.3">
      <c r="A543" s="40" t="str">
        <f>Programas!A543</f>
        <v>PIRH</v>
      </c>
      <c r="B543" s="40">
        <f>Programas!B543</f>
        <v>2</v>
      </c>
      <c r="C543" s="40" t="str">
        <f>Programas!C543</f>
        <v>Interfaces Setoriais</v>
      </c>
      <c r="D543" s="40">
        <f>Programas!D543</f>
        <v>13</v>
      </c>
      <c r="E543" s="40" t="str">
        <f>Programas!E543</f>
        <v>Desenvolvimento de ações para o setor de saneamento</v>
      </c>
      <c r="F543" s="40" t="str">
        <f>Programas!F543</f>
        <v>13.2</v>
      </c>
      <c r="G543" s="40" t="str">
        <f>Programas!G543</f>
        <v>Efetivação do Enquadramento</v>
      </c>
      <c r="H543" s="40" t="str">
        <f>Programas!H543</f>
        <v>13.2.1</v>
      </c>
      <c r="I543" s="40" t="str">
        <f>Programas!I543</f>
        <v>Contratar projetos de Sistemas de Esgotamento Sanitário</v>
      </c>
      <c r="J543" s="30" t="str">
        <f>IF(Programas!J543="X","X","")</f>
        <v>X</v>
      </c>
      <c r="K543" s="30" t="str">
        <f>IF(Programas!K543="X","X","")</f>
        <v>X</v>
      </c>
      <c r="L543" s="30" t="str">
        <f>IF(Programas!L543="X","X","")</f>
        <v>X</v>
      </c>
      <c r="M543" s="30" t="str">
        <f>IF(Programas!M543="X","X","")</f>
        <v>X</v>
      </c>
      <c r="N543" s="30" t="str">
        <f>IF(Programas!N543="X","X","")</f>
        <v>X</v>
      </c>
      <c r="O543" s="30" t="str">
        <f>IF(Programas!O543="X","X","")</f>
        <v>X</v>
      </c>
      <c r="P543" s="30" t="str">
        <f>IF(Programas!P543="X","X","")</f>
        <v>X</v>
      </c>
      <c r="Q543" s="30" t="str">
        <f>IF(Programas!Q543="X","X","")</f>
        <v>X</v>
      </c>
      <c r="R543" s="30" t="str">
        <f>IF(Programas!R543="X","X","")</f>
        <v>X</v>
      </c>
      <c r="S543" s="30" t="str">
        <f>IF(Programas!S543="X","X","")</f>
        <v>X</v>
      </c>
      <c r="T543" s="30" t="str">
        <f>IF(Programas!T543="X","X","")</f>
        <v>X</v>
      </c>
      <c r="U543" s="30" t="str">
        <f>IF(Programas!U543="X","X","")</f>
        <v>X</v>
      </c>
      <c r="V543" s="30" t="str">
        <f>IF(Programas!V543="X","X","")</f>
        <v>X</v>
      </c>
      <c r="W543" s="30" t="str">
        <f>IF(Programas!W543="X","X","")</f>
        <v>X</v>
      </c>
      <c r="X543" s="30" t="str">
        <f>IF(Programas!X543="X","X","")</f>
        <v>X</v>
      </c>
      <c r="Y543" s="30" t="str">
        <f>IF(Programas!Y543="X","X","")</f>
        <v>X</v>
      </c>
      <c r="Z543" s="30" t="str">
        <f>IF(Programas!Z543="X","X","")</f>
        <v>X</v>
      </c>
      <c r="AA543" s="30" t="str">
        <f>IF(Programas!AA543="X","X","")</f>
        <v>X</v>
      </c>
      <c r="AB543" s="30" t="str">
        <f>IF(Programas!AB543="X","X","")</f>
        <v>X</v>
      </c>
      <c r="AC543" s="30" t="str">
        <f>IF(Programas!AC543="X","X","")</f>
        <v>X</v>
      </c>
      <c r="AD543" s="30">
        <f>Programas!AD543</f>
        <v>13912</v>
      </c>
      <c r="AE543" s="30">
        <f>Programas!AE543</f>
        <v>7350</v>
      </c>
      <c r="AF543" s="30">
        <f>Programas!AF543</f>
        <v>3600</v>
      </c>
      <c r="AG543" s="30">
        <f>Programas!AG543</f>
        <v>16000</v>
      </c>
      <c r="AH543" s="30">
        <f>Programas!AH543</f>
        <v>16000</v>
      </c>
      <c r="AI543" s="30">
        <f>Programas!AI543</f>
        <v>4150</v>
      </c>
      <c r="AJ543" s="30">
        <f>Programas!AJ543</f>
        <v>2150</v>
      </c>
      <c r="AK543" s="30">
        <f>Programas!AK543</f>
        <v>2150</v>
      </c>
      <c r="AL543" s="30">
        <f>Programas!AL543</f>
        <v>2150</v>
      </c>
      <c r="AM543" s="30">
        <f>Programas!AM543</f>
        <v>2150</v>
      </c>
      <c r="AN543" s="30">
        <f>Programas!AN543</f>
        <v>2150</v>
      </c>
      <c r="AO543" s="30">
        <f>Programas!AO543</f>
        <v>2150</v>
      </c>
      <c r="AP543" s="30">
        <f>Programas!AP543</f>
        <v>2150</v>
      </c>
      <c r="AQ543" s="30">
        <f>Programas!AQ543</f>
        <v>2150</v>
      </c>
      <c r="AR543" s="30">
        <f>Programas!AR543</f>
        <v>2150</v>
      </c>
      <c r="AS543" s="30">
        <f>Programas!AS543</f>
        <v>2150</v>
      </c>
      <c r="AT543" s="30">
        <f>Programas!AT543</f>
        <v>2150</v>
      </c>
      <c r="AU543" s="30">
        <f>Programas!AU543</f>
        <v>2150</v>
      </c>
      <c r="AV543" s="30">
        <f>Programas!AV543</f>
        <v>2150</v>
      </c>
      <c r="AW543" s="30">
        <f>Programas!AW543</f>
        <v>2150</v>
      </c>
      <c r="AX543" s="36">
        <f t="shared" si="502"/>
        <v>91112</v>
      </c>
      <c r="AY543" s="36" t="s">
        <v>205</v>
      </c>
      <c r="AZ543" s="40" t="s">
        <v>366</v>
      </c>
      <c r="BA543" s="40" t="s">
        <v>367</v>
      </c>
      <c r="BB543" s="40" t="s">
        <v>368</v>
      </c>
      <c r="BC543" s="40" t="s">
        <v>357</v>
      </c>
      <c r="BD543" s="62">
        <v>0</v>
      </c>
      <c r="BE543" s="62">
        <f t="shared" ref="BE543:BV543" si="547">BD543</f>
        <v>0</v>
      </c>
      <c r="BF543" s="62">
        <v>0.25</v>
      </c>
      <c r="BG543" s="62">
        <f t="shared" si="547"/>
        <v>0.25</v>
      </c>
      <c r="BH543" s="62">
        <v>0.5</v>
      </c>
      <c r="BI543" s="62">
        <f t="shared" si="547"/>
        <v>0.5</v>
      </c>
      <c r="BJ543" s="62">
        <f t="shared" si="547"/>
        <v>0.5</v>
      </c>
      <c r="BK543" s="62">
        <f t="shared" si="547"/>
        <v>0.5</v>
      </c>
      <c r="BL543" s="62">
        <f t="shared" si="547"/>
        <v>0.5</v>
      </c>
      <c r="BM543" s="62">
        <v>0.75</v>
      </c>
      <c r="BN543" s="62">
        <f t="shared" si="547"/>
        <v>0.75</v>
      </c>
      <c r="BO543" s="62">
        <f t="shared" si="547"/>
        <v>0.75</v>
      </c>
      <c r="BP543" s="62">
        <f t="shared" si="547"/>
        <v>0.75</v>
      </c>
      <c r="BQ543" s="62">
        <f t="shared" si="547"/>
        <v>0.75</v>
      </c>
      <c r="BR543" s="62">
        <f t="shared" si="547"/>
        <v>0.75</v>
      </c>
      <c r="BS543" s="62">
        <f t="shared" si="547"/>
        <v>0.75</v>
      </c>
      <c r="BT543" s="62">
        <f t="shared" si="547"/>
        <v>0.75</v>
      </c>
      <c r="BU543" s="62">
        <f t="shared" si="547"/>
        <v>0.75</v>
      </c>
      <c r="BV543" s="62">
        <f t="shared" si="547"/>
        <v>0.75</v>
      </c>
      <c r="BW543" s="62">
        <v>1</v>
      </c>
    </row>
    <row r="544" spans="1:76" ht="57" hidden="1" x14ac:dyDescent="0.3">
      <c r="A544" s="2" t="str">
        <f>Programas!A544</f>
        <v>Doce</v>
      </c>
      <c r="B544" s="2">
        <f>Programas!B544</f>
        <v>2</v>
      </c>
      <c r="C544" s="2" t="str">
        <f>Programas!C544</f>
        <v>Interfaces Setoriais</v>
      </c>
      <c r="D544" s="2">
        <f>Programas!D544</f>
        <v>13</v>
      </c>
      <c r="E544" s="2" t="str">
        <f>Programas!E544</f>
        <v>Desenvolvimento de ações para o setor de saneamento</v>
      </c>
      <c r="F544" s="2" t="str">
        <f>Programas!F544</f>
        <v>13.2</v>
      </c>
      <c r="G544" s="2" t="str">
        <f>Programas!G544</f>
        <v>Efetivação do Enquadramento</v>
      </c>
      <c r="H544" s="2" t="str">
        <f>Programas!H544</f>
        <v>13.2.1</v>
      </c>
      <c r="I544" s="2" t="str">
        <f>Programas!I544</f>
        <v>Contratar projetos de Sistemas de Esgotamento Sanitário</v>
      </c>
      <c r="J544" s="3" t="str">
        <f>IF(Programas!J544="X","X","")</f>
        <v>X</v>
      </c>
      <c r="K544" s="3" t="str">
        <f>IF(Programas!K544="X","X","")</f>
        <v>X</v>
      </c>
      <c r="L544" s="3" t="str">
        <f>IF(Programas!L544="X","X","")</f>
        <v>X</v>
      </c>
      <c r="M544" s="3" t="str">
        <f>IF(Programas!M544="X","X","")</f>
        <v>X</v>
      </c>
      <c r="N544" s="3" t="str">
        <f>IF(Programas!N544="X","X","")</f>
        <v>X</v>
      </c>
      <c r="O544" s="3" t="str">
        <f>IF(Programas!O544="X","X","")</f>
        <v>X</v>
      </c>
      <c r="P544" s="3" t="str">
        <f>IF(Programas!P544="X","X","")</f>
        <v>X</v>
      </c>
      <c r="Q544" s="3" t="str">
        <f>IF(Programas!Q544="X","X","")</f>
        <v>X</v>
      </c>
      <c r="R544" s="3" t="str">
        <f>IF(Programas!R544="X","X","")</f>
        <v>X</v>
      </c>
      <c r="S544" s="3" t="str">
        <f>IF(Programas!S544="X","X","")</f>
        <v>X</v>
      </c>
      <c r="T544" s="3" t="str">
        <f>IF(Programas!T544="X","X","")</f>
        <v>X</v>
      </c>
      <c r="U544" s="3" t="str">
        <f>IF(Programas!U544="X","X","")</f>
        <v>X</v>
      </c>
      <c r="V544" s="3" t="str">
        <f>IF(Programas!V544="X","X","")</f>
        <v>X</v>
      </c>
      <c r="W544" s="3" t="str">
        <f>IF(Programas!W544="X","X","")</f>
        <v>X</v>
      </c>
      <c r="X544" s="3" t="str">
        <f>IF(Programas!X544="X","X","")</f>
        <v>X</v>
      </c>
      <c r="Y544" s="3" t="str">
        <f>IF(Programas!Y544="X","X","")</f>
        <v>X</v>
      </c>
      <c r="Z544" s="3" t="str">
        <f>IF(Programas!Z544="X","X","")</f>
        <v>X</v>
      </c>
      <c r="AA544" s="3" t="str">
        <f>IF(Programas!AA544="X","X","")</f>
        <v>X</v>
      </c>
      <c r="AB544" s="3" t="str">
        <f>IF(Programas!AB544="X","X","")</f>
        <v>X</v>
      </c>
      <c r="AC544" s="3" t="str">
        <f>IF(Programas!AC544="X","X","")</f>
        <v>X</v>
      </c>
      <c r="AD544" s="3">
        <f>Programas!AD544</f>
        <v>800</v>
      </c>
      <c r="AE544" s="3">
        <f>Programas!AE544</f>
        <v>0</v>
      </c>
      <c r="AF544" s="3">
        <f>Programas!AF544</f>
        <v>0</v>
      </c>
      <c r="AG544" s="3">
        <f>Programas!AG544</f>
        <v>5000</v>
      </c>
      <c r="AH544" s="3">
        <f>Programas!AH544</f>
        <v>5000</v>
      </c>
      <c r="AI544" s="3">
        <f>Programas!AI544</f>
        <v>750</v>
      </c>
      <c r="AJ544" s="3">
        <f>Programas!AJ544</f>
        <v>750</v>
      </c>
      <c r="AK544" s="3">
        <f>Programas!AK544</f>
        <v>750</v>
      </c>
      <c r="AL544" s="3">
        <f>Programas!AL544</f>
        <v>750</v>
      </c>
      <c r="AM544" s="3">
        <f>Programas!AM544</f>
        <v>750</v>
      </c>
      <c r="AN544" s="3">
        <f>Programas!AN544</f>
        <v>750</v>
      </c>
      <c r="AO544" s="3">
        <f>Programas!AO544</f>
        <v>750</v>
      </c>
      <c r="AP544" s="3">
        <f>Programas!AP544</f>
        <v>750</v>
      </c>
      <c r="AQ544" s="3">
        <f>Programas!AQ544</f>
        <v>750</v>
      </c>
      <c r="AR544" s="3">
        <f>Programas!AR544</f>
        <v>750</v>
      </c>
      <c r="AS544" s="3">
        <f>Programas!AS544</f>
        <v>750</v>
      </c>
      <c r="AT544" s="3">
        <f>Programas!AT544</f>
        <v>750</v>
      </c>
      <c r="AU544" s="3">
        <f>Programas!AU544</f>
        <v>750</v>
      </c>
      <c r="AV544" s="3">
        <f>Programas!AV544</f>
        <v>750</v>
      </c>
      <c r="AW544" s="3">
        <f>Programas!AW544</f>
        <v>750</v>
      </c>
      <c r="AX544" s="4">
        <f t="shared" si="502"/>
        <v>22050</v>
      </c>
      <c r="AY544" s="4" t="s">
        <v>205</v>
      </c>
      <c r="AZ544" s="2" t="s">
        <v>366</v>
      </c>
      <c r="BA544" s="2" t="s">
        <v>367</v>
      </c>
      <c r="BB544" s="2" t="s">
        <v>368</v>
      </c>
      <c r="BC544" s="2" t="s">
        <v>357</v>
      </c>
      <c r="BD544" s="6">
        <v>0</v>
      </c>
      <c r="BE544" s="6">
        <f>BD544</f>
        <v>0</v>
      </c>
      <c r="BF544" s="6">
        <v>0.25</v>
      </c>
      <c r="BG544" s="6">
        <f>BF544</f>
        <v>0.25</v>
      </c>
      <c r="BH544" s="6">
        <v>0.5</v>
      </c>
      <c r="BI544" s="6">
        <f t="shared" ref="BI544:BL547" si="548">BH544</f>
        <v>0.5</v>
      </c>
      <c r="BJ544" s="6">
        <f t="shared" si="548"/>
        <v>0.5</v>
      </c>
      <c r="BK544" s="6">
        <f t="shared" si="548"/>
        <v>0.5</v>
      </c>
      <c r="BL544" s="6">
        <f t="shared" si="548"/>
        <v>0.5</v>
      </c>
      <c r="BM544" s="6">
        <v>0.75</v>
      </c>
      <c r="BN544" s="6">
        <f t="shared" ref="BN544:BV544" si="549">BM544</f>
        <v>0.75</v>
      </c>
      <c r="BO544" s="6">
        <f t="shared" si="549"/>
        <v>0.75</v>
      </c>
      <c r="BP544" s="6">
        <f t="shared" si="549"/>
        <v>0.75</v>
      </c>
      <c r="BQ544" s="6">
        <f t="shared" si="549"/>
        <v>0.75</v>
      </c>
      <c r="BR544" s="6">
        <f t="shared" si="549"/>
        <v>0.75</v>
      </c>
      <c r="BS544" s="6">
        <f t="shared" si="549"/>
        <v>0.75</v>
      </c>
      <c r="BT544" s="6">
        <f t="shared" si="549"/>
        <v>0.75</v>
      </c>
      <c r="BU544" s="6">
        <f t="shared" si="549"/>
        <v>0.75</v>
      </c>
      <c r="BV544" s="6">
        <f t="shared" si="549"/>
        <v>0.75</v>
      </c>
      <c r="BW544" s="6">
        <v>1</v>
      </c>
      <c r="BX544" s="1"/>
    </row>
    <row r="545" spans="1:76" ht="57" hidden="1" x14ac:dyDescent="0.3">
      <c r="A545" s="2" t="str">
        <f>Programas!A545</f>
        <v>DO1</v>
      </c>
      <c r="B545" s="2">
        <f>Programas!B545</f>
        <v>2</v>
      </c>
      <c r="C545" s="2" t="str">
        <f>Programas!C545</f>
        <v>Interfaces Setoriais</v>
      </c>
      <c r="D545" s="2">
        <f>Programas!D545</f>
        <v>13</v>
      </c>
      <c r="E545" s="2" t="str">
        <f>Programas!E545</f>
        <v>Desenvolvimento de ações para o setor de saneamento</v>
      </c>
      <c r="F545" s="2" t="str">
        <f>Programas!F545</f>
        <v>13.2</v>
      </c>
      <c r="G545" s="2" t="str">
        <f>Programas!G545</f>
        <v>Efetivação do Enquadramento</v>
      </c>
      <c r="H545" s="2" t="str">
        <f>Programas!H545</f>
        <v>13.2.1</v>
      </c>
      <c r="I545" s="2" t="str">
        <f>Programas!I545</f>
        <v>Contratar projetos de Sistemas de Esgotamento Sanitário</v>
      </c>
      <c r="J545" s="3" t="str">
        <f>IF(Programas!J545="X","X","")</f>
        <v>X</v>
      </c>
      <c r="K545" s="3" t="str">
        <f>IF(Programas!K545="X","X","")</f>
        <v>X</v>
      </c>
      <c r="L545" s="3" t="str">
        <f>IF(Programas!L545="X","X","")</f>
        <v>X</v>
      </c>
      <c r="M545" s="3" t="str">
        <f>IF(Programas!M545="X","X","")</f>
        <v>X</v>
      </c>
      <c r="N545" s="3" t="str">
        <f>IF(Programas!N545="X","X","")</f>
        <v>X</v>
      </c>
      <c r="O545" s="3" t="str">
        <f>IF(Programas!O545="X","X","")</f>
        <v>X</v>
      </c>
      <c r="P545" s="3" t="str">
        <f>IF(Programas!P545="X","X","")</f>
        <v>X</v>
      </c>
      <c r="Q545" s="3" t="str">
        <f>IF(Programas!Q545="X","X","")</f>
        <v>X</v>
      </c>
      <c r="R545" s="3" t="str">
        <f>IF(Programas!R545="X","X","")</f>
        <v>X</v>
      </c>
      <c r="S545" s="3" t="str">
        <f>IF(Programas!S545="X","X","")</f>
        <v>X</v>
      </c>
      <c r="T545" s="3" t="str">
        <f>IF(Programas!T545="X","X","")</f>
        <v>X</v>
      </c>
      <c r="U545" s="3" t="str">
        <f>IF(Programas!U545="X","X","")</f>
        <v>X</v>
      </c>
      <c r="V545" s="3" t="str">
        <f>IF(Programas!V545="X","X","")</f>
        <v>X</v>
      </c>
      <c r="W545" s="3" t="str">
        <f>IF(Programas!W545="X","X","")</f>
        <v>X</v>
      </c>
      <c r="X545" s="3" t="str">
        <f>IF(Programas!X545="X","X","")</f>
        <v>X</v>
      </c>
      <c r="Y545" s="3" t="str">
        <f>IF(Programas!Y545="X","X","")</f>
        <v>X</v>
      </c>
      <c r="Z545" s="3" t="str">
        <f>IF(Programas!Z545="X","X","")</f>
        <v>X</v>
      </c>
      <c r="AA545" s="3" t="str">
        <f>IF(Programas!AA545="X","X","")</f>
        <v>X</v>
      </c>
      <c r="AB545" s="3" t="str">
        <f>IF(Programas!AB545="X","X","")</f>
        <v>X</v>
      </c>
      <c r="AC545" s="3" t="str">
        <f>IF(Programas!AC545="X","X","")</f>
        <v>X</v>
      </c>
      <c r="AD545" s="3">
        <f>Programas!AD545</f>
        <v>2500</v>
      </c>
      <c r="AE545" s="3">
        <f>Programas!AE545</f>
        <v>2500</v>
      </c>
      <c r="AF545" s="3">
        <f>Programas!AF545</f>
        <v>2500</v>
      </c>
      <c r="AG545" s="3">
        <f>Programas!AG545</f>
        <v>1500</v>
      </c>
      <c r="AH545" s="3">
        <f>Programas!AH545</f>
        <v>1500</v>
      </c>
      <c r="AI545" s="3">
        <f>Programas!AI545</f>
        <v>2500</v>
      </c>
      <c r="AJ545" s="3">
        <f>Programas!AJ545</f>
        <v>500</v>
      </c>
      <c r="AK545" s="3">
        <f>Programas!AK545</f>
        <v>500</v>
      </c>
      <c r="AL545" s="3">
        <f>Programas!AL545</f>
        <v>500</v>
      </c>
      <c r="AM545" s="3">
        <f>Programas!AM545</f>
        <v>500</v>
      </c>
      <c r="AN545" s="3">
        <f>Programas!AN545</f>
        <v>500</v>
      </c>
      <c r="AO545" s="3">
        <f>Programas!AO545</f>
        <v>500</v>
      </c>
      <c r="AP545" s="3">
        <f>Programas!AP545</f>
        <v>500</v>
      </c>
      <c r="AQ545" s="3">
        <f>Programas!AQ545</f>
        <v>500</v>
      </c>
      <c r="AR545" s="3">
        <f>Programas!AR545</f>
        <v>500</v>
      </c>
      <c r="AS545" s="3">
        <f>Programas!AS545</f>
        <v>500</v>
      </c>
      <c r="AT545" s="3">
        <f>Programas!AT545</f>
        <v>500</v>
      </c>
      <c r="AU545" s="3">
        <f>Programas!AU545</f>
        <v>500</v>
      </c>
      <c r="AV545" s="3">
        <f>Programas!AV545</f>
        <v>500</v>
      </c>
      <c r="AW545" s="3">
        <f>Programas!AW545</f>
        <v>500</v>
      </c>
      <c r="AX545" s="4">
        <f t="shared" si="502"/>
        <v>20000</v>
      </c>
      <c r="AY545" s="4" t="s">
        <v>205</v>
      </c>
      <c r="AZ545" s="2" t="s">
        <v>366</v>
      </c>
      <c r="BA545" s="2" t="s">
        <v>367</v>
      </c>
      <c r="BB545" s="2" t="s">
        <v>368</v>
      </c>
      <c r="BC545" s="2" t="s">
        <v>357</v>
      </c>
      <c r="BD545" s="6">
        <v>0</v>
      </c>
      <c r="BE545" s="6">
        <f>BD545</f>
        <v>0</v>
      </c>
      <c r="BF545" s="6">
        <v>0.25</v>
      </c>
      <c r="BG545" s="6">
        <f>BF545</f>
        <v>0.25</v>
      </c>
      <c r="BH545" s="6">
        <v>0.5</v>
      </c>
      <c r="BI545" s="6">
        <f t="shared" si="548"/>
        <v>0.5</v>
      </c>
      <c r="BJ545" s="6">
        <f t="shared" si="548"/>
        <v>0.5</v>
      </c>
      <c r="BK545" s="6">
        <f t="shared" si="548"/>
        <v>0.5</v>
      </c>
      <c r="BL545" s="6">
        <f t="shared" si="548"/>
        <v>0.5</v>
      </c>
      <c r="BM545" s="6">
        <v>0.75</v>
      </c>
      <c r="BN545" s="6">
        <f t="shared" ref="BN545:BV545" si="550">BM545</f>
        <v>0.75</v>
      </c>
      <c r="BO545" s="6">
        <f t="shared" si="550"/>
        <v>0.75</v>
      </c>
      <c r="BP545" s="6">
        <f t="shared" si="550"/>
        <v>0.75</v>
      </c>
      <c r="BQ545" s="6">
        <f t="shared" si="550"/>
        <v>0.75</v>
      </c>
      <c r="BR545" s="6">
        <f t="shared" si="550"/>
        <v>0.75</v>
      </c>
      <c r="BS545" s="6">
        <f t="shared" si="550"/>
        <v>0.75</v>
      </c>
      <c r="BT545" s="6">
        <f t="shared" si="550"/>
        <v>0.75</v>
      </c>
      <c r="BU545" s="6">
        <f t="shared" si="550"/>
        <v>0.75</v>
      </c>
      <c r="BV545" s="6">
        <f t="shared" si="550"/>
        <v>0.75</v>
      </c>
      <c r="BW545" s="6">
        <v>1</v>
      </c>
      <c r="BX545" s="1"/>
    </row>
    <row r="546" spans="1:76" ht="57" hidden="1" x14ac:dyDescent="0.3">
      <c r="A546" s="2" t="str">
        <f>Programas!A546</f>
        <v>DO2</v>
      </c>
      <c r="B546" s="2">
        <f>Programas!B546</f>
        <v>2</v>
      </c>
      <c r="C546" s="2" t="str">
        <f>Programas!C546</f>
        <v>Interfaces Setoriais</v>
      </c>
      <c r="D546" s="2">
        <f>Programas!D546</f>
        <v>13</v>
      </c>
      <c r="E546" s="2" t="str">
        <f>Programas!E546</f>
        <v>Desenvolvimento de ações para o setor de saneamento</v>
      </c>
      <c r="F546" s="2" t="str">
        <f>Programas!F546</f>
        <v>13.2</v>
      </c>
      <c r="G546" s="2" t="str">
        <f>Programas!G546</f>
        <v>Efetivação do Enquadramento</v>
      </c>
      <c r="H546" s="2" t="str">
        <f>Programas!H546</f>
        <v>13.2.1</v>
      </c>
      <c r="I546" s="2" t="str">
        <f>Programas!I546</f>
        <v>Contratar projetos de Sistemas de Esgotamento Sanitário</v>
      </c>
      <c r="J546" s="3" t="str">
        <f>IF(Programas!J546="X","X","")</f>
        <v>X</v>
      </c>
      <c r="K546" s="3" t="str">
        <f>IF(Programas!K546="X","X","")</f>
        <v>X</v>
      </c>
      <c r="L546" s="3" t="str">
        <f>IF(Programas!L546="X","X","")</f>
        <v>X</v>
      </c>
      <c r="M546" s="3" t="str">
        <f>IF(Programas!M546="X","X","")</f>
        <v>X</v>
      </c>
      <c r="N546" s="3" t="str">
        <f>IF(Programas!N546="X","X","")</f>
        <v>X</v>
      </c>
      <c r="O546" s="3" t="str">
        <f>IF(Programas!O546="X","X","")</f>
        <v>X</v>
      </c>
      <c r="P546" s="3" t="str">
        <f>IF(Programas!P546="X","X","")</f>
        <v>X</v>
      </c>
      <c r="Q546" s="3" t="str">
        <f>IF(Programas!Q546="X","X","")</f>
        <v>X</v>
      </c>
      <c r="R546" s="3" t="str">
        <f>IF(Programas!R546="X","X","")</f>
        <v>X</v>
      </c>
      <c r="S546" s="3" t="str">
        <f>IF(Programas!S546="X","X","")</f>
        <v>X</v>
      </c>
      <c r="T546" s="3" t="str">
        <f>IF(Programas!T546="X","X","")</f>
        <v>X</v>
      </c>
      <c r="U546" s="3" t="str">
        <f>IF(Programas!U546="X","X","")</f>
        <v>X</v>
      </c>
      <c r="V546" s="3" t="str">
        <f>IF(Programas!V546="X","X","")</f>
        <v>X</v>
      </c>
      <c r="W546" s="3" t="str">
        <f>IF(Programas!W546="X","X","")</f>
        <v>X</v>
      </c>
      <c r="X546" s="3" t="str">
        <f>IF(Programas!X546="X","X","")</f>
        <v>X</v>
      </c>
      <c r="Y546" s="3" t="str">
        <f>IF(Programas!Y546="X","X","")</f>
        <v>X</v>
      </c>
      <c r="Z546" s="3" t="str">
        <f>IF(Programas!Z546="X","X","")</f>
        <v>X</v>
      </c>
      <c r="AA546" s="3" t="str">
        <f>IF(Programas!AA546="X","X","")</f>
        <v>X</v>
      </c>
      <c r="AB546" s="3" t="str">
        <f>IF(Programas!AB546="X","X","")</f>
        <v>X</v>
      </c>
      <c r="AC546" s="3" t="str">
        <f>IF(Programas!AC546="X","X","")</f>
        <v>X</v>
      </c>
      <c r="AD546" s="3">
        <f>Programas!AD546</f>
        <v>8250</v>
      </c>
      <c r="AE546" s="3">
        <f>Programas!AE546</f>
        <v>3000</v>
      </c>
      <c r="AF546" s="3">
        <f>Programas!AF546</f>
        <v>0</v>
      </c>
      <c r="AG546" s="3">
        <f>Programas!AG546</f>
        <v>4000</v>
      </c>
      <c r="AH546" s="3">
        <f>Programas!AH546</f>
        <v>4000</v>
      </c>
      <c r="AI546" s="3">
        <f>Programas!AI546</f>
        <v>400</v>
      </c>
      <c r="AJ546" s="3">
        <f>Programas!AJ546</f>
        <v>400</v>
      </c>
      <c r="AK546" s="3">
        <f>Programas!AK546</f>
        <v>400</v>
      </c>
      <c r="AL546" s="3">
        <f>Programas!AL546</f>
        <v>400</v>
      </c>
      <c r="AM546" s="3">
        <f>Programas!AM546</f>
        <v>400</v>
      </c>
      <c r="AN546" s="3">
        <f>Programas!AN546</f>
        <v>400</v>
      </c>
      <c r="AO546" s="3">
        <f>Programas!AO546</f>
        <v>400</v>
      </c>
      <c r="AP546" s="3">
        <f>Programas!AP546</f>
        <v>400</v>
      </c>
      <c r="AQ546" s="3">
        <f>Programas!AQ546</f>
        <v>400</v>
      </c>
      <c r="AR546" s="3">
        <f>Programas!AR546</f>
        <v>400</v>
      </c>
      <c r="AS546" s="3">
        <f>Programas!AS546</f>
        <v>400</v>
      </c>
      <c r="AT546" s="3">
        <f>Programas!AT546</f>
        <v>400</v>
      </c>
      <c r="AU546" s="3">
        <f>Programas!AU546</f>
        <v>400</v>
      </c>
      <c r="AV546" s="3">
        <f>Programas!AV546</f>
        <v>400</v>
      </c>
      <c r="AW546" s="3">
        <f>Programas!AW546</f>
        <v>400</v>
      </c>
      <c r="AX546" s="4">
        <f t="shared" si="502"/>
        <v>25250</v>
      </c>
      <c r="AY546" s="4" t="s">
        <v>205</v>
      </c>
      <c r="AZ546" s="2" t="s">
        <v>366</v>
      </c>
      <c r="BA546" s="2" t="s">
        <v>367</v>
      </c>
      <c r="BB546" s="2" t="s">
        <v>368</v>
      </c>
      <c r="BC546" s="2" t="s">
        <v>357</v>
      </c>
      <c r="BD546" s="6">
        <v>0</v>
      </c>
      <c r="BE546" s="6">
        <f>BD546</f>
        <v>0</v>
      </c>
      <c r="BF546" s="6">
        <v>0.25</v>
      </c>
      <c r="BG546" s="6">
        <f>BF546</f>
        <v>0.25</v>
      </c>
      <c r="BH546" s="6">
        <v>0.5</v>
      </c>
      <c r="BI546" s="6">
        <f t="shared" si="548"/>
        <v>0.5</v>
      </c>
      <c r="BJ546" s="6">
        <f t="shared" si="548"/>
        <v>0.5</v>
      </c>
      <c r="BK546" s="6">
        <f t="shared" si="548"/>
        <v>0.5</v>
      </c>
      <c r="BL546" s="6">
        <f t="shared" si="548"/>
        <v>0.5</v>
      </c>
      <c r="BM546" s="6">
        <v>0.75</v>
      </c>
      <c r="BN546" s="6">
        <f t="shared" ref="BN546:BV546" si="551">BM546</f>
        <v>0.75</v>
      </c>
      <c r="BO546" s="6">
        <f t="shared" si="551"/>
        <v>0.75</v>
      </c>
      <c r="BP546" s="6">
        <f t="shared" si="551"/>
        <v>0.75</v>
      </c>
      <c r="BQ546" s="6">
        <f t="shared" si="551"/>
        <v>0.75</v>
      </c>
      <c r="BR546" s="6">
        <f t="shared" si="551"/>
        <v>0.75</v>
      </c>
      <c r="BS546" s="6">
        <f t="shared" si="551"/>
        <v>0.75</v>
      </c>
      <c r="BT546" s="6">
        <f t="shared" si="551"/>
        <v>0.75</v>
      </c>
      <c r="BU546" s="6">
        <f t="shared" si="551"/>
        <v>0.75</v>
      </c>
      <c r="BV546" s="6">
        <f t="shared" si="551"/>
        <v>0.75</v>
      </c>
      <c r="BW546" s="6">
        <v>1</v>
      </c>
      <c r="BX546" s="1"/>
    </row>
    <row r="547" spans="1:76" ht="57" hidden="1" x14ac:dyDescent="0.3">
      <c r="A547" s="2" t="str">
        <f>Programas!A547</f>
        <v>DO3</v>
      </c>
      <c r="B547" s="2">
        <f>Programas!B547</f>
        <v>2</v>
      </c>
      <c r="C547" s="2" t="str">
        <f>Programas!C547</f>
        <v>Interfaces Setoriais</v>
      </c>
      <c r="D547" s="2">
        <f>Programas!D547</f>
        <v>13</v>
      </c>
      <c r="E547" s="2" t="str">
        <f>Programas!E547</f>
        <v>Desenvolvimento de ações para o setor de saneamento</v>
      </c>
      <c r="F547" s="2" t="str">
        <f>Programas!F547</f>
        <v>13.2</v>
      </c>
      <c r="G547" s="2" t="str">
        <f>Programas!G547</f>
        <v>Efetivação do Enquadramento</v>
      </c>
      <c r="H547" s="2" t="str">
        <f>Programas!H547</f>
        <v>13.2.1</v>
      </c>
      <c r="I547" s="2" t="str">
        <f>Programas!I547</f>
        <v>Contratar projetos de Sistemas de Esgotamento Sanitário</v>
      </c>
      <c r="J547" s="3" t="str">
        <f>IF(Programas!J547="X","X","")</f>
        <v>X</v>
      </c>
      <c r="K547" s="3" t="str">
        <f>IF(Programas!K547="X","X","")</f>
        <v>X</v>
      </c>
      <c r="L547" s="3" t="str">
        <f>IF(Programas!L547="X","X","")</f>
        <v>X</v>
      </c>
      <c r="M547" s="3" t="str">
        <f>IF(Programas!M547="X","X","")</f>
        <v>X</v>
      </c>
      <c r="N547" s="3" t="str">
        <f>IF(Programas!N547="X","X","")</f>
        <v>X</v>
      </c>
      <c r="O547" s="3" t="str">
        <f>IF(Programas!O547="X","X","")</f>
        <v>X</v>
      </c>
      <c r="P547" s="3" t="str">
        <f>IF(Programas!P547="X","X","")</f>
        <v>X</v>
      </c>
      <c r="Q547" s="3" t="str">
        <f>IF(Programas!Q547="X","X","")</f>
        <v>X</v>
      </c>
      <c r="R547" s="3" t="str">
        <f>IF(Programas!R547="X","X","")</f>
        <v>X</v>
      </c>
      <c r="S547" s="3" t="str">
        <f>IF(Programas!S547="X","X","")</f>
        <v>X</v>
      </c>
      <c r="T547" s="3" t="str">
        <f>IF(Programas!T547="X","X","")</f>
        <v>X</v>
      </c>
      <c r="U547" s="3" t="str">
        <f>IF(Programas!U547="X","X","")</f>
        <v>X</v>
      </c>
      <c r="V547" s="3" t="str">
        <f>IF(Programas!V547="X","X","")</f>
        <v>X</v>
      </c>
      <c r="W547" s="3" t="str">
        <f>IF(Programas!W547="X","X","")</f>
        <v>X</v>
      </c>
      <c r="X547" s="3" t="str">
        <f>IF(Programas!X547="X","X","")</f>
        <v>X</v>
      </c>
      <c r="Y547" s="3" t="str">
        <f>IF(Programas!Y547="X","X","")</f>
        <v>X</v>
      </c>
      <c r="Z547" s="3" t="str">
        <f>IF(Programas!Z547="X","X","")</f>
        <v>X</v>
      </c>
      <c r="AA547" s="3" t="str">
        <f>IF(Programas!AA547="X","X","")</f>
        <v>X</v>
      </c>
      <c r="AB547" s="3" t="str">
        <f>IF(Programas!AB547="X","X","")</f>
        <v>X</v>
      </c>
      <c r="AC547" s="3" t="str">
        <f>IF(Programas!AC547="X","X","")</f>
        <v>X</v>
      </c>
      <c r="AD547" s="3">
        <f>Programas!AD547</f>
        <v>600</v>
      </c>
      <c r="AE547" s="3">
        <f>Programas!AE547</f>
        <v>600</v>
      </c>
      <c r="AF547" s="3">
        <f>Programas!AF547</f>
        <v>600</v>
      </c>
      <c r="AG547" s="3">
        <f>Programas!AG547</f>
        <v>3500</v>
      </c>
      <c r="AH547" s="3">
        <f>Programas!AH547</f>
        <v>3500</v>
      </c>
      <c r="AI547" s="3">
        <f>Programas!AI547</f>
        <v>500</v>
      </c>
      <c r="AJ547" s="3">
        <f>Programas!AJ547</f>
        <v>500</v>
      </c>
      <c r="AK547" s="3">
        <f>Programas!AK547</f>
        <v>500</v>
      </c>
      <c r="AL547" s="3">
        <f>Programas!AL547</f>
        <v>500</v>
      </c>
      <c r="AM547" s="3">
        <f>Programas!AM547</f>
        <v>500</v>
      </c>
      <c r="AN547" s="3">
        <f>Programas!AN547</f>
        <v>500</v>
      </c>
      <c r="AO547" s="3">
        <f>Programas!AO547</f>
        <v>500</v>
      </c>
      <c r="AP547" s="3">
        <f>Programas!AP547</f>
        <v>500</v>
      </c>
      <c r="AQ547" s="3">
        <f>Programas!AQ547</f>
        <v>500</v>
      </c>
      <c r="AR547" s="3">
        <f>Programas!AR547</f>
        <v>500</v>
      </c>
      <c r="AS547" s="3">
        <f>Programas!AS547</f>
        <v>500</v>
      </c>
      <c r="AT547" s="3">
        <f>Programas!AT547</f>
        <v>500</v>
      </c>
      <c r="AU547" s="3">
        <f>Programas!AU547</f>
        <v>500</v>
      </c>
      <c r="AV547" s="3">
        <f>Programas!AV547</f>
        <v>500</v>
      </c>
      <c r="AW547" s="3">
        <f>Programas!AW547</f>
        <v>500</v>
      </c>
      <c r="AX547" s="4">
        <f t="shared" si="502"/>
        <v>16300</v>
      </c>
      <c r="AY547" s="4" t="s">
        <v>205</v>
      </c>
      <c r="AZ547" s="2" t="s">
        <v>366</v>
      </c>
      <c r="BA547" s="2" t="s">
        <v>367</v>
      </c>
      <c r="BB547" s="2" t="s">
        <v>368</v>
      </c>
      <c r="BC547" s="2" t="s">
        <v>357</v>
      </c>
      <c r="BD547" s="6">
        <v>0</v>
      </c>
      <c r="BE547" s="6">
        <f>BD547</f>
        <v>0</v>
      </c>
      <c r="BF547" s="6">
        <v>0.25</v>
      </c>
      <c r="BG547" s="6">
        <f>BF547</f>
        <v>0.25</v>
      </c>
      <c r="BH547" s="6">
        <v>0.5</v>
      </c>
      <c r="BI547" s="6">
        <f t="shared" si="548"/>
        <v>0.5</v>
      </c>
      <c r="BJ547" s="6">
        <f t="shared" si="548"/>
        <v>0.5</v>
      </c>
      <c r="BK547" s="6">
        <f t="shared" si="548"/>
        <v>0.5</v>
      </c>
      <c r="BL547" s="6">
        <f t="shared" si="548"/>
        <v>0.5</v>
      </c>
      <c r="BM547" s="6">
        <v>0.75</v>
      </c>
      <c r="BN547" s="6">
        <f t="shared" ref="BN547:BV547" si="552">BM547</f>
        <v>0.75</v>
      </c>
      <c r="BO547" s="6">
        <f t="shared" si="552"/>
        <v>0.75</v>
      </c>
      <c r="BP547" s="6">
        <f t="shared" si="552"/>
        <v>0.75</v>
      </c>
      <c r="BQ547" s="6">
        <f t="shared" si="552"/>
        <v>0.75</v>
      </c>
      <c r="BR547" s="6">
        <f t="shared" si="552"/>
        <v>0.75</v>
      </c>
      <c r="BS547" s="6">
        <f t="shared" si="552"/>
        <v>0.75</v>
      </c>
      <c r="BT547" s="6">
        <f t="shared" si="552"/>
        <v>0.75</v>
      </c>
      <c r="BU547" s="6">
        <f t="shared" si="552"/>
        <v>0.75</v>
      </c>
      <c r="BV547" s="6">
        <f t="shared" si="552"/>
        <v>0.75</v>
      </c>
      <c r="BW547" s="6">
        <v>1</v>
      </c>
      <c r="BX547" s="1"/>
    </row>
    <row r="548" spans="1:76" ht="57" hidden="1" x14ac:dyDescent="0.3">
      <c r="A548" s="2" t="str">
        <f>Programas!A548</f>
        <v>DO4</v>
      </c>
      <c r="B548" s="2">
        <f>Programas!B548</f>
        <v>2</v>
      </c>
      <c r="C548" s="2" t="str">
        <f>Programas!C548</f>
        <v>Interfaces Setoriais</v>
      </c>
      <c r="D548" s="2">
        <f>Programas!D548</f>
        <v>13</v>
      </c>
      <c r="E548" s="2" t="str">
        <f>Programas!E548</f>
        <v>Desenvolvimento de ações para o setor de saneamento</v>
      </c>
      <c r="F548" s="2" t="str">
        <f>Programas!F548</f>
        <v>13.2</v>
      </c>
      <c r="G548" s="2" t="str">
        <f>Programas!G548</f>
        <v>Efetivação do Enquadramento</v>
      </c>
      <c r="H548" s="2" t="str">
        <f>Programas!H548</f>
        <v>13.2.1</v>
      </c>
      <c r="I548" s="2" t="str">
        <f>Programas!I548</f>
        <v>Contratar projetos de Sistemas de Esgotamento Sanitário</v>
      </c>
      <c r="J548" s="3" t="str">
        <f>IF(Programas!J548="X","X","")</f>
        <v>X</v>
      </c>
      <c r="K548" s="3" t="str">
        <f>IF(Programas!K548="X","X","")</f>
        <v>X</v>
      </c>
      <c r="L548" s="3" t="str">
        <f>IF(Programas!L548="X","X","")</f>
        <v>X</v>
      </c>
      <c r="M548" s="3" t="str">
        <f>IF(Programas!M548="X","X","")</f>
        <v>X</v>
      </c>
      <c r="N548" s="3" t="str">
        <f>IF(Programas!N548="X","X","")</f>
        <v>X</v>
      </c>
      <c r="O548" s="3" t="str">
        <f>IF(Programas!O548="X","X","")</f>
        <v>X</v>
      </c>
      <c r="P548" s="3" t="str">
        <f>IF(Programas!P548="X","X","")</f>
        <v>X</v>
      </c>
      <c r="Q548" s="3" t="str">
        <f>IF(Programas!Q548="X","X","")</f>
        <v>X</v>
      </c>
      <c r="R548" s="3" t="str">
        <f>IF(Programas!R548="X","X","")</f>
        <v>X</v>
      </c>
      <c r="S548" s="3" t="str">
        <f>IF(Programas!S548="X","X","")</f>
        <v>X</v>
      </c>
      <c r="T548" s="3" t="str">
        <f>IF(Programas!T548="X","X","")</f>
        <v>X</v>
      </c>
      <c r="U548" s="3" t="str">
        <f>IF(Programas!U548="X","X","")</f>
        <v>X</v>
      </c>
      <c r="V548" s="3" t="str">
        <f>IF(Programas!V548="X","X","")</f>
        <v>X</v>
      </c>
      <c r="W548" s="3" t="str">
        <f>IF(Programas!W548="X","X","")</f>
        <v>X</v>
      </c>
      <c r="X548" s="3" t="str">
        <f>IF(Programas!X548="X","X","")</f>
        <v>X</v>
      </c>
      <c r="Y548" s="3" t="str">
        <f>IF(Programas!Y548="X","X","")</f>
        <v>X</v>
      </c>
      <c r="Z548" s="3" t="str">
        <f>IF(Programas!Z548="X","X","")</f>
        <v>X</v>
      </c>
      <c r="AA548" s="3" t="str">
        <f>IF(Programas!AA548="X","X","")</f>
        <v>X</v>
      </c>
      <c r="AB548" s="3" t="str">
        <f>IF(Programas!AB548="X","X","")</f>
        <v>X</v>
      </c>
      <c r="AC548" s="3" t="str">
        <f>IF(Programas!AC548="X","X","")</f>
        <v>X</v>
      </c>
      <c r="AD548" s="3">
        <f>Programas!AD548</f>
        <v>700</v>
      </c>
      <c r="AE548" s="3">
        <f>Programas!AE548</f>
        <v>0</v>
      </c>
      <c r="AF548" s="3">
        <f>Programas!AF548</f>
        <v>0</v>
      </c>
      <c r="AG548" s="3">
        <f>Programas!AG548</f>
        <v>500</v>
      </c>
      <c r="AH548" s="3">
        <f>Programas!AH548</f>
        <v>500</v>
      </c>
      <c r="AI548" s="3">
        <f>Programas!AI548</f>
        <v>0</v>
      </c>
      <c r="AJ548" s="3">
        <f>Programas!AJ548</f>
        <v>0</v>
      </c>
      <c r="AK548" s="3">
        <f>Programas!AK548</f>
        <v>0</v>
      </c>
      <c r="AL548" s="3">
        <f>Programas!AL548</f>
        <v>0</v>
      </c>
      <c r="AM548" s="3">
        <f>Programas!AM548</f>
        <v>0</v>
      </c>
      <c r="AN548" s="3">
        <f>Programas!AN548</f>
        <v>0</v>
      </c>
      <c r="AO548" s="3">
        <f>Programas!AO548</f>
        <v>0</v>
      </c>
      <c r="AP548" s="3">
        <f>Programas!AP548</f>
        <v>0</v>
      </c>
      <c r="AQ548" s="3">
        <f>Programas!AQ548</f>
        <v>0</v>
      </c>
      <c r="AR548" s="3">
        <f>Programas!AR548</f>
        <v>0</v>
      </c>
      <c r="AS548" s="3">
        <f>Programas!AS548</f>
        <v>0</v>
      </c>
      <c r="AT548" s="3">
        <f>Programas!AT548</f>
        <v>0</v>
      </c>
      <c r="AU548" s="3">
        <f>Programas!AU548</f>
        <v>0</v>
      </c>
      <c r="AV548" s="3">
        <f>Programas!AV548</f>
        <v>0</v>
      </c>
      <c r="AW548" s="3">
        <f>Programas!AW548</f>
        <v>0</v>
      </c>
      <c r="AX548" s="4">
        <f t="shared" si="502"/>
        <v>1700</v>
      </c>
      <c r="AY548" s="4" t="s">
        <v>205</v>
      </c>
      <c r="AZ548" s="2" t="s">
        <v>366</v>
      </c>
      <c r="BA548" s="2" t="s">
        <v>367</v>
      </c>
      <c r="BB548" s="2" t="s">
        <v>368</v>
      </c>
      <c r="BC548" s="2" t="s">
        <v>357</v>
      </c>
      <c r="BD548" s="6">
        <v>0</v>
      </c>
      <c r="BE548" s="6">
        <f t="shared" ref="BE548:BE550" si="553">BD548</f>
        <v>0</v>
      </c>
      <c r="BF548" s="6">
        <v>0.25</v>
      </c>
      <c r="BG548" s="6">
        <f t="shared" ref="BG548:BG550" si="554">BF548</f>
        <v>0.25</v>
      </c>
      <c r="BH548" s="6">
        <v>0.5</v>
      </c>
      <c r="BI548" s="6">
        <f t="shared" ref="BI548:BI550" si="555">BH548</f>
        <v>0.5</v>
      </c>
      <c r="BJ548" s="6">
        <f t="shared" ref="BJ548:BJ550" si="556">BI548</f>
        <v>0.5</v>
      </c>
      <c r="BK548" s="6">
        <f t="shared" ref="BK548:BK550" si="557">BJ548</f>
        <v>0.5</v>
      </c>
      <c r="BL548" s="6">
        <f t="shared" ref="BL548:BL550" si="558">BK548</f>
        <v>0.5</v>
      </c>
      <c r="BM548" s="6">
        <v>0.75</v>
      </c>
      <c r="BN548" s="6">
        <f t="shared" ref="BN548:BN550" si="559">BM548</f>
        <v>0.75</v>
      </c>
      <c r="BO548" s="6">
        <f t="shared" ref="BO548:BO550" si="560">BN548</f>
        <v>0.75</v>
      </c>
      <c r="BP548" s="6">
        <f t="shared" ref="BP548:BP550" si="561">BO548</f>
        <v>0.75</v>
      </c>
      <c r="BQ548" s="6">
        <f t="shared" ref="BQ548:BQ550" si="562">BP548</f>
        <v>0.75</v>
      </c>
      <c r="BR548" s="6">
        <f t="shared" ref="BR548:BR550" si="563">BQ548</f>
        <v>0.75</v>
      </c>
      <c r="BS548" s="6">
        <f t="shared" ref="BS548:BS550" si="564">BR548</f>
        <v>0.75</v>
      </c>
      <c r="BT548" s="6">
        <f t="shared" ref="BT548:BT550" si="565">BS548</f>
        <v>0.75</v>
      </c>
      <c r="BU548" s="6">
        <f t="shared" ref="BU548:BU550" si="566">BT548</f>
        <v>0.75</v>
      </c>
      <c r="BV548" s="6">
        <f t="shared" ref="BV548:BV550" si="567">BU548</f>
        <v>0.75</v>
      </c>
      <c r="BW548" s="6">
        <v>1</v>
      </c>
      <c r="BX548" s="1"/>
    </row>
    <row r="549" spans="1:76" ht="57" hidden="1" x14ac:dyDescent="0.3">
      <c r="A549" s="2" t="str">
        <f>Programas!A549</f>
        <v>DO5</v>
      </c>
      <c r="B549" s="2">
        <f>Programas!B549</f>
        <v>2</v>
      </c>
      <c r="C549" s="2" t="str">
        <f>Programas!C549</f>
        <v>Interfaces Setoriais</v>
      </c>
      <c r="D549" s="2">
        <f>Programas!D549</f>
        <v>13</v>
      </c>
      <c r="E549" s="2" t="str">
        <f>Programas!E549</f>
        <v>Desenvolvimento de ações para o setor de saneamento</v>
      </c>
      <c r="F549" s="2" t="str">
        <f>Programas!F549</f>
        <v>13.2</v>
      </c>
      <c r="G549" s="2" t="str">
        <f>Programas!G549</f>
        <v>Efetivação do Enquadramento</v>
      </c>
      <c r="H549" s="2" t="str">
        <f>Programas!H549</f>
        <v>13.2.1</v>
      </c>
      <c r="I549" s="2" t="str">
        <f>Programas!I549</f>
        <v>Contratar projetos de Sistemas de Esgotamento Sanitário</v>
      </c>
      <c r="J549" s="3" t="str">
        <f>IF(Programas!J549="X","X","")</f>
        <v>X</v>
      </c>
      <c r="K549" s="3" t="str">
        <f>IF(Programas!K549="X","X","")</f>
        <v>X</v>
      </c>
      <c r="L549" s="3" t="str">
        <f>IF(Programas!L549="X","X","")</f>
        <v>X</v>
      </c>
      <c r="M549" s="3" t="str">
        <f>IF(Programas!M549="X","X","")</f>
        <v>X</v>
      </c>
      <c r="N549" s="3" t="str">
        <f>IF(Programas!N549="X","X","")</f>
        <v>X</v>
      </c>
      <c r="O549" s="3" t="str">
        <f>IF(Programas!O549="X","X","")</f>
        <v>X</v>
      </c>
      <c r="P549" s="3" t="str">
        <f>IF(Programas!P549="X","X","")</f>
        <v>X</v>
      </c>
      <c r="Q549" s="3" t="str">
        <f>IF(Programas!Q549="X","X","")</f>
        <v>X</v>
      </c>
      <c r="R549" s="3" t="str">
        <f>IF(Programas!R549="X","X","")</f>
        <v>X</v>
      </c>
      <c r="S549" s="3" t="str">
        <f>IF(Programas!S549="X","X","")</f>
        <v>X</v>
      </c>
      <c r="T549" s="3" t="str">
        <f>IF(Programas!T549="X","X","")</f>
        <v>X</v>
      </c>
      <c r="U549" s="3" t="str">
        <f>IF(Programas!U549="X","X","")</f>
        <v>X</v>
      </c>
      <c r="V549" s="3" t="str">
        <f>IF(Programas!V549="X","X","")</f>
        <v>X</v>
      </c>
      <c r="W549" s="3" t="str">
        <f>IF(Programas!W549="X","X","")</f>
        <v>X</v>
      </c>
      <c r="X549" s="3" t="str">
        <f>IF(Programas!X549="X","X","")</f>
        <v>X</v>
      </c>
      <c r="Y549" s="3" t="str">
        <f>IF(Programas!Y549="X","X","")</f>
        <v>X</v>
      </c>
      <c r="Z549" s="3" t="str">
        <f>IF(Programas!Z549="X","X","")</f>
        <v>X</v>
      </c>
      <c r="AA549" s="3" t="str">
        <f>IF(Programas!AA549="X","X","")</f>
        <v>X</v>
      </c>
      <c r="AB549" s="3" t="str">
        <f>IF(Programas!AB549="X","X","")</f>
        <v>X</v>
      </c>
      <c r="AC549" s="3" t="str">
        <f>IF(Programas!AC549="X","X","")</f>
        <v>X</v>
      </c>
      <c r="AD549" s="3">
        <f>Programas!AD549</f>
        <v>1062</v>
      </c>
      <c r="AE549" s="3">
        <f>Programas!AE549</f>
        <v>1000</v>
      </c>
      <c r="AF549" s="3">
        <f>Programas!AF549</f>
        <v>0</v>
      </c>
      <c r="AG549" s="3">
        <f>Programas!AG549</f>
        <v>0</v>
      </c>
      <c r="AH549" s="3">
        <f>Programas!AH549</f>
        <v>0</v>
      </c>
      <c r="AI549" s="3">
        <f>Programas!AI549</f>
        <v>0</v>
      </c>
      <c r="AJ549" s="3">
        <f>Programas!AJ549</f>
        <v>0</v>
      </c>
      <c r="AK549" s="3">
        <f>Programas!AK549</f>
        <v>0</v>
      </c>
      <c r="AL549" s="3">
        <f>Programas!AL549</f>
        <v>0</v>
      </c>
      <c r="AM549" s="3">
        <f>Programas!AM549</f>
        <v>0</v>
      </c>
      <c r="AN549" s="3">
        <f>Programas!AN549</f>
        <v>0</v>
      </c>
      <c r="AO549" s="3">
        <f>Programas!AO549</f>
        <v>0</v>
      </c>
      <c r="AP549" s="3">
        <f>Programas!AP549</f>
        <v>0</v>
      </c>
      <c r="AQ549" s="3">
        <f>Programas!AQ549</f>
        <v>0</v>
      </c>
      <c r="AR549" s="3">
        <f>Programas!AR549</f>
        <v>0</v>
      </c>
      <c r="AS549" s="3">
        <f>Programas!AS549</f>
        <v>0</v>
      </c>
      <c r="AT549" s="3">
        <f>Programas!AT549</f>
        <v>0</v>
      </c>
      <c r="AU549" s="3">
        <f>Programas!AU549</f>
        <v>0</v>
      </c>
      <c r="AV549" s="3">
        <f>Programas!AV549</f>
        <v>0</v>
      </c>
      <c r="AW549" s="3">
        <f>Programas!AW549</f>
        <v>0</v>
      </c>
      <c r="AX549" s="4">
        <f t="shared" si="502"/>
        <v>2062</v>
      </c>
      <c r="AY549" s="4" t="s">
        <v>205</v>
      </c>
      <c r="AZ549" s="2" t="s">
        <v>366</v>
      </c>
      <c r="BA549" s="2" t="s">
        <v>367</v>
      </c>
      <c r="BB549" s="2" t="s">
        <v>368</v>
      </c>
      <c r="BC549" s="2" t="s">
        <v>357</v>
      </c>
      <c r="BD549" s="6">
        <v>0</v>
      </c>
      <c r="BE549" s="6">
        <f t="shared" si="553"/>
        <v>0</v>
      </c>
      <c r="BF549" s="6">
        <v>0.25</v>
      </c>
      <c r="BG549" s="6">
        <f t="shared" si="554"/>
        <v>0.25</v>
      </c>
      <c r="BH549" s="6">
        <v>0.5</v>
      </c>
      <c r="BI549" s="6">
        <f t="shared" si="555"/>
        <v>0.5</v>
      </c>
      <c r="BJ549" s="6">
        <f t="shared" si="556"/>
        <v>0.5</v>
      </c>
      <c r="BK549" s="6">
        <f t="shared" si="557"/>
        <v>0.5</v>
      </c>
      <c r="BL549" s="6">
        <f t="shared" si="558"/>
        <v>0.5</v>
      </c>
      <c r="BM549" s="6">
        <v>0.75</v>
      </c>
      <c r="BN549" s="6">
        <f t="shared" si="559"/>
        <v>0.75</v>
      </c>
      <c r="BO549" s="6">
        <f t="shared" si="560"/>
        <v>0.75</v>
      </c>
      <c r="BP549" s="6">
        <f t="shared" si="561"/>
        <v>0.75</v>
      </c>
      <c r="BQ549" s="6">
        <f t="shared" si="562"/>
        <v>0.75</v>
      </c>
      <c r="BR549" s="6">
        <f t="shared" si="563"/>
        <v>0.75</v>
      </c>
      <c r="BS549" s="6">
        <f t="shared" si="564"/>
        <v>0.75</v>
      </c>
      <c r="BT549" s="6">
        <f t="shared" si="565"/>
        <v>0.75</v>
      </c>
      <c r="BU549" s="6">
        <f t="shared" si="566"/>
        <v>0.75</v>
      </c>
      <c r="BV549" s="6">
        <f t="shared" si="567"/>
        <v>0.75</v>
      </c>
      <c r="BW549" s="6">
        <v>1</v>
      </c>
      <c r="BX549" s="1"/>
    </row>
    <row r="550" spans="1:76" ht="57" hidden="1" x14ac:dyDescent="0.3">
      <c r="A550" s="2" t="str">
        <f>Programas!A550</f>
        <v>DO6</v>
      </c>
      <c r="B550" s="2">
        <f>Programas!B550</f>
        <v>2</v>
      </c>
      <c r="C550" s="2" t="str">
        <f>Programas!C550</f>
        <v>Interfaces Setoriais</v>
      </c>
      <c r="D550" s="2">
        <f>Programas!D550</f>
        <v>13</v>
      </c>
      <c r="E550" s="2" t="str">
        <f>Programas!E550</f>
        <v>Desenvolvimento de ações para o setor de saneamento</v>
      </c>
      <c r="F550" s="2" t="str">
        <f>Programas!F550</f>
        <v>13.2</v>
      </c>
      <c r="G550" s="2" t="str">
        <f>Programas!G550</f>
        <v>Efetivação do Enquadramento</v>
      </c>
      <c r="H550" s="2" t="str">
        <f>Programas!H550</f>
        <v>13.2.1</v>
      </c>
      <c r="I550" s="2" t="str">
        <f>Programas!I550</f>
        <v>Contratar projetos de Sistemas de Esgotamento Sanitário</v>
      </c>
      <c r="J550" s="3" t="str">
        <f>IF(Programas!J550="X","X","")</f>
        <v>X</v>
      </c>
      <c r="K550" s="3" t="str">
        <f>IF(Programas!K550="X","X","")</f>
        <v>X</v>
      </c>
      <c r="L550" s="3" t="str">
        <f>IF(Programas!L550="X","X","")</f>
        <v>X</v>
      </c>
      <c r="M550" s="3" t="str">
        <f>IF(Programas!M550="X","X","")</f>
        <v>X</v>
      </c>
      <c r="N550" s="3" t="str">
        <f>IF(Programas!N550="X","X","")</f>
        <v>X</v>
      </c>
      <c r="O550" s="3" t="str">
        <f>IF(Programas!O550="X","X","")</f>
        <v>X</v>
      </c>
      <c r="P550" s="3" t="str">
        <f>IF(Programas!P550="X","X","")</f>
        <v>X</v>
      </c>
      <c r="Q550" s="3" t="str">
        <f>IF(Programas!Q550="X","X","")</f>
        <v>X</v>
      </c>
      <c r="R550" s="3" t="str">
        <f>IF(Programas!R550="X","X","")</f>
        <v>X</v>
      </c>
      <c r="S550" s="3" t="str">
        <f>IF(Programas!S550="X","X","")</f>
        <v>X</v>
      </c>
      <c r="T550" s="3" t="str">
        <f>IF(Programas!T550="X","X","")</f>
        <v>X</v>
      </c>
      <c r="U550" s="3" t="str">
        <f>IF(Programas!U550="X","X","")</f>
        <v>X</v>
      </c>
      <c r="V550" s="3" t="str">
        <f>IF(Programas!V550="X","X","")</f>
        <v>X</v>
      </c>
      <c r="W550" s="3" t="str">
        <f>IF(Programas!W550="X","X","")</f>
        <v>X</v>
      </c>
      <c r="X550" s="3" t="str">
        <f>IF(Programas!X550="X","X","")</f>
        <v>X</v>
      </c>
      <c r="Y550" s="3" t="str">
        <f>IF(Programas!Y550="X","X","")</f>
        <v>X</v>
      </c>
      <c r="Z550" s="3" t="str">
        <f>IF(Programas!Z550="X","X","")</f>
        <v>X</v>
      </c>
      <c r="AA550" s="3" t="str">
        <f>IF(Programas!AA550="X","X","")</f>
        <v>X</v>
      </c>
      <c r="AB550" s="3" t="str">
        <f>IF(Programas!AB550="X","X","")</f>
        <v>X</v>
      </c>
      <c r="AC550" s="3" t="str">
        <f>IF(Programas!AC550="X","X","")</f>
        <v>X</v>
      </c>
      <c r="AD550" s="3">
        <f>Programas!AD550</f>
        <v>0</v>
      </c>
      <c r="AE550" s="3">
        <f>Programas!AE550</f>
        <v>250</v>
      </c>
      <c r="AF550" s="3">
        <f>Programas!AF550</f>
        <v>500</v>
      </c>
      <c r="AG550" s="3">
        <f>Programas!AG550</f>
        <v>1500</v>
      </c>
      <c r="AH550" s="3">
        <f>Programas!AH550</f>
        <v>1500</v>
      </c>
      <c r="AI550" s="3">
        <f>Programas!AI550</f>
        <v>0</v>
      </c>
      <c r="AJ550" s="3">
        <f>Programas!AJ550</f>
        <v>0</v>
      </c>
      <c r="AK550" s="3">
        <f>Programas!AK550</f>
        <v>0</v>
      </c>
      <c r="AL550" s="3">
        <f>Programas!AL550</f>
        <v>0</v>
      </c>
      <c r="AM550" s="3">
        <f>Programas!AM550</f>
        <v>0</v>
      </c>
      <c r="AN550" s="3">
        <f>Programas!AN550</f>
        <v>0</v>
      </c>
      <c r="AO550" s="3">
        <f>Programas!AO550</f>
        <v>0</v>
      </c>
      <c r="AP550" s="3">
        <f>Programas!AP550</f>
        <v>0</v>
      </c>
      <c r="AQ550" s="3">
        <f>Programas!AQ550</f>
        <v>0</v>
      </c>
      <c r="AR550" s="3">
        <f>Programas!AR550</f>
        <v>0</v>
      </c>
      <c r="AS550" s="3">
        <f>Programas!AS550</f>
        <v>0</v>
      </c>
      <c r="AT550" s="3">
        <f>Programas!AT550</f>
        <v>0</v>
      </c>
      <c r="AU550" s="3">
        <f>Programas!AU550</f>
        <v>0</v>
      </c>
      <c r="AV550" s="3">
        <f>Programas!AV550</f>
        <v>0</v>
      </c>
      <c r="AW550" s="3">
        <f>Programas!AW550</f>
        <v>0</v>
      </c>
      <c r="AX550" s="4">
        <f t="shared" si="502"/>
        <v>3750</v>
      </c>
      <c r="AY550" s="4" t="s">
        <v>205</v>
      </c>
      <c r="AZ550" s="2" t="s">
        <v>366</v>
      </c>
      <c r="BA550" s="2" t="s">
        <v>367</v>
      </c>
      <c r="BB550" s="2" t="s">
        <v>368</v>
      </c>
      <c r="BC550" s="2" t="s">
        <v>357</v>
      </c>
      <c r="BD550" s="6">
        <v>0</v>
      </c>
      <c r="BE550" s="6">
        <f t="shared" si="553"/>
        <v>0</v>
      </c>
      <c r="BF550" s="6">
        <v>0.25</v>
      </c>
      <c r="BG550" s="6">
        <f t="shared" si="554"/>
        <v>0.25</v>
      </c>
      <c r="BH550" s="6">
        <v>0.5</v>
      </c>
      <c r="BI550" s="6">
        <f t="shared" si="555"/>
        <v>0.5</v>
      </c>
      <c r="BJ550" s="6">
        <f t="shared" si="556"/>
        <v>0.5</v>
      </c>
      <c r="BK550" s="6">
        <f t="shared" si="557"/>
        <v>0.5</v>
      </c>
      <c r="BL550" s="6">
        <f t="shared" si="558"/>
        <v>0.5</v>
      </c>
      <c r="BM550" s="6">
        <v>0.75</v>
      </c>
      <c r="BN550" s="6">
        <f t="shared" si="559"/>
        <v>0.75</v>
      </c>
      <c r="BO550" s="6">
        <f t="shared" si="560"/>
        <v>0.75</v>
      </c>
      <c r="BP550" s="6">
        <f t="shared" si="561"/>
        <v>0.75</v>
      </c>
      <c r="BQ550" s="6">
        <f t="shared" si="562"/>
        <v>0.75</v>
      </c>
      <c r="BR550" s="6">
        <f t="shared" si="563"/>
        <v>0.75</v>
      </c>
      <c r="BS550" s="6">
        <f t="shared" si="564"/>
        <v>0.75</v>
      </c>
      <c r="BT550" s="6">
        <f t="shared" si="565"/>
        <v>0.75</v>
      </c>
      <c r="BU550" s="6">
        <f t="shared" si="566"/>
        <v>0.75</v>
      </c>
      <c r="BV550" s="6">
        <f t="shared" si="567"/>
        <v>0.75</v>
      </c>
      <c r="BW550" s="6">
        <v>1</v>
      </c>
      <c r="BX550" s="1"/>
    </row>
    <row r="551" spans="1:76" hidden="1" x14ac:dyDescent="0.3">
      <c r="A551" s="2" t="str">
        <f>Programas!A551</f>
        <v>UA7</v>
      </c>
      <c r="B551" s="2">
        <f>Programas!B551</f>
        <v>2</v>
      </c>
      <c r="C551" s="2" t="str">
        <f>Programas!C551</f>
        <v>Interfaces Setoriais</v>
      </c>
      <c r="D551" s="2">
        <f>Programas!D551</f>
        <v>13</v>
      </c>
      <c r="E551" s="2" t="str">
        <f>Programas!E551</f>
        <v>N/A</v>
      </c>
      <c r="F551" s="2" t="str">
        <f>Programas!F551</f>
        <v>N/A</v>
      </c>
      <c r="G551" s="2" t="str">
        <f>Programas!G551</f>
        <v>N/A</v>
      </c>
      <c r="H551" s="2" t="str">
        <f>Programas!H551</f>
        <v>N/A</v>
      </c>
      <c r="I551" s="2" t="str">
        <f>Programas!I551</f>
        <v>N/A</v>
      </c>
      <c r="J551" s="3" t="str">
        <f>IF(Programas!J551="X","X","")</f>
        <v/>
      </c>
      <c r="K551" s="3" t="str">
        <f>IF(Programas!K551="X","X","")</f>
        <v/>
      </c>
      <c r="L551" s="3" t="str">
        <f>IF(Programas!L551="X","X","")</f>
        <v/>
      </c>
      <c r="M551" s="3" t="str">
        <f>IF(Programas!M551="X","X","")</f>
        <v/>
      </c>
      <c r="N551" s="3" t="str">
        <f>IF(Programas!N551="X","X","")</f>
        <v/>
      </c>
      <c r="O551" s="3" t="str">
        <f>IF(Programas!O551="X","X","")</f>
        <v/>
      </c>
      <c r="P551" s="3" t="str">
        <f>IF(Programas!P551="X","X","")</f>
        <v/>
      </c>
      <c r="Q551" s="3" t="str">
        <f>IF(Programas!Q551="X","X","")</f>
        <v/>
      </c>
      <c r="R551" s="3" t="str">
        <f>IF(Programas!R551="X","X","")</f>
        <v/>
      </c>
      <c r="S551" s="3" t="str">
        <f>IF(Programas!S551="X","X","")</f>
        <v/>
      </c>
      <c r="T551" s="3" t="str">
        <f>IF(Programas!T551="X","X","")</f>
        <v/>
      </c>
      <c r="U551" s="3" t="str">
        <f>IF(Programas!U551="X","X","")</f>
        <v/>
      </c>
      <c r="V551" s="3" t="str">
        <f>IF(Programas!V551="X","X","")</f>
        <v/>
      </c>
      <c r="W551" s="3" t="str">
        <f>IF(Programas!W551="X","X","")</f>
        <v/>
      </c>
      <c r="X551" s="3" t="str">
        <f>IF(Programas!X551="X","X","")</f>
        <v/>
      </c>
      <c r="Y551" s="3" t="str">
        <f>IF(Programas!Y551="X","X","")</f>
        <v/>
      </c>
      <c r="Z551" s="3" t="str">
        <f>IF(Programas!Z551="X","X","")</f>
        <v/>
      </c>
      <c r="AA551" s="3" t="str">
        <f>IF(Programas!AA551="X","X","")</f>
        <v/>
      </c>
      <c r="AB551" s="3" t="str">
        <f>IF(Programas!AB551="X","X","")</f>
        <v/>
      </c>
      <c r="AC551" s="3" t="str">
        <f>IF(Programas!AC551="X","X","")</f>
        <v/>
      </c>
      <c r="AD551" s="3">
        <f>Programas!AD551</f>
        <v>0</v>
      </c>
      <c r="AE551" s="3">
        <f>Programas!AE551</f>
        <v>0</v>
      </c>
      <c r="AF551" s="3">
        <f>Programas!AF551</f>
        <v>0</v>
      </c>
      <c r="AG551" s="3">
        <f>Programas!AG551</f>
        <v>0</v>
      </c>
      <c r="AH551" s="3">
        <f>Programas!AH551</f>
        <v>0</v>
      </c>
      <c r="AI551" s="3">
        <f>Programas!AI551</f>
        <v>0</v>
      </c>
      <c r="AJ551" s="3">
        <f>Programas!AJ551</f>
        <v>0</v>
      </c>
      <c r="AK551" s="3">
        <f>Programas!AK551</f>
        <v>0</v>
      </c>
      <c r="AL551" s="3">
        <f>Programas!AL551</f>
        <v>0</v>
      </c>
      <c r="AM551" s="3">
        <f>Programas!AM551</f>
        <v>0</v>
      </c>
      <c r="AN551" s="3">
        <f>Programas!AN551</f>
        <v>0</v>
      </c>
      <c r="AO551" s="3">
        <f>Programas!AO551</f>
        <v>0</v>
      </c>
      <c r="AP551" s="3">
        <f>Programas!AP551</f>
        <v>0</v>
      </c>
      <c r="AQ551" s="3">
        <f>Programas!AQ551</f>
        <v>0</v>
      </c>
      <c r="AR551" s="3">
        <f>Programas!AR551</f>
        <v>0</v>
      </c>
      <c r="AS551" s="3">
        <f>Programas!AS551</f>
        <v>0</v>
      </c>
      <c r="AT551" s="3">
        <f>Programas!AT551</f>
        <v>0</v>
      </c>
      <c r="AU551" s="3">
        <f>Programas!AU551</f>
        <v>0</v>
      </c>
      <c r="AV551" s="3">
        <f>Programas!AV551</f>
        <v>0</v>
      </c>
      <c r="AW551" s="3">
        <f>Programas!AW551</f>
        <v>0</v>
      </c>
      <c r="AX551" s="4">
        <f t="shared" si="502"/>
        <v>0</v>
      </c>
      <c r="AY551" s="4"/>
      <c r="AZ551" s="2"/>
      <c r="BA551" s="2"/>
      <c r="BB551" s="2"/>
      <c r="BC551" s="2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1"/>
    </row>
    <row r="552" spans="1:76" hidden="1" x14ac:dyDescent="0.3">
      <c r="A552" s="2" t="str">
        <f>Programas!A552</f>
        <v>UA8</v>
      </c>
      <c r="B552" s="2">
        <f>Programas!B552</f>
        <v>2</v>
      </c>
      <c r="C552" s="2" t="str">
        <f>Programas!C552</f>
        <v>Interfaces Setoriais</v>
      </c>
      <c r="D552" s="2">
        <f>Programas!D552</f>
        <v>13</v>
      </c>
      <c r="E552" s="2" t="str">
        <f>Programas!E552</f>
        <v>N/A</v>
      </c>
      <c r="F552" s="2" t="str">
        <f>Programas!F552</f>
        <v>N/A</v>
      </c>
      <c r="G552" s="2" t="str">
        <f>Programas!G552</f>
        <v>N/A</v>
      </c>
      <c r="H552" s="2" t="str">
        <f>Programas!H552</f>
        <v>N/A</v>
      </c>
      <c r="I552" s="2" t="str">
        <f>Programas!I552</f>
        <v>N/A</v>
      </c>
      <c r="J552" s="3" t="str">
        <f>IF(Programas!J552="X","X","")</f>
        <v/>
      </c>
      <c r="K552" s="3" t="str">
        <f>IF(Programas!K552="X","X","")</f>
        <v/>
      </c>
      <c r="L552" s="3" t="str">
        <f>IF(Programas!L552="X","X","")</f>
        <v/>
      </c>
      <c r="M552" s="3" t="str">
        <f>IF(Programas!M552="X","X","")</f>
        <v/>
      </c>
      <c r="N552" s="3" t="str">
        <f>IF(Programas!N552="X","X","")</f>
        <v/>
      </c>
      <c r="O552" s="3" t="str">
        <f>IF(Programas!O552="X","X","")</f>
        <v/>
      </c>
      <c r="P552" s="3" t="str">
        <f>IF(Programas!P552="X","X","")</f>
        <v/>
      </c>
      <c r="Q552" s="3" t="str">
        <f>IF(Programas!Q552="X","X","")</f>
        <v/>
      </c>
      <c r="R552" s="3" t="str">
        <f>IF(Programas!R552="X","X","")</f>
        <v/>
      </c>
      <c r="S552" s="3" t="str">
        <f>IF(Programas!S552="X","X","")</f>
        <v/>
      </c>
      <c r="T552" s="3" t="str">
        <f>IF(Programas!T552="X","X","")</f>
        <v/>
      </c>
      <c r="U552" s="3" t="str">
        <f>IF(Programas!U552="X","X","")</f>
        <v/>
      </c>
      <c r="V552" s="3" t="str">
        <f>IF(Programas!V552="X","X","")</f>
        <v/>
      </c>
      <c r="W552" s="3" t="str">
        <f>IF(Programas!W552="X","X","")</f>
        <v/>
      </c>
      <c r="X552" s="3" t="str">
        <f>IF(Programas!X552="X","X","")</f>
        <v/>
      </c>
      <c r="Y552" s="3" t="str">
        <f>IF(Programas!Y552="X","X","")</f>
        <v/>
      </c>
      <c r="Z552" s="3" t="str">
        <f>IF(Programas!Z552="X","X","")</f>
        <v/>
      </c>
      <c r="AA552" s="3" t="str">
        <f>IF(Programas!AA552="X","X","")</f>
        <v/>
      </c>
      <c r="AB552" s="3" t="str">
        <f>IF(Programas!AB552="X","X","")</f>
        <v/>
      </c>
      <c r="AC552" s="3" t="str">
        <f>IF(Programas!AC552="X","X","")</f>
        <v/>
      </c>
      <c r="AD552" s="3">
        <f>Programas!AD552</f>
        <v>0</v>
      </c>
      <c r="AE552" s="3">
        <f>Programas!AE552</f>
        <v>0</v>
      </c>
      <c r="AF552" s="3">
        <f>Programas!AF552</f>
        <v>0</v>
      </c>
      <c r="AG552" s="3">
        <f>Programas!AG552</f>
        <v>0</v>
      </c>
      <c r="AH552" s="3">
        <f>Programas!AH552</f>
        <v>0</v>
      </c>
      <c r="AI552" s="3">
        <f>Programas!AI552</f>
        <v>0</v>
      </c>
      <c r="AJ552" s="3">
        <f>Programas!AJ552</f>
        <v>0</v>
      </c>
      <c r="AK552" s="3">
        <f>Programas!AK552</f>
        <v>0</v>
      </c>
      <c r="AL552" s="3">
        <f>Programas!AL552</f>
        <v>0</v>
      </c>
      <c r="AM552" s="3">
        <f>Programas!AM552</f>
        <v>0</v>
      </c>
      <c r="AN552" s="3">
        <f>Programas!AN552</f>
        <v>0</v>
      </c>
      <c r="AO552" s="3">
        <f>Programas!AO552</f>
        <v>0</v>
      </c>
      <c r="AP552" s="3">
        <f>Programas!AP552</f>
        <v>0</v>
      </c>
      <c r="AQ552" s="3">
        <f>Programas!AQ552</f>
        <v>0</v>
      </c>
      <c r="AR552" s="3">
        <f>Programas!AR552</f>
        <v>0</v>
      </c>
      <c r="AS552" s="3">
        <f>Programas!AS552</f>
        <v>0</v>
      </c>
      <c r="AT552" s="3">
        <f>Programas!AT552</f>
        <v>0</v>
      </c>
      <c r="AU552" s="3">
        <f>Programas!AU552</f>
        <v>0</v>
      </c>
      <c r="AV552" s="3">
        <f>Programas!AV552</f>
        <v>0</v>
      </c>
      <c r="AW552" s="3">
        <f>Programas!AW552</f>
        <v>0</v>
      </c>
      <c r="AX552" s="4">
        <f t="shared" si="502"/>
        <v>0</v>
      </c>
      <c r="AY552" s="4"/>
      <c r="AZ552" s="2"/>
      <c r="BA552" s="2"/>
      <c r="BB552" s="2"/>
      <c r="BC552" s="2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1"/>
    </row>
    <row r="553" spans="1:76" hidden="1" x14ac:dyDescent="0.3">
      <c r="A553" s="2" t="str">
        <f>Programas!A553</f>
        <v>UA9</v>
      </c>
      <c r="B553" s="2">
        <f>Programas!B553</f>
        <v>2</v>
      </c>
      <c r="C553" s="2" t="str">
        <f>Programas!C553</f>
        <v>Interfaces Setoriais</v>
      </c>
      <c r="D553" s="2">
        <f>Programas!D553</f>
        <v>13</v>
      </c>
      <c r="E553" s="2" t="str">
        <f>Programas!E553</f>
        <v>N/A</v>
      </c>
      <c r="F553" s="2" t="str">
        <f>Programas!F553</f>
        <v>N/A</v>
      </c>
      <c r="G553" s="2" t="str">
        <f>Programas!G553</f>
        <v>N/A</v>
      </c>
      <c r="H553" s="2" t="str">
        <f>Programas!H553</f>
        <v>N/A</v>
      </c>
      <c r="I553" s="2" t="str">
        <f>Programas!I553</f>
        <v>N/A</v>
      </c>
      <c r="J553" s="3" t="str">
        <f>IF(Programas!J553="X","X","")</f>
        <v/>
      </c>
      <c r="K553" s="3" t="str">
        <f>IF(Programas!K553="X","X","")</f>
        <v/>
      </c>
      <c r="L553" s="3" t="str">
        <f>IF(Programas!L553="X","X","")</f>
        <v/>
      </c>
      <c r="M553" s="3" t="str">
        <f>IF(Programas!M553="X","X","")</f>
        <v/>
      </c>
      <c r="N553" s="3" t="str">
        <f>IF(Programas!N553="X","X","")</f>
        <v/>
      </c>
      <c r="O553" s="3" t="str">
        <f>IF(Programas!O553="X","X","")</f>
        <v/>
      </c>
      <c r="P553" s="3" t="str">
        <f>IF(Programas!P553="X","X","")</f>
        <v/>
      </c>
      <c r="Q553" s="3" t="str">
        <f>IF(Programas!Q553="X","X","")</f>
        <v/>
      </c>
      <c r="R553" s="3" t="str">
        <f>IF(Programas!R553="X","X","")</f>
        <v/>
      </c>
      <c r="S553" s="3" t="str">
        <f>IF(Programas!S553="X","X","")</f>
        <v/>
      </c>
      <c r="T553" s="3" t="str">
        <f>IF(Programas!T553="X","X","")</f>
        <v/>
      </c>
      <c r="U553" s="3" t="str">
        <f>IF(Programas!U553="X","X","")</f>
        <v/>
      </c>
      <c r="V553" s="3" t="str">
        <f>IF(Programas!V553="X","X","")</f>
        <v/>
      </c>
      <c r="W553" s="3" t="str">
        <f>IF(Programas!W553="X","X","")</f>
        <v/>
      </c>
      <c r="X553" s="3" t="str">
        <f>IF(Programas!X553="X","X","")</f>
        <v/>
      </c>
      <c r="Y553" s="3" t="str">
        <f>IF(Programas!Y553="X","X","")</f>
        <v/>
      </c>
      <c r="Z553" s="3" t="str">
        <f>IF(Programas!Z553="X","X","")</f>
        <v/>
      </c>
      <c r="AA553" s="3" t="str">
        <f>IF(Programas!AA553="X","X","")</f>
        <v/>
      </c>
      <c r="AB553" s="3" t="str">
        <f>IF(Programas!AB553="X","X","")</f>
        <v/>
      </c>
      <c r="AC553" s="3" t="str">
        <f>IF(Programas!AC553="X","X","")</f>
        <v/>
      </c>
      <c r="AD553" s="3">
        <f>Programas!AD553</f>
        <v>0</v>
      </c>
      <c r="AE553" s="3">
        <f>Programas!AE553</f>
        <v>0</v>
      </c>
      <c r="AF553" s="3">
        <f>Programas!AF553</f>
        <v>0</v>
      </c>
      <c r="AG553" s="3">
        <f>Programas!AG553</f>
        <v>0</v>
      </c>
      <c r="AH553" s="3">
        <f>Programas!AH553</f>
        <v>0</v>
      </c>
      <c r="AI553" s="3">
        <f>Programas!AI553</f>
        <v>0</v>
      </c>
      <c r="AJ553" s="3">
        <f>Programas!AJ553</f>
        <v>0</v>
      </c>
      <c r="AK553" s="3">
        <f>Programas!AK553</f>
        <v>0</v>
      </c>
      <c r="AL553" s="3">
        <f>Programas!AL553</f>
        <v>0</v>
      </c>
      <c r="AM553" s="3">
        <f>Programas!AM553</f>
        <v>0</v>
      </c>
      <c r="AN553" s="3">
        <f>Programas!AN553</f>
        <v>0</v>
      </c>
      <c r="AO553" s="3">
        <f>Programas!AO553</f>
        <v>0</v>
      </c>
      <c r="AP553" s="3">
        <f>Programas!AP553</f>
        <v>0</v>
      </c>
      <c r="AQ553" s="3">
        <f>Programas!AQ553</f>
        <v>0</v>
      </c>
      <c r="AR553" s="3">
        <f>Programas!AR553</f>
        <v>0</v>
      </c>
      <c r="AS553" s="3">
        <f>Programas!AS553</f>
        <v>0</v>
      </c>
      <c r="AT553" s="3">
        <f>Programas!AT553</f>
        <v>0</v>
      </c>
      <c r="AU553" s="3">
        <f>Programas!AU553</f>
        <v>0</v>
      </c>
      <c r="AV553" s="3">
        <f>Programas!AV553</f>
        <v>0</v>
      </c>
      <c r="AW553" s="3">
        <f>Programas!AW553</f>
        <v>0</v>
      </c>
      <c r="AX553" s="4">
        <f t="shared" si="502"/>
        <v>0</v>
      </c>
      <c r="AY553" s="4"/>
      <c r="AZ553" s="2"/>
      <c r="BA553" s="2"/>
      <c r="BB553" s="2"/>
      <c r="BC553" s="2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1"/>
    </row>
    <row r="554" spans="1:76" ht="57" x14ac:dyDescent="0.3">
      <c r="A554" s="40" t="str">
        <f>Programas!A554</f>
        <v>PIRH</v>
      </c>
      <c r="B554" s="40">
        <f>Programas!B554</f>
        <v>2</v>
      </c>
      <c r="C554" s="40" t="str">
        <f>Programas!C554</f>
        <v>Interfaces Setoriais</v>
      </c>
      <c r="D554" s="40">
        <f>Programas!D554</f>
        <v>13</v>
      </c>
      <c r="E554" s="40" t="str">
        <f>Programas!E554</f>
        <v>Desenvolvimento de ações para o setor de saneamento</v>
      </c>
      <c r="F554" s="40" t="str">
        <f>Programas!F554</f>
        <v>13.2</v>
      </c>
      <c r="G554" s="40" t="str">
        <f>Programas!G554</f>
        <v>Efetivação do Enquadramento</v>
      </c>
      <c r="H554" s="40" t="str">
        <f>Programas!H554</f>
        <v>13.2.2</v>
      </c>
      <c r="I554" s="40" t="str">
        <f>Programas!I554</f>
        <v>Aportar recursos para execução de obras de Sistemas de Esgotamento Sanitário</v>
      </c>
      <c r="J554" s="30" t="str">
        <f>IF(Programas!J554="X","X","")</f>
        <v/>
      </c>
      <c r="K554" s="30" t="str">
        <f>IF(Programas!K554="X","X","")</f>
        <v/>
      </c>
      <c r="L554" s="30" t="str">
        <f>IF(Programas!L554="X","X","")</f>
        <v/>
      </c>
      <c r="M554" s="30" t="str">
        <f>IF(Programas!M554="X","X","")</f>
        <v>X</v>
      </c>
      <c r="N554" s="30" t="str">
        <f>IF(Programas!N554="X","X","")</f>
        <v>X</v>
      </c>
      <c r="O554" s="30" t="str">
        <f>IF(Programas!O554="X","X","")</f>
        <v>X</v>
      </c>
      <c r="P554" s="30" t="str">
        <f>IF(Programas!P554="X","X","")</f>
        <v>X</v>
      </c>
      <c r="Q554" s="30" t="str">
        <f>IF(Programas!Q554="X","X","")</f>
        <v>X</v>
      </c>
      <c r="R554" s="30" t="str">
        <f>IF(Programas!R554="X","X","")</f>
        <v>X</v>
      </c>
      <c r="S554" s="30" t="str">
        <f>IF(Programas!S554="X","X","")</f>
        <v>X</v>
      </c>
      <c r="T554" s="30" t="str">
        <f>IF(Programas!T554="X","X","")</f>
        <v>X</v>
      </c>
      <c r="U554" s="30" t="str">
        <f>IF(Programas!U554="X","X","")</f>
        <v>X</v>
      </c>
      <c r="V554" s="30" t="str">
        <f>IF(Programas!V554="X","X","")</f>
        <v>X</v>
      </c>
      <c r="W554" s="30" t="str">
        <f>IF(Programas!W554="X","X","")</f>
        <v>X</v>
      </c>
      <c r="X554" s="30" t="str">
        <f>IF(Programas!X554="X","X","")</f>
        <v>X</v>
      </c>
      <c r="Y554" s="30" t="str">
        <f>IF(Programas!Y554="X","X","")</f>
        <v>X</v>
      </c>
      <c r="Z554" s="30" t="str">
        <f>IF(Programas!Z554="X","X","")</f>
        <v>X</v>
      </c>
      <c r="AA554" s="30" t="str">
        <f>IF(Programas!AA554="X","X","")</f>
        <v>X</v>
      </c>
      <c r="AB554" s="30" t="str">
        <f>IF(Programas!AB554="X","X","")</f>
        <v>X</v>
      </c>
      <c r="AC554" s="30" t="str">
        <f>IF(Programas!AC554="X","X","")</f>
        <v>X</v>
      </c>
      <c r="AD554" s="30">
        <f>Programas!AD554</f>
        <v>50000</v>
      </c>
      <c r="AE554" s="30">
        <f>Programas!AE554</f>
        <v>10000</v>
      </c>
      <c r="AF554" s="30">
        <f>Programas!AF554</f>
        <v>10000</v>
      </c>
      <c r="AG554" s="30">
        <f>Programas!AG554</f>
        <v>20000</v>
      </c>
      <c r="AH554" s="30">
        <f>Programas!AH554</f>
        <v>0</v>
      </c>
      <c r="AI554" s="30">
        <f>Programas!AI554</f>
        <v>4000</v>
      </c>
      <c r="AJ554" s="30">
        <f>Programas!AJ554</f>
        <v>4000</v>
      </c>
      <c r="AK554" s="30">
        <f>Programas!AK554</f>
        <v>4000</v>
      </c>
      <c r="AL554" s="30">
        <f>Programas!AL554</f>
        <v>4000</v>
      </c>
      <c r="AM554" s="30">
        <f>Programas!AM554</f>
        <v>8000</v>
      </c>
      <c r="AN554" s="30">
        <f>Programas!AN554</f>
        <v>8000</v>
      </c>
      <c r="AO554" s="30">
        <f>Programas!AO554</f>
        <v>8000</v>
      </c>
      <c r="AP554" s="30">
        <f>Programas!AP554</f>
        <v>8000</v>
      </c>
      <c r="AQ554" s="30">
        <f>Programas!AQ554</f>
        <v>8000</v>
      </c>
      <c r="AR554" s="30">
        <f>Programas!AR554</f>
        <v>8000</v>
      </c>
      <c r="AS554" s="30">
        <f>Programas!AS554</f>
        <v>8000</v>
      </c>
      <c r="AT554" s="30">
        <f>Programas!AT554</f>
        <v>8000</v>
      </c>
      <c r="AU554" s="30">
        <f>Programas!AU554</f>
        <v>8000</v>
      </c>
      <c r="AV554" s="30">
        <f>Programas!AV554</f>
        <v>8000</v>
      </c>
      <c r="AW554" s="30">
        <f>Programas!AW554</f>
        <v>8000</v>
      </c>
      <c r="AX554" s="36">
        <f t="shared" si="502"/>
        <v>194000</v>
      </c>
      <c r="AY554" s="36" t="s">
        <v>205</v>
      </c>
      <c r="AZ554" s="40" t="s">
        <v>369</v>
      </c>
      <c r="BA554" s="40" t="s">
        <v>370</v>
      </c>
      <c r="BB554" s="40" t="s">
        <v>371</v>
      </c>
      <c r="BC554" s="40" t="s">
        <v>372</v>
      </c>
      <c r="BD554" s="62">
        <v>0</v>
      </c>
      <c r="BE554" s="62">
        <f t="shared" ref="BE554:BV554" si="568">BD554</f>
        <v>0</v>
      </c>
      <c r="BF554" s="62">
        <f t="shared" si="568"/>
        <v>0</v>
      </c>
      <c r="BG554" s="62">
        <f t="shared" si="568"/>
        <v>0</v>
      </c>
      <c r="BH554" s="62">
        <v>0.25</v>
      </c>
      <c r="BI554" s="62">
        <f t="shared" si="568"/>
        <v>0.25</v>
      </c>
      <c r="BJ554" s="62">
        <v>0.5</v>
      </c>
      <c r="BK554" s="62">
        <f t="shared" si="568"/>
        <v>0.5</v>
      </c>
      <c r="BL554" s="62">
        <f t="shared" si="568"/>
        <v>0.5</v>
      </c>
      <c r="BM554" s="62">
        <v>0.75</v>
      </c>
      <c r="BN554" s="62">
        <f t="shared" si="568"/>
        <v>0.75</v>
      </c>
      <c r="BO554" s="62">
        <f t="shared" si="568"/>
        <v>0.75</v>
      </c>
      <c r="BP554" s="62">
        <f t="shared" si="568"/>
        <v>0.75</v>
      </c>
      <c r="BQ554" s="62">
        <f t="shared" si="568"/>
        <v>0.75</v>
      </c>
      <c r="BR554" s="62">
        <f t="shared" si="568"/>
        <v>0.75</v>
      </c>
      <c r="BS554" s="62">
        <f t="shared" si="568"/>
        <v>0.75</v>
      </c>
      <c r="BT554" s="62">
        <f t="shared" si="568"/>
        <v>0.75</v>
      </c>
      <c r="BU554" s="62">
        <f t="shared" si="568"/>
        <v>0.75</v>
      </c>
      <c r="BV554" s="62">
        <f t="shared" si="568"/>
        <v>0.75</v>
      </c>
      <c r="BW554" s="62">
        <v>1</v>
      </c>
    </row>
    <row r="555" spans="1:76" ht="57" hidden="1" x14ac:dyDescent="0.3">
      <c r="A555" s="2" t="str">
        <f>Programas!A555</f>
        <v>Doce</v>
      </c>
      <c r="B555" s="2">
        <f>Programas!B555</f>
        <v>2</v>
      </c>
      <c r="C555" s="2" t="str">
        <f>Programas!C555</f>
        <v>Interfaces Setoriais</v>
      </c>
      <c r="D555" s="2">
        <f>Programas!D555</f>
        <v>13</v>
      </c>
      <c r="E555" s="2" t="str">
        <f>Programas!E555</f>
        <v>Desenvolvimento de ações para o setor de saneamento</v>
      </c>
      <c r="F555" s="2" t="str">
        <f>Programas!F555</f>
        <v>13.2</v>
      </c>
      <c r="G555" s="2" t="str">
        <f>Programas!G555</f>
        <v>Efetivação do Enquadramento</v>
      </c>
      <c r="H555" s="2" t="str">
        <f>Programas!H555</f>
        <v>13.2.2</v>
      </c>
      <c r="I555" s="2" t="str">
        <f>Programas!I555</f>
        <v>Aportar recursos para execução de obras de Sistemas de Esgotamento Sanitário</v>
      </c>
      <c r="J555" s="3" t="str">
        <f>IF(Programas!J555="X","X","")</f>
        <v/>
      </c>
      <c r="K555" s="3" t="str">
        <f>IF(Programas!K555="X","X","")</f>
        <v/>
      </c>
      <c r="L555" s="3" t="str">
        <f>IF(Programas!L555="X","X","")</f>
        <v/>
      </c>
      <c r="M555" s="3" t="str">
        <f>IF(Programas!M555="X","X","")</f>
        <v>X</v>
      </c>
      <c r="N555" s="3" t="str">
        <f>IF(Programas!N555="X","X","")</f>
        <v>X</v>
      </c>
      <c r="O555" s="3" t="str">
        <f>IF(Programas!O555="X","X","")</f>
        <v>X</v>
      </c>
      <c r="P555" s="3" t="str">
        <f>IF(Programas!P555="X","X","")</f>
        <v>X</v>
      </c>
      <c r="Q555" s="3" t="str">
        <f>IF(Programas!Q555="X","X","")</f>
        <v>X</v>
      </c>
      <c r="R555" s="3" t="str">
        <f>IF(Programas!R555="X","X","")</f>
        <v>X</v>
      </c>
      <c r="S555" s="3" t="str">
        <f>IF(Programas!S555="X","X","")</f>
        <v>X</v>
      </c>
      <c r="T555" s="3" t="str">
        <f>IF(Programas!T555="X","X","")</f>
        <v>X</v>
      </c>
      <c r="U555" s="3" t="str">
        <f>IF(Programas!U555="X","X","")</f>
        <v>X</v>
      </c>
      <c r="V555" s="3" t="str">
        <f>IF(Programas!V555="X","X","")</f>
        <v>X</v>
      </c>
      <c r="W555" s="3" t="str">
        <f>IF(Programas!W555="X","X","")</f>
        <v>X</v>
      </c>
      <c r="X555" s="3" t="str">
        <f>IF(Programas!X555="X","X","")</f>
        <v>X</v>
      </c>
      <c r="Y555" s="3" t="str">
        <f>IF(Programas!Y555="X","X","")</f>
        <v>X</v>
      </c>
      <c r="Z555" s="3" t="str">
        <f>IF(Programas!Z555="X","X","")</f>
        <v>X</v>
      </c>
      <c r="AA555" s="3" t="str">
        <f>IF(Programas!AA555="X","X","")</f>
        <v>X</v>
      </c>
      <c r="AB555" s="3" t="str">
        <f>IF(Programas!AB555="X","X","")</f>
        <v>X</v>
      </c>
      <c r="AC555" s="3" t="str">
        <f>IF(Programas!AC555="X","X","")</f>
        <v>X</v>
      </c>
      <c r="AD555" s="3">
        <f>Programas!AD555</f>
        <v>0</v>
      </c>
      <c r="AE555" s="3">
        <f>Programas!AE555</f>
        <v>10000</v>
      </c>
      <c r="AF555" s="3">
        <f>Programas!AF555</f>
        <v>10000</v>
      </c>
      <c r="AG555" s="3">
        <f>Programas!AG555</f>
        <v>0</v>
      </c>
      <c r="AH555" s="3">
        <f>Programas!AH555</f>
        <v>0</v>
      </c>
      <c r="AI555" s="3">
        <f>Programas!AI555</f>
        <v>2500</v>
      </c>
      <c r="AJ555" s="3">
        <f>Programas!AJ555</f>
        <v>2500</v>
      </c>
      <c r="AK555" s="3">
        <f>Programas!AK555</f>
        <v>2500</v>
      </c>
      <c r="AL555" s="3">
        <f>Programas!AL555</f>
        <v>2500</v>
      </c>
      <c r="AM555" s="3">
        <f>Programas!AM555</f>
        <v>2500</v>
      </c>
      <c r="AN555" s="3">
        <f>Programas!AN555</f>
        <v>2500</v>
      </c>
      <c r="AO555" s="3">
        <f>Programas!AO555</f>
        <v>2500</v>
      </c>
      <c r="AP555" s="3">
        <f>Programas!AP555</f>
        <v>2500</v>
      </c>
      <c r="AQ555" s="3">
        <f>Programas!AQ555</f>
        <v>2500</v>
      </c>
      <c r="AR555" s="3">
        <f>Programas!AR555</f>
        <v>2500</v>
      </c>
      <c r="AS555" s="3">
        <f>Programas!AS555</f>
        <v>2500</v>
      </c>
      <c r="AT555" s="3">
        <f>Programas!AT555</f>
        <v>2500</v>
      </c>
      <c r="AU555" s="3">
        <f>Programas!AU555</f>
        <v>2500</v>
      </c>
      <c r="AV555" s="3">
        <f>Programas!AV555</f>
        <v>2500</v>
      </c>
      <c r="AW555" s="3">
        <f>Programas!AW555</f>
        <v>2500</v>
      </c>
      <c r="AX555" s="4">
        <f t="shared" si="502"/>
        <v>57500</v>
      </c>
      <c r="AY555" s="4" t="s">
        <v>205</v>
      </c>
      <c r="AZ555" s="2" t="s">
        <v>369</v>
      </c>
      <c r="BA555" s="2" t="s">
        <v>370</v>
      </c>
      <c r="BB555" s="2" t="s">
        <v>371</v>
      </c>
      <c r="BC555" s="2" t="s">
        <v>372</v>
      </c>
      <c r="BD555" s="6">
        <v>0</v>
      </c>
      <c r="BE555" s="6">
        <f t="shared" ref="BE555:BG557" si="569">BD555</f>
        <v>0</v>
      </c>
      <c r="BF555" s="6">
        <f t="shared" si="569"/>
        <v>0</v>
      </c>
      <c r="BG555" s="6">
        <f t="shared" si="569"/>
        <v>0</v>
      </c>
      <c r="BH555" s="6">
        <v>0.25</v>
      </c>
      <c r="BI555" s="6">
        <f>BH555</f>
        <v>0.25</v>
      </c>
      <c r="BJ555" s="6">
        <v>0.5</v>
      </c>
      <c r="BK555" s="6">
        <f t="shared" ref="BK555:BL557" si="570">BJ555</f>
        <v>0.5</v>
      </c>
      <c r="BL555" s="6">
        <f t="shared" si="570"/>
        <v>0.5</v>
      </c>
      <c r="BM555" s="6">
        <v>0.75</v>
      </c>
      <c r="BN555" s="6">
        <f t="shared" ref="BN555:BV555" si="571">BM555</f>
        <v>0.75</v>
      </c>
      <c r="BO555" s="6">
        <f t="shared" si="571"/>
        <v>0.75</v>
      </c>
      <c r="BP555" s="6">
        <f t="shared" si="571"/>
        <v>0.75</v>
      </c>
      <c r="BQ555" s="6">
        <f t="shared" si="571"/>
        <v>0.75</v>
      </c>
      <c r="BR555" s="6">
        <f t="shared" si="571"/>
        <v>0.75</v>
      </c>
      <c r="BS555" s="6">
        <f t="shared" si="571"/>
        <v>0.75</v>
      </c>
      <c r="BT555" s="6">
        <f t="shared" si="571"/>
        <v>0.75</v>
      </c>
      <c r="BU555" s="6">
        <f t="shared" si="571"/>
        <v>0.75</v>
      </c>
      <c r="BV555" s="6">
        <f t="shared" si="571"/>
        <v>0.75</v>
      </c>
      <c r="BW555" s="6">
        <v>1</v>
      </c>
      <c r="BX555" s="1"/>
    </row>
    <row r="556" spans="1:76" ht="57" hidden="1" x14ac:dyDescent="0.3">
      <c r="A556" s="2" t="str">
        <f>Programas!A556</f>
        <v>DO1</v>
      </c>
      <c r="B556" s="2">
        <f>Programas!B556</f>
        <v>2</v>
      </c>
      <c r="C556" s="2" t="str">
        <f>Programas!C556</f>
        <v>Interfaces Setoriais</v>
      </c>
      <c r="D556" s="2">
        <f>Programas!D556</f>
        <v>13</v>
      </c>
      <c r="E556" s="2" t="str">
        <f>Programas!E556</f>
        <v>Desenvolvimento de ações para o setor de saneamento</v>
      </c>
      <c r="F556" s="2" t="str">
        <f>Programas!F556</f>
        <v>13.2</v>
      </c>
      <c r="G556" s="2" t="str">
        <f>Programas!G556</f>
        <v>Efetivação do Enquadramento</v>
      </c>
      <c r="H556" s="2" t="str">
        <f>Programas!H556</f>
        <v>13.2.2</v>
      </c>
      <c r="I556" s="2" t="str">
        <f>Programas!I556</f>
        <v>Aportar recursos para execução de obras de Sistemas de Esgotamento Sanitário</v>
      </c>
      <c r="J556" s="3" t="str">
        <f>IF(Programas!J556="X","X","")</f>
        <v/>
      </c>
      <c r="K556" s="3" t="str">
        <f>IF(Programas!K556="X","X","")</f>
        <v/>
      </c>
      <c r="L556" s="3" t="str">
        <f>IF(Programas!L556="X","X","")</f>
        <v/>
      </c>
      <c r="M556" s="3" t="str">
        <f>IF(Programas!M556="X","X","")</f>
        <v>X</v>
      </c>
      <c r="N556" s="3" t="str">
        <f>IF(Programas!N556="X","X","")</f>
        <v>X</v>
      </c>
      <c r="O556" s="3" t="str">
        <f>IF(Programas!O556="X","X","")</f>
        <v>X</v>
      </c>
      <c r="P556" s="3" t="str">
        <f>IF(Programas!P556="X","X","")</f>
        <v>X</v>
      </c>
      <c r="Q556" s="3" t="str">
        <f>IF(Programas!Q556="X","X","")</f>
        <v>X</v>
      </c>
      <c r="R556" s="3" t="str">
        <f>IF(Programas!R556="X","X","")</f>
        <v>X</v>
      </c>
      <c r="S556" s="3" t="str">
        <f>IF(Programas!S556="X","X","")</f>
        <v>X</v>
      </c>
      <c r="T556" s="3" t="str">
        <f>IF(Programas!T556="X","X","")</f>
        <v>X</v>
      </c>
      <c r="U556" s="3" t="str">
        <f>IF(Programas!U556="X","X","")</f>
        <v>X</v>
      </c>
      <c r="V556" s="3" t="str">
        <f>IF(Programas!V556="X","X","")</f>
        <v>X</v>
      </c>
      <c r="W556" s="3" t="str">
        <f>IF(Programas!W556="X","X","")</f>
        <v>X</v>
      </c>
      <c r="X556" s="3" t="str">
        <f>IF(Programas!X556="X","X","")</f>
        <v>X</v>
      </c>
      <c r="Y556" s="3" t="str">
        <f>IF(Programas!Y556="X","X","")</f>
        <v>X</v>
      </c>
      <c r="Z556" s="3" t="str">
        <f>IF(Programas!Z556="X","X","")</f>
        <v>X</v>
      </c>
      <c r="AA556" s="3" t="str">
        <f>IF(Programas!AA556="X","X","")</f>
        <v>X</v>
      </c>
      <c r="AB556" s="3" t="str">
        <f>IF(Programas!AB556="X","X","")</f>
        <v>X</v>
      </c>
      <c r="AC556" s="3" t="str">
        <f>IF(Programas!AC556="X","X","")</f>
        <v>X</v>
      </c>
      <c r="AD556" s="3">
        <f>Programas!AD556</f>
        <v>0</v>
      </c>
      <c r="AE556" s="3">
        <f>Programas!AE556</f>
        <v>0</v>
      </c>
      <c r="AF556" s="3">
        <f>Programas!AF556</f>
        <v>0</v>
      </c>
      <c r="AG556" s="3">
        <f>Programas!AG556</f>
        <v>0</v>
      </c>
      <c r="AH556" s="3">
        <f>Programas!AH556</f>
        <v>0</v>
      </c>
      <c r="AI556" s="3">
        <f>Programas!AI556</f>
        <v>0</v>
      </c>
      <c r="AJ556" s="3">
        <f>Programas!AJ556</f>
        <v>0</v>
      </c>
      <c r="AK556" s="3">
        <f>Programas!AK556</f>
        <v>0</v>
      </c>
      <c r="AL556" s="3">
        <f>Programas!AL556</f>
        <v>0</v>
      </c>
      <c r="AM556" s="3">
        <f>Programas!AM556</f>
        <v>4000</v>
      </c>
      <c r="AN556" s="3">
        <f>Programas!AN556</f>
        <v>4000</v>
      </c>
      <c r="AO556" s="3">
        <f>Programas!AO556</f>
        <v>4000</v>
      </c>
      <c r="AP556" s="3">
        <f>Programas!AP556</f>
        <v>4000</v>
      </c>
      <c r="AQ556" s="3">
        <f>Programas!AQ556</f>
        <v>4000</v>
      </c>
      <c r="AR556" s="3">
        <f>Programas!AR556</f>
        <v>4000</v>
      </c>
      <c r="AS556" s="3">
        <f>Programas!AS556</f>
        <v>4000</v>
      </c>
      <c r="AT556" s="3">
        <f>Programas!AT556</f>
        <v>4000</v>
      </c>
      <c r="AU556" s="3">
        <f>Programas!AU556</f>
        <v>4000</v>
      </c>
      <c r="AV556" s="3">
        <f>Programas!AV556</f>
        <v>4000</v>
      </c>
      <c r="AW556" s="3">
        <f>Programas!AW556</f>
        <v>4000</v>
      </c>
      <c r="AX556" s="4">
        <f t="shared" si="502"/>
        <v>44000</v>
      </c>
      <c r="AY556" s="4" t="s">
        <v>205</v>
      </c>
      <c r="AZ556" s="2" t="s">
        <v>369</v>
      </c>
      <c r="BA556" s="2" t="s">
        <v>370</v>
      </c>
      <c r="BB556" s="2" t="s">
        <v>371</v>
      </c>
      <c r="BC556" s="2" t="s">
        <v>372</v>
      </c>
      <c r="BD556" s="6">
        <v>0</v>
      </c>
      <c r="BE556" s="6">
        <f t="shared" si="569"/>
        <v>0</v>
      </c>
      <c r="BF556" s="6">
        <f t="shared" si="569"/>
        <v>0</v>
      </c>
      <c r="BG556" s="6">
        <f t="shared" si="569"/>
        <v>0</v>
      </c>
      <c r="BH556" s="6">
        <v>0.25</v>
      </c>
      <c r="BI556" s="6">
        <f>BH556</f>
        <v>0.25</v>
      </c>
      <c r="BJ556" s="6">
        <v>0.5</v>
      </c>
      <c r="BK556" s="6">
        <f t="shared" si="570"/>
        <v>0.5</v>
      </c>
      <c r="BL556" s="6">
        <f t="shared" si="570"/>
        <v>0.5</v>
      </c>
      <c r="BM556" s="6">
        <v>0.75</v>
      </c>
      <c r="BN556" s="6">
        <f t="shared" ref="BN556" si="572">BM556</f>
        <v>0.75</v>
      </c>
      <c r="BO556" s="6">
        <f t="shared" ref="BO556" si="573">BN556</f>
        <v>0.75</v>
      </c>
      <c r="BP556" s="6">
        <f t="shared" ref="BP556" si="574">BO556</f>
        <v>0.75</v>
      </c>
      <c r="BQ556" s="6">
        <f t="shared" ref="BQ556" si="575">BP556</f>
        <v>0.75</v>
      </c>
      <c r="BR556" s="6">
        <f t="shared" ref="BR556" si="576">BQ556</f>
        <v>0.75</v>
      </c>
      <c r="BS556" s="6">
        <f t="shared" ref="BS556" si="577">BR556</f>
        <v>0.75</v>
      </c>
      <c r="BT556" s="6">
        <f t="shared" ref="BT556" si="578">BS556</f>
        <v>0.75</v>
      </c>
      <c r="BU556" s="6">
        <f t="shared" ref="BU556" si="579">BT556</f>
        <v>0.75</v>
      </c>
      <c r="BV556" s="6">
        <f t="shared" ref="BV556" si="580">BU556</f>
        <v>0.75</v>
      </c>
      <c r="BW556" s="6">
        <v>1</v>
      </c>
      <c r="BX556" s="1"/>
    </row>
    <row r="557" spans="1:76" ht="57" hidden="1" x14ac:dyDescent="0.3">
      <c r="A557" s="2" t="str">
        <f>Programas!A557</f>
        <v>DO2</v>
      </c>
      <c r="B557" s="2">
        <f>Programas!B557</f>
        <v>2</v>
      </c>
      <c r="C557" s="2" t="str">
        <f>Programas!C557</f>
        <v>Interfaces Setoriais</v>
      </c>
      <c r="D557" s="2">
        <f>Programas!D557</f>
        <v>13</v>
      </c>
      <c r="E557" s="2" t="str">
        <f>Programas!E557</f>
        <v>Desenvolvimento de ações para o setor de saneamento</v>
      </c>
      <c r="F557" s="2" t="str">
        <f>Programas!F557</f>
        <v>13.2</v>
      </c>
      <c r="G557" s="2" t="str">
        <f>Programas!G557</f>
        <v>Efetivação do Enquadramento</v>
      </c>
      <c r="H557" s="2" t="str">
        <f>Programas!H557</f>
        <v>13.2.2</v>
      </c>
      <c r="I557" s="2" t="str">
        <f>Programas!I557</f>
        <v>Aportar recursos para execução de obras de Sistemas de Esgotamento Sanitário</v>
      </c>
      <c r="J557" s="3" t="str">
        <f>IF(Programas!J557="X","X","")</f>
        <v/>
      </c>
      <c r="K557" s="3" t="str">
        <f>IF(Programas!K557="X","X","")</f>
        <v/>
      </c>
      <c r="L557" s="3" t="str">
        <f>IF(Programas!L557="X","X","")</f>
        <v/>
      </c>
      <c r="M557" s="3" t="str">
        <f>IF(Programas!M557="X","X","")</f>
        <v>X</v>
      </c>
      <c r="N557" s="3" t="str">
        <f>IF(Programas!N557="X","X","")</f>
        <v>X</v>
      </c>
      <c r="O557" s="3" t="str">
        <f>IF(Programas!O557="X","X","")</f>
        <v>X</v>
      </c>
      <c r="P557" s="3" t="str">
        <f>IF(Programas!P557="X","X","")</f>
        <v>X</v>
      </c>
      <c r="Q557" s="3" t="str">
        <f>IF(Programas!Q557="X","X","")</f>
        <v>X</v>
      </c>
      <c r="R557" s="3" t="str">
        <f>IF(Programas!R557="X","X","")</f>
        <v>X</v>
      </c>
      <c r="S557" s="3" t="str">
        <f>IF(Programas!S557="X","X","")</f>
        <v>X</v>
      </c>
      <c r="T557" s="3" t="str">
        <f>IF(Programas!T557="X","X","")</f>
        <v>X</v>
      </c>
      <c r="U557" s="3" t="str">
        <f>IF(Programas!U557="X","X","")</f>
        <v>X</v>
      </c>
      <c r="V557" s="3" t="str">
        <f>IF(Programas!V557="X","X","")</f>
        <v>X</v>
      </c>
      <c r="W557" s="3" t="str">
        <f>IF(Programas!W557="X","X","")</f>
        <v>X</v>
      </c>
      <c r="X557" s="3" t="str">
        <f>IF(Programas!X557="X","X","")</f>
        <v>X</v>
      </c>
      <c r="Y557" s="3" t="str">
        <f>IF(Programas!Y557="X","X","")</f>
        <v>X</v>
      </c>
      <c r="Z557" s="3" t="str">
        <f>IF(Programas!Z557="X","X","")</f>
        <v>X</v>
      </c>
      <c r="AA557" s="3" t="str">
        <f>IF(Programas!AA557="X","X","")</f>
        <v>X</v>
      </c>
      <c r="AB557" s="3" t="str">
        <f>IF(Programas!AB557="X","X","")</f>
        <v>X</v>
      </c>
      <c r="AC557" s="3" t="str">
        <f>IF(Programas!AC557="X","X","")</f>
        <v>X</v>
      </c>
      <c r="AD557" s="3">
        <f>Programas!AD557</f>
        <v>50000</v>
      </c>
      <c r="AE557" s="3">
        <f>Programas!AE557</f>
        <v>0</v>
      </c>
      <c r="AF557" s="3">
        <f>Programas!AF557</f>
        <v>0</v>
      </c>
      <c r="AG557" s="3">
        <f>Programas!AG557</f>
        <v>20000</v>
      </c>
      <c r="AH557" s="3">
        <f>Programas!AH557</f>
        <v>0</v>
      </c>
      <c r="AI557" s="3">
        <f>Programas!AI557</f>
        <v>1500</v>
      </c>
      <c r="AJ557" s="3">
        <f>Programas!AJ557</f>
        <v>1500</v>
      </c>
      <c r="AK557" s="3">
        <f>Programas!AK557</f>
        <v>1500</v>
      </c>
      <c r="AL557" s="3">
        <f>Programas!AL557</f>
        <v>1500</v>
      </c>
      <c r="AM557" s="3">
        <f>Programas!AM557</f>
        <v>1500</v>
      </c>
      <c r="AN557" s="3">
        <f>Programas!AN557</f>
        <v>1500</v>
      </c>
      <c r="AO557" s="3">
        <f>Programas!AO557</f>
        <v>1500</v>
      </c>
      <c r="AP557" s="3">
        <f>Programas!AP557</f>
        <v>1500</v>
      </c>
      <c r="AQ557" s="3">
        <f>Programas!AQ557</f>
        <v>1500</v>
      </c>
      <c r="AR557" s="3">
        <f>Programas!AR557</f>
        <v>1500</v>
      </c>
      <c r="AS557" s="3">
        <f>Programas!AS557</f>
        <v>1500</v>
      </c>
      <c r="AT557" s="3">
        <f>Programas!AT557</f>
        <v>1500</v>
      </c>
      <c r="AU557" s="3">
        <f>Programas!AU557</f>
        <v>1500</v>
      </c>
      <c r="AV557" s="3">
        <f>Programas!AV557</f>
        <v>1500</v>
      </c>
      <c r="AW557" s="3">
        <f>Programas!AW557</f>
        <v>1500</v>
      </c>
      <c r="AX557" s="4">
        <f t="shared" si="502"/>
        <v>92500</v>
      </c>
      <c r="AY557" s="4" t="s">
        <v>205</v>
      </c>
      <c r="AZ557" s="2" t="s">
        <v>369</v>
      </c>
      <c r="BA557" s="2" t="s">
        <v>370</v>
      </c>
      <c r="BB557" s="2" t="s">
        <v>371</v>
      </c>
      <c r="BC557" s="2" t="s">
        <v>372</v>
      </c>
      <c r="BD557" s="6">
        <v>0</v>
      </c>
      <c r="BE557" s="6">
        <f t="shared" si="569"/>
        <v>0</v>
      </c>
      <c r="BF557" s="6">
        <f t="shared" si="569"/>
        <v>0</v>
      </c>
      <c r="BG557" s="6">
        <f t="shared" si="569"/>
        <v>0</v>
      </c>
      <c r="BH557" s="6">
        <v>0.25</v>
      </c>
      <c r="BI557" s="6">
        <f>BH557</f>
        <v>0.25</v>
      </c>
      <c r="BJ557" s="6">
        <v>0.5</v>
      </c>
      <c r="BK557" s="6">
        <f t="shared" si="570"/>
        <v>0.5</v>
      </c>
      <c r="BL557" s="6">
        <f t="shared" si="570"/>
        <v>0.5</v>
      </c>
      <c r="BM557" s="6">
        <v>0.75</v>
      </c>
      <c r="BN557" s="6">
        <f t="shared" ref="BN557:BV557" si="581">BM557</f>
        <v>0.75</v>
      </c>
      <c r="BO557" s="6">
        <f t="shared" si="581"/>
        <v>0.75</v>
      </c>
      <c r="BP557" s="6">
        <f t="shared" si="581"/>
        <v>0.75</v>
      </c>
      <c r="BQ557" s="6">
        <f t="shared" si="581"/>
        <v>0.75</v>
      </c>
      <c r="BR557" s="6">
        <f t="shared" si="581"/>
        <v>0.75</v>
      </c>
      <c r="BS557" s="6">
        <f t="shared" si="581"/>
        <v>0.75</v>
      </c>
      <c r="BT557" s="6">
        <f t="shared" si="581"/>
        <v>0.75</v>
      </c>
      <c r="BU557" s="6">
        <f t="shared" si="581"/>
        <v>0.75</v>
      </c>
      <c r="BV557" s="6">
        <f t="shared" si="581"/>
        <v>0.75</v>
      </c>
      <c r="BW557" s="6">
        <v>1</v>
      </c>
      <c r="BX557" s="1"/>
    </row>
    <row r="558" spans="1:76" hidden="1" x14ac:dyDescent="0.3">
      <c r="A558" s="2" t="str">
        <f>Programas!A558</f>
        <v>DO3</v>
      </c>
      <c r="B558" s="2">
        <f>Programas!B558</f>
        <v>2</v>
      </c>
      <c r="C558" s="2" t="str">
        <f>Programas!C558</f>
        <v>Interfaces Setoriais</v>
      </c>
      <c r="D558" s="2">
        <f>Programas!D558</f>
        <v>13</v>
      </c>
      <c r="E558" s="2" t="str">
        <f>Programas!E558</f>
        <v>N/A</v>
      </c>
      <c r="F558" s="2" t="str">
        <f>Programas!F558</f>
        <v>N/A</v>
      </c>
      <c r="G558" s="2" t="str">
        <f>Programas!G558</f>
        <v>N/A</v>
      </c>
      <c r="H558" s="2" t="str">
        <f>Programas!H558</f>
        <v>N/A</v>
      </c>
      <c r="I558" s="2" t="str">
        <f>Programas!I558</f>
        <v>N/A</v>
      </c>
      <c r="J558" s="3" t="str">
        <f>IF(Programas!J558="X","X","")</f>
        <v/>
      </c>
      <c r="K558" s="3" t="str">
        <f>IF(Programas!K558="X","X","")</f>
        <v/>
      </c>
      <c r="L558" s="3" t="str">
        <f>IF(Programas!L558="X","X","")</f>
        <v/>
      </c>
      <c r="M558" s="3" t="str">
        <f>IF(Programas!M558="X","X","")</f>
        <v/>
      </c>
      <c r="N558" s="3" t="str">
        <f>IF(Programas!N558="X","X","")</f>
        <v/>
      </c>
      <c r="O558" s="3" t="str">
        <f>IF(Programas!O558="X","X","")</f>
        <v/>
      </c>
      <c r="P558" s="3" t="str">
        <f>IF(Programas!P558="X","X","")</f>
        <v/>
      </c>
      <c r="Q558" s="3" t="str">
        <f>IF(Programas!Q558="X","X","")</f>
        <v/>
      </c>
      <c r="R558" s="3" t="str">
        <f>IF(Programas!R558="X","X","")</f>
        <v/>
      </c>
      <c r="S558" s="3" t="str">
        <f>IF(Programas!S558="X","X","")</f>
        <v/>
      </c>
      <c r="T558" s="3" t="str">
        <f>IF(Programas!T558="X","X","")</f>
        <v/>
      </c>
      <c r="U558" s="3" t="str">
        <f>IF(Programas!U558="X","X","")</f>
        <v/>
      </c>
      <c r="V558" s="3" t="str">
        <f>IF(Programas!V558="X","X","")</f>
        <v/>
      </c>
      <c r="W558" s="3" t="str">
        <f>IF(Programas!W558="X","X","")</f>
        <v/>
      </c>
      <c r="X558" s="3" t="str">
        <f>IF(Programas!X558="X","X","")</f>
        <v/>
      </c>
      <c r="Y558" s="3" t="str">
        <f>IF(Programas!Y558="X","X","")</f>
        <v/>
      </c>
      <c r="Z558" s="3" t="str">
        <f>IF(Programas!Z558="X","X","")</f>
        <v/>
      </c>
      <c r="AA558" s="3" t="str">
        <f>IF(Programas!AA558="X","X","")</f>
        <v/>
      </c>
      <c r="AB558" s="3" t="str">
        <f>IF(Programas!AB558="X","X","")</f>
        <v/>
      </c>
      <c r="AC558" s="3" t="str">
        <f>IF(Programas!AC558="X","X","")</f>
        <v/>
      </c>
      <c r="AD558" s="3">
        <f>Programas!AD558</f>
        <v>0</v>
      </c>
      <c r="AE558" s="3">
        <f>Programas!AE558</f>
        <v>0</v>
      </c>
      <c r="AF558" s="3">
        <f>Programas!AF558</f>
        <v>0</v>
      </c>
      <c r="AG558" s="3">
        <f>Programas!AG558</f>
        <v>0</v>
      </c>
      <c r="AH558" s="3">
        <f>Programas!AH558</f>
        <v>0</v>
      </c>
      <c r="AI558" s="3">
        <f>Programas!AI558</f>
        <v>0</v>
      </c>
      <c r="AJ558" s="3">
        <f>Programas!AJ558</f>
        <v>0</v>
      </c>
      <c r="AK558" s="3">
        <f>Programas!AK558</f>
        <v>0</v>
      </c>
      <c r="AL558" s="3">
        <f>Programas!AL558</f>
        <v>0</v>
      </c>
      <c r="AM558" s="3">
        <f>Programas!AM558</f>
        <v>0</v>
      </c>
      <c r="AN558" s="3">
        <f>Programas!AN558</f>
        <v>0</v>
      </c>
      <c r="AO558" s="3">
        <f>Programas!AO558</f>
        <v>0</v>
      </c>
      <c r="AP558" s="3">
        <f>Programas!AP558</f>
        <v>0</v>
      </c>
      <c r="AQ558" s="3">
        <f>Programas!AQ558</f>
        <v>0</v>
      </c>
      <c r="AR558" s="3">
        <f>Programas!AR558</f>
        <v>0</v>
      </c>
      <c r="AS558" s="3">
        <f>Programas!AS558</f>
        <v>0</v>
      </c>
      <c r="AT558" s="3">
        <f>Programas!AT558</f>
        <v>0</v>
      </c>
      <c r="AU558" s="3">
        <f>Programas!AU558</f>
        <v>0</v>
      </c>
      <c r="AV558" s="3">
        <f>Programas!AV558</f>
        <v>0</v>
      </c>
      <c r="AW558" s="3">
        <f>Programas!AW558</f>
        <v>0</v>
      </c>
      <c r="AX558" s="4">
        <f t="shared" si="502"/>
        <v>0</v>
      </c>
      <c r="AY558" s="4"/>
      <c r="AZ558" s="2"/>
      <c r="BA558" s="2"/>
      <c r="BB558" s="2"/>
      <c r="BC558" s="2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1"/>
    </row>
    <row r="559" spans="1:76" hidden="1" x14ac:dyDescent="0.3">
      <c r="A559" s="2" t="str">
        <f>Programas!A559</f>
        <v>DO4</v>
      </c>
      <c r="B559" s="2">
        <f>Programas!B559</f>
        <v>2</v>
      </c>
      <c r="C559" s="2" t="str">
        <f>Programas!C559</f>
        <v>Interfaces Setoriais</v>
      </c>
      <c r="D559" s="2">
        <f>Programas!D559</f>
        <v>13</v>
      </c>
      <c r="E559" s="2" t="str">
        <f>Programas!E559</f>
        <v>N/A</v>
      </c>
      <c r="F559" s="2" t="str">
        <f>Programas!F559</f>
        <v>N/A</v>
      </c>
      <c r="G559" s="2" t="str">
        <f>Programas!G559</f>
        <v>N/A</v>
      </c>
      <c r="H559" s="2" t="str">
        <f>Programas!H559</f>
        <v>N/A</v>
      </c>
      <c r="I559" s="2" t="str">
        <f>Programas!I559</f>
        <v>N/A</v>
      </c>
      <c r="J559" s="3" t="str">
        <f>IF(Programas!J559="X","X","")</f>
        <v/>
      </c>
      <c r="K559" s="3" t="str">
        <f>IF(Programas!K559="X","X","")</f>
        <v/>
      </c>
      <c r="L559" s="3" t="str">
        <f>IF(Programas!L559="X","X","")</f>
        <v/>
      </c>
      <c r="M559" s="3" t="str">
        <f>IF(Programas!M559="X","X","")</f>
        <v/>
      </c>
      <c r="N559" s="3" t="str">
        <f>IF(Programas!N559="X","X","")</f>
        <v/>
      </c>
      <c r="O559" s="3" t="str">
        <f>IF(Programas!O559="X","X","")</f>
        <v/>
      </c>
      <c r="P559" s="3" t="str">
        <f>IF(Programas!P559="X","X","")</f>
        <v/>
      </c>
      <c r="Q559" s="3" t="str">
        <f>IF(Programas!Q559="X","X","")</f>
        <v/>
      </c>
      <c r="R559" s="3" t="str">
        <f>IF(Programas!R559="X","X","")</f>
        <v/>
      </c>
      <c r="S559" s="3" t="str">
        <f>IF(Programas!S559="X","X","")</f>
        <v/>
      </c>
      <c r="T559" s="3" t="str">
        <f>IF(Programas!T559="X","X","")</f>
        <v/>
      </c>
      <c r="U559" s="3" t="str">
        <f>IF(Programas!U559="X","X","")</f>
        <v/>
      </c>
      <c r="V559" s="3" t="str">
        <f>IF(Programas!V559="X","X","")</f>
        <v/>
      </c>
      <c r="W559" s="3" t="str">
        <f>IF(Programas!W559="X","X","")</f>
        <v/>
      </c>
      <c r="X559" s="3" t="str">
        <f>IF(Programas!X559="X","X","")</f>
        <v/>
      </c>
      <c r="Y559" s="3" t="str">
        <f>IF(Programas!Y559="X","X","")</f>
        <v/>
      </c>
      <c r="Z559" s="3" t="str">
        <f>IF(Programas!Z559="X","X","")</f>
        <v/>
      </c>
      <c r="AA559" s="3" t="str">
        <f>IF(Programas!AA559="X","X","")</f>
        <v/>
      </c>
      <c r="AB559" s="3" t="str">
        <f>IF(Programas!AB559="X","X","")</f>
        <v/>
      </c>
      <c r="AC559" s="3" t="str">
        <f>IF(Programas!AC559="X","X","")</f>
        <v/>
      </c>
      <c r="AD559" s="3">
        <f>Programas!AD559</f>
        <v>0</v>
      </c>
      <c r="AE559" s="3">
        <f>Programas!AE559</f>
        <v>0</v>
      </c>
      <c r="AF559" s="3">
        <f>Programas!AF559</f>
        <v>0</v>
      </c>
      <c r="AG559" s="3">
        <f>Programas!AG559</f>
        <v>0</v>
      </c>
      <c r="AH559" s="3">
        <f>Programas!AH559</f>
        <v>0</v>
      </c>
      <c r="AI559" s="3">
        <f>Programas!AI559</f>
        <v>0</v>
      </c>
      <c r="AJ559" s="3">
        <f>Programas!AJ559</f>
        <v>0</v>
      </c>
      <c r="AK559" s="3">
        <f>Programas!AK559</f>
        <v>0</v>
      </c>
      <c r="AL559" s="3">
        <f>Programas!AL559</f>
        <v>0</v>
      </c>
      <c r="AM559" s="3">
        <f>Programas!AM559</f>
        <v>0</v>
      </c>
      <c r="AN559" s="3">
        <f>Programas!AN559</f>
        <v>0</v>
      </c>
      <c r="AO559" s="3">
        <f>Programas!AO559</f>
        <v>0</v>
      </c>
      <c r="AP559" s="3">
        <f>Programas!AP559</f>
        <v>0</v>
      </c>
      <c r="AQ559" s="3">
        <f>Programas!AQ559</f>
        <v>0</v>
      </c>
      <c r="AR559" s="3">
        <f>Programas!AR559</f>
        <v>0</v>
      </c>
      <c r="AS559" s="3">
        <f>Programas!AS559</f>
        <v>0</v>
      </c>
      <c r="AT559" s="3">
        <f>Programas!AT559</f>
        <v>0</v>
      </c>
      <c r="AU559" s="3">
        <f>Programas!AU559</f>
        <v>0</v>
      </c>
      <c r="AV559" s="3">
        <f>Programas!AV559</f>
        <v>0</v>
      </c>
      <c r="AW559" s="3">
        <f>Programas!AW559</f>
        <v>0</v>
      </c>
      <c r="AX559" s="4">
        <f t="shared" si="502"/>
        <v>0</v>
      </c>
      <c r="AY559" s="4"/>
      <c r="AZ559" s="2"/>
      <c r="BA559" s="2"/>
      <c r="BB559" s="2"/>
      <c r="BC559" s="2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1"/>
    </row>
    <row r="560" spans="1:76" hidden="1" x14ac:dyDescent="0.3">
      <c r="A560" s="2" t="str">
        <f>Programas!A560</f>
        <v>DO5</v>
      </c>
      <c r="B560" s="2">
        <f>Programas!B560</f>
        <v>2</v>
      </c>
      <c r="C560" s="2" t="str">
        <f>Programas!C560</f>
        <v>Interfaces Setoriais</v>
      </c>
      <c r="D560" s="2">
        <f>Programas!D560</f>
        <v>13</v>
      </c>
      <c r="E560" s="2" t="str">
        <f>Programas!E560</f>
        <v>N/A</v>
      </c>
      <c r="F560" s="2" t="str">
        <f>Programas!F560</f>
        <v>N/A</v>
      </c>
      <c r="G560" s="2" t="str">
        <f>Programas!G560</f>
        <v>N/A</v>
      </c>
      <c r="H560" s="2" t="str">
        <f>Programas!H560</f>
        <v>N/A</v>
      </c>
      <c r="I560" s="2" t="str">
        <f>Programas!I560</f>
        <v>N/A</v>
      </c>
      <c r="J560" s="3" t="str">
        <f>IF(Programas!J560="X","X","")</f>
        <v/>
      </c>
      <c r="K560" s="3" t="str">
        <f>IF(Programas!K560="X","X","")</f>
        <v/>
      </c>
      <c r="L560" s="3" t="str">
        <f>IF(Programas!L560="X","X","")</f>
        <v/>
      </c>
      <c r="M560" s="3" t="str">
        <f>IF(Programas!M560="X","X","")</f>
        <v/>
      </c>
      <c r="N560" s="3" t="str">
        <f>IF(Programas!N560="X","X","")</f>
        <v/>
      </c>
      <c r="O560" s="3" t="str">
        <f>IF(Programas!O560="X","X","")</f>
        <v/>
      </c>
      <c r="P560" s="3" t="str">
        <f>IF(Programas!P560="X","X","")</f>
        <v/>
      </c>
      <c r="Q560" s="3" t="str">
        <f>IF(Programas!Q560="X","X","")</f>
        <v/>
      </c>
      <c r="R560" s="3" t="str">
        <f>IF(Programas!R560="X","X","")</f>
        <v/>
      </c>
      <c r="S560" s="3" t="str">
        <f>IF(Programas!S560="X","X","")</f>
        <v/>
      </c>
      <c r="T560" s="3" t="str">
        <f>IF(Programas!T560="X","X","")</f>
        <v/>
      </c>
      <c r="U560" s="3" t="str">
        <f>IF(Programas!U560="X","X","")</f>
        <v/>
      </c>
      <c r="V560" s="3" t="str">
        <f>IF(Programas!V560="X","X","")</f>
        <v/>
      </c>
      <c r="W560" s="3" t="str">
        <f>IF(Programas!W560="X","X","")</f>
        <v/>
      </c>
      <c r="X560" s="3" t="str">
        <f>IF(Programas!X560="X","X","")</f>
        <v/>
      </c>
      <c r="Y560" s="3" t="str">
        <f>IF(Programas!Y560="X","X","")</f>
        <v/>
      </c>
      <c r="Z560" s="3" t="str">
        <f>IF(Programas!Z560="X","X","")</f>
        <v/>
      </c>
      <c r="AA560" s="3" t="str">
        <f>IF(Programas!AA560="X","X","")</f>
        <v/>
      </c>
      <c r="AB560" s="3" t="str">
        <f>IF(Programas!AB560="X","X","")</f>
        <v/>
      </c>
      <c r="AC560" s="3" t="str">
        <f>IF(Programas!AC560="X","X","")</f>
        <v/>
      </c>
      <c r="AD560" s="3">
        <f>Programas!AD560</f>
        <v>0</v>
      </c>
      <c r="AE560" s="3">
        <f>Programas!AE560</f>
        <v>0</v>
      </c>
      <c r="AF560" s="3">
        <f>Programas!AF560</f>
        <v>0</v>
      </c>
      <c r="AG560" s="3">
        <f>Programas!AG560</f>
        <v>0</v>
      </c>
      <c r="AH560" s="3">
        <f>Programas!AH560</f>
        <v>0</v>
      </c>
      <c r="AI560" s="3">
        <f>Programas!AI560</f>
        <v>0</v>
      </c>
      <c r="AJ560" s="3">
        <f>Programas!AJ560</f>
        <v>0</v>
      </c>
      <c r="AK560" s="3">
        <f>Programas!AK560</f>
        <v>0</v>
      </c>
      <c r="AL560" s="3">
        <f>Programas!AL560</f>
        <v>0</v>
      </c>
      <c r="AM560" s="3">
        <f>Programas!AM560</f>
        <v>0</v>
      </c>
      <c r="AN560" s="3">
        <f>Programas!AN560</f>
        <v>0</v>
      </c>
      <c r="AO560" s="3">
        <f>Programas!AO560</f>
        <v>0</v>
      </c>
      <c r="AP560" s="3">
        <f>Programas!AP560</f>
        <v>0</v>
      </c>
      <c r="AQ560" s="3">
        <f>Programas!AQ560</f>
        <v>0</v>
      </c>
      <c r="AR560" s="3">
        <f>Programas!AR560</f>
        <v>0</v>
      </c>
      <c r="AS560" s="3">
        <f>Programas!AS560</f>
        <v>0</v>
      </c>
      <c r="AT560" s="3">
        <f>Programas!AT560</f>
        <v>0</v>
      </c>
      <c r="AU560" s="3">
        <f>Programas!AU560</f>
        <v>0</v>
      </c>
      <c r="AV560" s="3">
        <f>Programas!AV560</f>
        <v>0</v>
      </c>
      <c r="AW560" s="3">
        <f>Programas!AW560</f>
        <v>0</v>
      </c>
      <c r="AX560" s="4">
        <f t="shared" si="502"/>
        <v>0</v>
      </c>
      <c r="AY560" s="4"/>
      <c r="AZ560" s="2"/>
      <c r="BA560" s="2"/>
      <c r="BB560" s="2"/>
      <c r="BC560" s="2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1"/>
    </row>
    <row r="561" spans="1:76" hidden="1" x14ac:dyDescent="0.3">
      <c r="A561" s="2" t="str">
        <f>Programas!A561</f>
        <v>DO6</v>
      </c>
      <c r="B561" s="2">
        <f>Programas!B561</f>
        <v>2</v>
      </c>
      <c r="C561" s="2" t="str">
        <f>Programas!C561</f>
        <v>Interfaces Setoriais</v>
      </c>
      <c r="D561" s="2">
        <f>Programas!D561</f>
        <v>13</v>
      </c>
      <c r="E561" s="2" t="str">
        <f>Programas!E561</f>
        <v>N/A</v>
      </c>
      <c r="F561" s="2" t="str">
        <f>Programas!F561</f>
        <v>N/A</v>
      </c>
      <c r="G561" s="2" t="str">
        <f>Programas!G561</f>
        <v>N/A</v>
      </c>
      <c r="H561" s="2" t="str">
        <f>Programas!H561</f>
        <v>N/A</v>
      </c>
      <c r="I561" s="2" t="str">
        <f>Programas!I561</f>
        <v>N/A</v>
      </c>
      <c r="J561" s="3" t="str">
        <f>IF(Programas!J561="X","X","")</f>
        <v/>
      </c>
      <c r="K561" s="3" t="str">
        <f>IF(Programas!K561="X","X","")</f>
        <v/>
      </c>
      <c r="L561" s="3" t="str">
        <f>IF(Programas!L561="X","X","")</f>
        <v/>
      </c>
      <c r="M561" s="3" t="str">
        <f>IF(Programas!M561="X","X","")</f>
        <v/>
      </c>
      <c r="N561" s="3" t="str">
        <f>IF(Programas!N561="X","X","")</f>
        <v/>
      </c>
      <c r="O561" s="3" t="str">
        <f>IF(Programas!O561="X","X","")</f>
        <v/>
      </c>
      <c r="P561" s="3" t="str">
        <f>IF(Programas!P561="X","X","")</f>
        <v/>
      </c>
      <c r="Q561" s="3" t="str">
        <f>IF(Programas!Q561="X","X","")</f>
        <v/>
      </c>
      <c r="R561" s="3" t="str">
        <f>IF(Programas!R561="X","X","")</f>
        <v/>
      </c>
      <c r="S561" s="3" t="str">
        <f>IF(Programas!S561="X","X","")</f>
        <v/>
      </c>
      <c r="T561" s="3" t="str">
        <f>IF(Programas!T561="X","X","")</f>
        <v/>
      </c>
      <c r="U561" s="3" t="str">
        <f>IF(Programas!U561="X","X","")</f>
        <v/>
      </c>
      <c r="V561" s="3" t="str">
        <f>IF(Programas!V561="X","X","")</f>
        <v/>
      </c>
      <c r="W561" s="3" t="str">
        <f>IF(Programas!W561="X","X","")</f>
        <v/>
      </c>
      <c r="X561" s="3" t="str">
        <f>IF(Programas!X561="X","X","")</f>
        <v/>
      </c>
      <c r="Y561" s="3" t="str">
        <f>IF(Programas!Y561="X","X","")</f>
        <v/>
      </c>
      <c r="Z561" s="3" t="str">
        <f>IF(Programas!Z561="X","X","")</f>
        <v/>
      </c>
      <c r="AA561" s="3" t="str">
        <f>IF(Programas!AA561="X","X","")</f>
        <v/>
      </c>
      <c r="AB561" s="3" t="str">
        <f>IF(Programas!AB561="X","X","")</f>
        <v/>
      </c>
      <c r="AC561" s="3" t="str">
        <f>IF(Programas!AC561="X","X","")</f>
        <v/>
      </c>
      <c r="AD561" s="3">
        <f>Programas!AD561</f>
        <v>0</v>
      </c>
      <c r="AE561" s="3">
        <f>Programas!AE561</f>
        <v>0</v>
      </c>
      <c r="AF561" s="3">
        <f>Programas!AF561</f>
        <v>0</v>
      </c>
      <c r="AG561" s="3">
        <f>Programas!AG561</f>
        <v>0</v>
      </c>
      <c r="AH561" s="3">
        <f>Programas!AH561</f>
        <v>0</v>
      </c>
      <c r="AI561" s="3">
        <f>Programas!AI561</f>
        <v>0</v>
      </c>
      <c r="AJ561" s="3">
        <f>Programas!AJ561</f>
        <v>0</v>
      </c>
      <c r="AK561" s="3">
        <f>Programas!AK561</f>
        <v>0</v>
      </c>
      <c r="AL561" s="3">
        <f>Programas!AL561</f>
        <v>0</v>
      </c>
      <c r="AM561" s="3">
        <f>Programas!AM561</f>
        <v>0</v>
      </c>
      <c r="AN561" s="3">
        <f>Programas!AN561</f>
        <v>0</v>
      </c>
      <c r="AO561" s="3">
        <f>Programas!AO561</f>
        <v>0</v>
      </c>
      <c r="AP561" s="3">
        <f>Programas!AP561</f>
        <v>0</v>
      </c>
      <c r="AQ561" s="3">
        <f>Programas!AQ561</f>
        <v>0</v>
      </c>
      <c r="AR561" s="3">
        <f>Programas!AR561</f>
        <v>0</v>
      </c>
      <c r="AS561" s="3">
        <f>Programas!AS561</f>
        <v>0</v>
      </c>
      <c r="AT561" s="3">
        <f>Programas!AT561</f>
        <v>0</v>
      </c>
      <c r="AU561" s="3">
        <f>Programas!AU561</f>
        <v>0</v>
      </c>
      <c r="AV561" s="3">
        <f>Programas!AV561</f>
        <v>0</v>
      </c>
      <c r="AW561" s="3">
        <f>Programas!AW561</f>
        <v>0</v>
      </c>
      <c r="AX561" s="4">
        <f t="shared" si="502"/>
        <v>0</v>
      </c>
      <c r="AY561" s="4"/>
      <c r="AZ561" s="2"/>
      <c r="BA561" s="2"/>
      <c r="BB561" s="2"/>
      <c r="BC561" s="2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1"/>
    </row>
    <row r="562" spans="1:76" hidden="1" x14ac:dyDescent="0.3">
      <c r="A562" s="2" t="str">
        <f>Programas!A562</f>
        <v>UA7</v>
      </c>
      <c r="B562" s="2">
        <f>Programas!B562</f>
        <v>2</v>
      </c>
      <c r="C562" s="2" t="str">
        <f>Programas!C562</f>
        <v>Interfaces Setoriais</v>
      </c>
      <c r="D562" s="2">
        <f>Programas!D562</f>
        <v>13</v>
      </c>
      <c r="E562" s="2" t="str">
        <f>Programas!E562</f>
        <v>N/A</v>
      </c>
      <c r="F562" s="2" t="str">
        <f>Programas!F562</f>
        <v>N/A</v>
      </c>
      <c r="G562" s="2" t="str">
        <f>Programas!G562</f>
        <v>N/A</v>
      </c>
      <c r="H562" s="2" t="str">
        <f>Programas!H562</f>
        <v>N/A</v>
      </c>
      <c r="I562" s="2" t="str">
        <f>Programas!I562</f>
        <v>N/A</v>
      </c>
      <c r="J562" s="3" t="str">
        <f>IF(Programas!J562="X","X","")</f>
        <v/>
      </c>
      <c r="K562" s="3" t="str">
        <f>IF(Programas!K562="X","X","")</f>
        <v/>
      </c>
      <c r="L562" s="3" t="str">
        <f>IF(Programas!L562="X","X","")</f>
        <v/>
      </c>
      <c r="M562" s="3" t="str">
        <f>IF(Programas!M562="X","X","")</f>
        <v/>
      </c>
      <c r="N562" s="3" t="str">
        <f>IF(Programas!N562="X","X","")</f>
        <v/>
      </c>
      <c r="O562" s="3" t="str">
        <f>IF(Programas!O562="X","X","")</f>
        <v/>
      </c>
      <c r="P562" s="3" t="str">
        <f>IF(Programas!P562="X","X","")</f>
        <v/>
      </c>
      <c r="Q562" s="3" t="str">
        <f>IF(Programas!Q562="X","X","")</f>
        <v/>
      </c>
      <c r="R562" s="3" t="str">
        <f>IF(Programas!R562="X","X","")</f>
        <v/>
      </c>
      <c r="S562" s="3" t="str">
        <f>IF(Programas!S562="X","X","")</f>
        <v/>
      </c>
      <c r="T562" s="3" t="str">
        <f>IF(Programas!T562="X","X","")</f>
        <v/>
      </c>
      <c r="U562" s="3" t="str">
        <f>IF(Programas!U562="X","X","")</f>
        <v/>
      </c>
      <c r="V562" s="3" t="str">
        <f>IF(Programas!V562="X","X","")</f>
        <v/>
      </c>
      <c r="W562" s="3" t="str">
        <f>IF(Programas!W562="X","X","")</f>
        <v/>
      </c>
      <c r="X562" s="3" t="str">
        <f>IF(Programas!X562="X","X","")</f>
        <v/>
      </c>
      <c r="Y562" s="3" t="str">
        <f>IF(Programas!Y562="X","X","")</f>
        <v/>
      </c>
      <c r="Z562" s="3" t="str">
        <f>IF(Programas!Z562="X","X","")</f>
        <v/>
      </c>
      <c r="AA562" s="3" t="str">
        <f>IF(Programas!AA562="X","X","")</f>
        <v/>
      </c>
      <c r="AB562" s="3" t="str">
        <f>IF(Programas!AB562="X","X","")</f>
        <v/>
      </c>
      <c r="AC562" s="3" t="str">
        <f>IF(Programas!AC562="X","X","")</f>
        <v/>
      </c>
      <c r="AD562" s="3">
        <f>Programas!AD562</f>
        <v>0</v>
      </c>
      <c r="AE562" s="3">
        <f>Programas!AE562</f>
        <v>0</v>
      </c>
      <c r="AF562" s="3">
        <f>Programas!AF562</f>
        <v>0</v>
      </c>
      <c r="AG562" s="3">
        <f>Programas!AG562</f>
        <v>0</v>
      </c>
      <c r="AH562" s="3">
        <f>Programas!AH562</f>
        <v>0</v>
      </c>
      <c r="AI562" s="3">
        <f>Programas!AI562</f>
        <v>0</v>
      </c>
      <c r="AJ562" s="3">
        <f>Programas!AJ562</f>
        <v>0</v>
      </c>
      <c r="AK562" s="3">
        <f>Programas!AK562</f>
        <v>0</v>
      </c>
      <c r="AL562" s="3">
        <f>Programas!AL562</f>
        <v>0</v>
      </c>
      <c r="AM562" s="3">
        <f>Programas!AM562</f>
        <v>0</v>
      </c>
      <c r="AN562" s="3">
        <f>Programas!AN562</f>
        <v>0</v>
      </c>
      <c r="AO562" s="3">
        <f>Programas!AO562</f>
        <v>0</v>
      </c>
      <c r="AP562" s="3">
        <f>Programas!AP562</f>
        <v>0</v>
      </c>
      <c r="AQ562" s="3">
        <f>Programas!AQ562</f>
        <v>0</v>
      </c>
      <c r="AR562" s="3">
        <f>Programas!AR562</f>
        <v>0</v>
      </c>
      <c r="AS562" s="3">
        <f>Programas!AS562</f>
        <v>0</v>
      </c>
      <c r="AT562" s="3">
        <f>Programas!AT562</f>
        <v>0</v>
      </c>
      <c r="AU562" s="3">
        <f>Programas!AU562</f>
        <v>0</v>
      </c>
      <c r="AV562" s="3">
        <f>Programas!AV562</f>
        <v>0</v>
      </c>
      <c r="AW562" s="3">
        <f>Programas!AW562</f>
        <v>0</v>
      </c>
      <c r="AX562" s="4">
        <f t="shared" si="502"/>
        <v>0</v>
      </c>
      <c r="AY562" s="4"/>
      <c r="AZ562" s="2"/>
      <c r="BA562" s="2"/>
      <c r="BB562" s="2"/>
      <c r="BC562" s="2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1"/>
    </row>
    <row r="563" spans="1:76" hidden="1" x14ac:dyDescent="0.3">
      <c r="A563" s="2" t="str">
        <f>Programas!A563</f>
        <v>UA8</v>
      </c>
      <c r="B563" s="2">
        <f>Programas!B563</f>
        <v>2</v>
      </c>
      <c r="C563" s="2" t="str">
        <f>Programas!C563</f>
        <v>Interfaces Setoriais</v>
      </c>
      <c r="D563" s="2">
        <f>Programas!D563</f>
        <v>13</v>
      </c>
      <c r="E563" s="2" t="str">
        <f>Programas!E563</f>
        <v>N/A</v>
      </c>
      <c r="F563" s="2" t="str">
        <f>Programas!F563</f>
        <v>N/A</v>
      </c>
      <c r="G563" s="2" t="str">
        <f>Programas!G563</f>
        <v>N/A</v>
      </c>
      <c r="H563" s="2" t="str">
        <f>Programas!H563</f>
        <v>N/A</v>
      </c>
      <c r="I563" s="2" t="str">
        <f>Programas!I563</f>
        <v>N/A</v>
      </c>
      <c r="J563" s="3" t="str">
        <f>IF(Programas!J563="X","X","")</f>
        <v/>
      </c>
      <c r="K563" s="3" t="str">
        <f>IF(Programas!K563="X","X","")</f>
        <v/>
      </c>
      <c r="L563" s="3" t="str">
        <f>IF(Programas!L563="X","X","")</f>
        <v/>
      </c>
      <c r="M563" s="3" t="str">
        <f>IF(Programas!M563="X","X","")</f>
        <v/>
      </c>
      <c r="N563" s="3" t="str">
        <f>IF(Programas!N563="X","X","")</f>
        <v/>
      </c>
      <c r="O563" s="3" t="str">
        <f>IF(Programas!O563="X","X","")</f>
        <v/>
      </c>
      <c r="P563" s="3" t="str">
        <f>IF(Programas!P563="X","X","")</f>
        <v/>
      </c>
      <c r="Q563" s="3" t="str">
        <f>IF(Programas!Q563="X","X","")</f>
        <v/>
      </c>
      <c r="R563" s="3" t="str">
        <f>IF(Programas!R563="X","X","")</f>
        <v/>
      </c>
      <c r="S563" s="3" t="str">
        <f>IF(Programas!S563="X","X","")</f>
        <v/>
      </c>
      <c r="T563" s="3" t="str">
        <f>IF(Programas!T563="X","X","")</f>
        <v/>
      </c>
      <c r="U563" s="3" t="str">
        <f>IF(Programas!U563="X","X","")</f>
        <v/>
      </c>
      <c r="V563" s="3" t="str">
        <f>IF(Programas!V563="X","X","")</f>
        <v/>
      </c>
      <c r="W563" s="3" t="str">
        <f>IF(Programas!W563="X","X","")</f>
        <v/>
      </c>
      <c r="X563" s="3" t="str">
        <f>IF(Programas!X563="X","X","")</f>
        <v/>
      </c>
      <c r="Y563" s="3" t="str">
        <f>IF(Programas!Y563="X","X","")</f>
        <v/>
      </c>
      <c r="Z563" s="3" t="str">
        <f>IF(Programas!Z563="X","X","")</f>
        <v/>
      </c>
      <c r="AA563" s="3" t="str">
        <f>IF(Programas!AA563="X","X","")</f>
        <v/>
      </c>
      <c r="AB563" s="3" t="str">
        <f>IF(Programas!AB563="X","X","")</f>
        <v/>
      </c>
      <c r="AC563" s="3" t="str">
        <f>IF(Programas!AC563="X","X","")</f>
        <v/>
      </c>
      <c r="AD563" s="3">
        <f>Programas!AD563</f>
        <v>0</v>
      </c>
      <c r="AE563" s="3">
        <f>Programas!AE563</f>
        <v>0</v>
      </c>
      <c r="AF563" s="3">
        <f>Programas!AF563</f>
        <v>0</v>
      </c>
      <c r="AG563" s="3">
        <f>Programas!AG563</f>
        <v>0</v>
      </c>
      <c r="AH563" s="3">
        <f>Programas!AH563</f>
        <v>0</v>
      </c>
      <c r="AI563" s="3">
        <f>Programas!AI563</f>
        <v>0</v>
      </c>
      <c r="AJ563" s="3">
        <f>Programas!AJ563</f>
        <v>0</v>
      </c>
      <c r="AK563" s="3">
        <f>Programas!AK563</f>
        <v>0</v>
      </c>
      <c r="AL563" s="3">
        <f>Programas!AL563</f>
        <v>0</v>
      </c>
      <c r="AM563" s="3">
        <f>Programas!AM563</f>
        <v>0</v>
      </c>
      <c r="AN563" s="3">
        <f>Programas!AN563</f>
        <v>0</v>
      </c>
      <c r="AO563" s="3">
        <f>Programas!AO563</f>
        <v>0</v>
      </c>
      <c r="AP563" s="3">
        <f>Programas!AP563</f>
        <v>0</v>
      </c>
      <c r="AQ563" s="3">
        <f>Programas!AQ563</f>
        <v>0</v>
      </c>
      <c r="AR563" s="3">
        <f>Programas!AR563</f>
        <v>0</v>
      </c>
      <c r="AS563" s="3">
        <f>Programas!AS563</f>
        <v>0</v>
      </c>
      <c r="AT563" s="3">
        <f>Programas!AT563</f>
        <v>0</v>
      </c>
      <c r="AU563" s="3">
        <f>Programas!AU563</f>
        <v>0</v>
      </c>
      <c r="AV563" s="3">
        <f>Programas!AV563</f>
        <v>0</v>
      </c>
      <c r="AW563" s="3">
        <f>Programas!AW563</f>
        <v>0</v>
      </c>
      <c r="AX563" s="4">
        <f t="shared" ref="AX563:AX626" si="582">SUM(AD563:AW563)</f>
        <v>0</v>
      </c>
      <c r="AY563" s="4"/>
      <c r="AZ563" s="2"/>
      <c r="BA563" s="2"/>
      <c r="BB563" s="2"/>
      <c r="BC563" s="2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1"/>
    </row>
    <row r="564" spans="1:76" hidden="1" x14ac:dyDescent="0.3">
      <c r="A564" s="2" t="str">
        <f>Programas!A564</f>
        <v>UA9</v>
      </c>
      <c r="B564" s="2">
        <f>Programas!B564</f>
        <v>2</v>
      </c>
      <c r="C564" s="2" t="str">
        <f>Programas!C564</f>
        <v>Interfaces Setoriais</v>
      </c>
      <c r="D564" s="2">
        <f>Programas!D564</f>
        <v>13</v>
      </c>
      <c r="E564" s="2" t="str">
        <f>Programas!E564</f>
        <v>N/A</v>
      </c>
      <c r="F564" s="2" t="str">
        <f>Programas!F564</f>
        <v>N/A</v>
      </c>
      <c r="G564" s="2" t="str">
        <f>Programas!G564</f>
        <v>N/A</v>
      </c>
      <c r="H564" s="2" t="str">
        <f>Programas!H564</f>
        <v>N/A</v>
      </c>
      <c r="I564" s="2" t="str">
        <f>Programas!I564</f>
        <v>N/A</v>
      </c>
      <c r="J564" s="3" t="str">
        <f>IF(Programas!J564="X","X","")</f>
        <v/>
      </c>
      <c r="K564" s="3" t="str">
        <f>IF(Programas!K564="X","X","")</f>
        <v/>
      </c>
      <c r="L564" s="3" t="str">
        <f>IF(Programas!L564="X","X","")</f>
        <v/>
      </c>
      <c r="M564" s="3" t="str">
        <f>IF(Programas!M564="X","X","")</f>
        <v/>
      </c>
      <c r="N564" s="3" t="str">
        <f>IF(Programas!N564="X","X","")</f>
        <v/>
      </c>
      <c r="O564" s="3" t="str">
        <f>IF(Programas!O564="X","X","")</f>
        <v/>
      </c>
      <c r="P564" s="3" t="str">
        <f>IF(Programas!P564="X","X","")</f>
        <v/>
      </c>
      <c r="Q564" s="3" t="str">
        <f>IF(Programas!Q564="X","X","")</f>
        <v/>
      </c>
      <c r="R564" s="3" t="str">
        <f>IF(Programas!R564="X","X","")</f>
        <v/>
      </c>
      <c r="S564" s="3" t="str">
        <f>IF(Programas!S564="X","X","")</f>
        <v/>
      </c>
      <c r="T564" s="3" t="str">
        <f>IF(Programas!T564="X","X","")</f>
        <v/>
      </c>
      <c r="U564" s="3" t="str">
        <f>IF(Programas!U564="X","X","")</f>
        <v/>
      </c>
      <c r="V564" s="3" t="str">
        <f>IF(Programas!V564="X","X","")</f>
        <v/>
      </c>
      <c r="W564" s="3" t="str">
        <f>IF(Programas!W564="X","X","")</f>
        <v/>
      </c>
      <c r="X564" s="3" t="str">
        <f>IF(Programas!X564="X","X","")</f>
        <v/>
      </c>
      <c r="Y564" s="3" t="str">
        <f>IF(Programas!Y564="X","X","")</f>
        <v/>
      </c>
      <c r="Z564" s="3" t="str">
        <f>IF(Programas!Z564="X","X","")</f>
        <v/>
      </c>
      <c r="AA564" s="3" t="str">
        <f>IF(Programas!AA564="X","X","")</f>
        <v/>
      </c>
      <c r="AB564" s="3" t="str">
        <f>IF(Programas!AB564="X","X","")</f>
        <v/>
      </c>
      <c r="AC564" s="3" t="str">
        <f>IF(Programas!AC564="X","X","")</f>
        <v/>
      </c>
      <c r="AD564" s="3">
        <f>Programas!AD564</f>
        <v>0</v>
      </c>
      <c r="AE564" s="3">
        <f>Programas!AE564</f>
        <v>0</v>
      </c>
      <c r="AF564" s="3">
        <f>Programas!AF564</f>
        <v>0</v>
      </c>
      <c r="AG564" s="3">
        <f>Programas!AG564</f>
        <v>0</v>
      </c>
      <c r="AH564" s="3">
        <f>Programas!AH564</f>
        <v>0</v>
      </c>
      <c r="AI564" s="3">
        <f>Programas!AI564</f>
        <v>0</v>
      </c>
      <c r="AJ564" s="3">
        <f>Programas!AJ564</f>
        <v>0</v>
      </c>
      <c r="AK564" s="3">
        <f>Programas!AK564</f>
        <v>0</v>
      </c>
      <c r="AL564" s="3">
        <f>Programas!AL564</f>
        <v>0</v>
      </c>
      <c r="AM564" s="3">
        <f>Programas!AM564</f>
        <v>0</v>
      </c>
      <c r="AN564" s="3">
        <f>Programas!AN564</f>
        <v>0</v>
      </c>
      <c r="AO564" s="3">
        <f>Programas!AO564</f>
        <v>0</v>
      </c>
      <c r="AP564" s="3">
        <f>Programas!AP564</f>
        <v>0</v>
      </c>
      <c r="AQ564" s="3">
        <f>Programas!AQ564</f>
        <v>0</v>
      </c>
      <c r="AR564" s="3">
        <f>Programas!AR564</f>
        <v>0</v>
      </c>
      <c r="AS564" s="3">
        <f>Programas!AS564</f>
        <v>0</v>
      </c>
      <c r="AT564" s="3">
        <f>Programas!AT564</f>
        <v>0</v>
      </c>
      <c r="AU564" s="3">
        <f>Programas!AU564</f>
        <v>0</v>
      </c>
      <c r="AV564" s="3">
        <f>Programas!AV564</f>
        <v>0</v>
      </c>
      <c r="AW564" s="3">
        <f>Programas!AW564</f>
        <v>0</v>
      </c>
      <c r="AX564" s="4">
        <f t="shared" si="582"/>
        <v>0</v>
      </c>
      <c r="AY564" s="4"/>
      <c r="AZ564" s="2"/>
      <c r="BA564" s="2"/>
      <c r="BB564" s="2"/>
      <c r="BC564" s="2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1"/>
    </row>
    <row r="565" spans="1:76" ht="57" x14ac:dyDescent="0.3">
      <c r="A565" s="40" t="str">
        <f>Programas!A565</f>
        <v>PIRH</v>
      </c>
      <c r="B565" s="40">
        <f>Programas!B565</f>
        <v>2</v>
      </c>
      <c r="C565" s="40" t="str">
        <f>Programas!C565</f>
        <v>Interfaces Setoriais</v>
      </c>
      <c r="D565" s="40">
        <f>Programas!D565</f>
        <v>13</v>
      </c>
      <c r="E565" s="40" t="str">
        <f>Programas!E565</f>
        <v>Desenvolvimento de ações para o setor de saneamento</v>
      </c>
      <c r="F565" s="40" t="str">
        <f>Programas!F565</f>
        <v>13.2</v>
      </c>
      <c r="G565" s="40" t="str">
        <f>Programas!G565</f>
        <v>Efetivação do Enquadramento</v>
      </c>
      <c r="H565" s="40" t="str">
        <f>Programas!H565</f>
        <v>13.2.3</v>
      </c>
      <c r="I565" s="40" t="str">
        <f>Programas!I565</f>
        <v>Contratar projetos e executar obras de sistemas coletivos de esgotamento sanitário em pequenas comunidades</v>
      </c>
      <c r="J565" s="30" t="str">
        <f>IF(Programas!J565="X","X","")</f>
        <v/>
      </c>
      <c r="K565" s="30" t="str">
        <f>IF(Programas!K565="X","X","")</f>
        <v/>
      </c>
      <c r="L565" s="30" t="str">
        <f>IF(Programas!L565="X","X","")</f>
        <v>X</v>
      </c>
      <c r="M565" s="30" t="str">
        <f>IF(Programas!M565="X","X","")</f>
        <v>X</v>
      </c>
      <c r="N565" s="30" t="str">
        <f>IF(Programas!N565="X","X","")</f>
        <v>X</v>
      </c>
      <c r="O565" s="30" t="str">
        <f>IF(Programas!O565="X","X","")</f>
        <v>X</v>
      </c>
      <c r="P565" s="30" t="str">
        <f>IF(Programas!P565="X","X","")</f>
        <v>X</v>
      </c>
      <c r="Q565" s="30" t="str">
        <f>IF(Programas!Q565="X","X","")</f>
        <v>X</v>
      </c>
      <c r="R565" s="30" t="str">
        <f>IF(Programas!R565="X","X","")</f>
        <v>X</v>
      </c>
      <c r="S565" s="30" t="str">
        <f>IF(Programas!S565="X","X","")</f>
        <v>X</v>
      </c>
      <c r="T565" s="30" t="str">
        <f>IF(Programas!T565="X","X","")</f>
        <v>X</v>
      </c>
      <c r="U565" s="30" t="str">
        <f>IF(Programas!U565="X","X","")</f>
        <v>X</v>
      </c>
      <c r="V565" s="30" t="str">
        <f>IF(Programas!V565="X","X","")</f>
        <v>X</v>
      </c>
      <c r="W565" s="30" t="str">
        <f>IF(Programas!W565="X","X","")</f>
        <v>X</v>
      </c>
      <c r="X565" s="30" t="str">
        <f>IF(Programas!X565="X","X","")</f>
        <v>X</v>
      </c>
      <c r="Y565" s="30" t="str">
        <f>IF(Programas!Y565="X","X","")</f>
        <v>X</v>
      </c>
      <c r="Z565" s="30" t="str">
        <f>IF(Programas!Z565="X","X","")</f>
        <v>X</v>
      </c>
      <c r="AA565" s="30" t="str">
        <f>IF(Programas!AA565="X","X","")</f>
        <v>X</v>
      </c>
      <c r="AB565" s="30" t="str">
        <f>IF(Programas!AB565="X","X","")</f>
        <v>X</v>
      </c>
      <c r="AC565" s="30" t="str">
        <f>IF(Programas!AC565="X","X","")</f>
        <v>X</v>
      </c>
      <c r="AD565" s="30">
        <f>Programas!AD565</f>
        <v>0</v>
      </c>
      <c r="AE565" s="30">
        <f>Programas!AE565</f>
        <v>3000</v>
      </c>
      <c r="AF565" s="30">
        <f>Programas!AF565</f>
        <v>1000</v>
      </c>
      <c r="AG565" s="30">
        <f>Programas!AG565</f>
        <v>0</v>
      </c>
      <c r="AH565" s="30">
        <f>Programas!AH565</f>
        <v>0</v>
      </c>
      <c r="AI565" s="30">
        <f>Programas!AI565</f>
        <v>750</v>
      </c>
      <c r="AJ565" s="30">
        <f>Programas!AJ565</f>
        <v>750</v>
      </c>
      <c r="AK565" s="30">
        <f>Programas!AK565</f>
        <v>750</v>
      </c>
      <c r="AL565" s="30">
        <f>Programas!AL565</f>
        <v>750</v>
      </c>
      <c r="AM565" s="30">
        <f>Programas!AM565</f>
        <v>750</v>
      </c>
      <c r="AN565" s="30">
        <f>Programas!AN565</f>
        <v>750</v>
      </c>
      <c r="AO565" s="30">
        <f>Programas!AO565</f>
        <v>750</v>
      </c>
      <c r="AP565" s="30">
        <f>Programas!AP565</f>
        <v>750</v>
      </c>
      <c r="AQ565" s="30">
        <f>Programas!AQ565</f>
        <v>750</v>
      </c>
      <c r="AR565" s="30">
        <f>Programas!AR565</f>
        <v>750</v>
      </c>
      <c r="AS565" s="30">
        <f>Programas!AS565</f>
        <v>750</v>
      </c>
      <c r="AT565" s="30">
        <f>Programas!AT565</f>
        <v>750</v>
      </c>
      <c r="AU565" s="30">
        <f>Programas!AU565</f>
        <v>750</v>
      </c>
      <c r="AV565" s="30">
        <f>Programas!AV565</f>
        <v>750</v>
      </c>
      <c r="AW565" s="30">
        <f>Programas!AW565</f>
        <v>750</v>
      </c>
      <c r="AX565" s="36">
        <f t="shared" si="582"/>
        <v>15250</v>
      </c>
      <c r="AY565" s="36" t="s">
        <v>205</v>
      </c>
      <c r="AZ565" s="40" t="s">
        <v>369</v>
      </c>
      <c r="BA565" s="40" t="s">
        <v>370</v>
      </c>
      <c r="BB565" s="40" t="s">
        <v>373</v>
      </c>
      <c r="BC565" s="40" t="s">
        <v>374</v>
      </c>
      <c r="BD565" s="62">
        <v>0</v>
      </c>
      <c r="BE565" s="62">
        <f t="shared" ref="BE565:BV565" si="583">BD565</f>
        <v>0</v>
      </c>
      <c r="BF565" s="62">
        <f t="shared" si="583"/>
        <v>0</v>
      </c>
      <c r="BG565" s="62">
        <f t="shared" si="583"/>
        <v>0</v>
      </c>
      <c r="BH565" s="62">
        <v>0.25</v>
      </c>
      <c r="BI565" s="62">
        <f t="shared" si="583"/>
        <v>0.25</v>
      </c>
      <c r="BJ565" s="62">
        <v>0.5</v>
      </c>
      <c r="BK565" s="62">
        <f t="shared" si="583"/>
        <v>0.5</v>
      </c>
      <c r="BL565" s="62">
        <f t="shared" si="583"/>
        <v>0.5</v>
      </c>
      <c r="BM565" s="62">
        <v>0.75</v>
      </c>
      <c r="BN565" s="62">
        <f t="shared" si="583"/>
        <v>0.75</v>
      </c>
      <c r="BO565" s="62">
        <f t="shared" si="583"/>
        <v>0.75</v>
      </c>
      <c r="BP565" s="62">
        <f t="shared" si="583"/>
        <v>0.75</v>
      </c>
      <c r="BQ565" s="62">
        <f t="shared" si="583"/>
        <v>0.75</v>
      </c>
      <c r="BR565" s="62">
        <f t="shared" si="583"/>
        <v>0.75</v>
      </c>
      <c r="BS565" s="62">
        <f t="shared" si="583"/>
        <v>0.75</v>
      </c>
      <c r="BT565" s="62">
        <f t="shared" si="583"/>
        <v>0.75</v>
      </c>
      <c r="BU565" s="62">
        <f t="shared" si="583"/>
        <v>0.75</v>
      </c>
      <c r="BV565" s="62">
        <f t="shared" si="583"/>
        <v>0.75</v>
      </c>
      <c r="BW565" s="62">
        <v>1</v>
      </c>
    </row>
    <row r="566" spans="1:76" ht="57" hidden="1" x14ac:dyDescent="0.3">
      <c r="A566" s="2" t="str">
        <f>Programas!A566</f>
        <v>Doce</v>
      </c>
      <c r="B566" s="2">
        <f>Programas!B566</f>
        <v>2</v>
      </c>
      <c r="C566" s="2" t="str">
        <f>Programas!C566</f>
        <v>Interfaces Setoriais</v>
      </c>
      <c r="D566" s="2">
        <f>Programas!D566</f>
        <v>13</v>
      </c>
      <c r="E566" s="2" t="str">
        <f>Programas!E566</f>
        <v>Desenvolvimento de ações para o setor de saneamento</v>
      </c>
      <c r="F566" s="2" t="str">
        <f>Programas!F566</f>
        <v>13.2</v>
      </c>
      <c r="G566" s="2" t="str">
        <f>Programas!G566</f>
        <v>Efetivação do Enquadramento</v>
      </c>
      <c r="H566" s="2" t="str">
        <f>Programas!H566</f>
        <v>13.2.3</v>
      </c>
      <c r="I566" s="2" t="str">
        <f>Programas!I566</f>
        <v>Contratar projetos e executar obras de sistemas coletivos de esgotamento sanitário em pequenas comunidades</v>
      </c>
      <c r="J566" s="3" t="str">
        <f>IF(Programas!J566="X","X","")</f>
        <v/>
      </c>
      <c r="K566" s="3" t="str">
        <f>IF(Programas!K566="X","X","")</f>
        <v/>
      </c>
      <c r="L566" s="3" t="str">
        <f>IF(Programas!L566="X","X","")</f>
        <v>X</v>
      </c>
      <c r="M566" s="3" t="str">
        <f>IF(Programas!M566="X","X","")</f>
        <v>X</v>
      </c>
      <c r="N566" s="3" t="str">
        <f>IF(Programas!N566="X","X","")</f>
        <v>X</v>
      </c>
      <c r="O566" s="3" t="str">
        <f>IF(Programas!O566="X","X","")</f>
        <v>X</v>
      </c>
      <c r="P566" s="3" t="str">
        <f>IF(Programas!P566="X","X","")</f>
        <v>X</v>
      </c>
      <c r="Q566" s="3" t="str">
        <f>IF(Programas!Q566="X","X","")</f>
        <v>X</v>
      </c>
      <c r="R566" s="3" t="str">
        <f>IF(Programas!R566="X","X","")</f>
        <v>X</v>
      </c>
      <c r="S566" s="3" t="str">
        <f>IF(Programas!S566="X","X","")</f>
        <v>X</v>
      </c>
      <c r="T566" s="3" t="str">
        <f>IF(Programas!T566="X","X","")</f>
        <v>X</v>
      </c>
      <c r="U566" s="3" t="str">
        <f>IF(Programas!U566="X","X","")</f>
        <v>X</v>
      </c>
      <c r="V566" s="3" t="str">
        <f>IF(Programas!V566="X","X","")</f>
        <v>X</v>
      </c>
      <c r="W566" s="3" t="str">
        <f>IF(Programas!W566="X","X","")</f>
        <v>X</v>
      </c>
      <c r="X566" s="3" t="str">
        <f>IF(Programas!X566="X","X","")</f>
        <v>X</v>
      </c>
      <c r="Y566" s="3" t="str">
        <f>IF(Programas!Y566="X","X","")</f>
        <v>X</v>
      </c>
      <c r="Z566" s="3" t="str">
        <f>IF(Programas!Z566="X","X","")</f>
        <v>X</v>
      </c>
      <c r="AA566" s="3" t="str">
        <f>IF(Programas!AA566="X","X","")</f>
        <v>X</v>
      </c>
      <c r="AB566" s="3" t="str">
        <f>IF(Programas!AB566="X","X","")</f>
        <v>X</v>
      </c>
      <c r="AC566" s="3" t="str">
        <f>IF(Programas!AC566="X","X","")</f>
        <v>X</v>
      </c>
      <c r="AD566" s="3">
        <f>Programas!AD566</f>
        <v>0</v>
      </c>
      <c r="AE566" s="3">
        <f>Programas!AE566</f>
        <v>3000</v>
      </c>
      <c r="AF566" s="3">
        <f>Programas!AF566</f>
        <v>1000</v>
      </c>
      <c r="AG566" s="3">
        <f>Programas!AG566</f>
        <v>0</v>
      </c>
      <c r="AH566" s="3">
        <f>Programas!AH566</f>
        <v>0</v>
      </c>
      <c r="AI566" s="3">
        <f>Programas!AI566</f>
        <v>750</v>
      </c>
      <c r="AJ566" s="3">
        <f>Programas!AJ566</f>
        <v>750</v>
      </c>
      <c r="AK566" s="3">
        <f>Programas!AK566</f>
        <v>750</v>
      </c>
      <c r="AL566" s="3">
        <f>Programas!AL566</f>
        <v>750</v>
      </c>
      <c r="AM566" s="3">
        <f>Programas!AM566</f>
        <v>750</v>
      </c>
      <c r="AN566" s="3">
        <f>Programas!AN566</f>
        <v>750</v>
      </c>
      <c r="AO566" s="3">
        <f>Programas!AO566</f>
        <v>750</v>
      </c>
      <c r="AP566" s="3">
        <f>Programas!AP566</f>
        <v>750</v>
      </c>
      <c r="AQ566" s="3">
        <f>Programas!AQ566</f>
        <v>750</v>
      </c>
      <c r="AR566" s="3">
        <f>Programas!AR566</f>
        <v>750</v>
      </c>
      <c r="AS566" s="3">
        <f>Programas!AS566</f>
        <v>750</v>
      </c>
      <c r="AT566" s="3">
        <f>Programas!AT566</f>
        <v>750</v>
      </c>
      <c r="AU566" s="3">
        <f>Programas!AU566</f>
        <v>750</v>
      </c>
      <c r="AV566" s="3">
        <f>Programas!AV566</f>
        <v>750</v>
      </c>
      <c r="AW566" s="3">
        <f>Programas!AW566</f>
        <v>750</v>
      </c>
      <c r="AX566" s="4">
        <f t="shared" si="582"/>
        <v>15250</v>
      </c>
      <c r="AY566" s="4" t="s">
        <v>205</v>
      </c>
      <c r="AZ566" s="2" t="s">
        <v>369</v>
      </c>
      <c r="BA566" s="2" t="s">
        <v>370</v>
      </c>
      <c r="BB566" s="2" t="s">
        <v>373</v>
      </c>
      <c r="BC566" s="2" t="s">
        <v>374</v>
      </c>
      <c r="BD566" s="6">
        <v>0</v>
      </c>
      <c r="BE566" s="6">
        <f t="shared" ref="BE566:BG566" si="584">BD566</f>
        <v>0</v>
      </c>
      <c r="BF566" s="6">
        <f t="shared" si="584"/>
        <v>0</v>
      </c>
      <c r="BG566" s="6">
        <f t="shared" si="584"/>
        <v>0</v>
      </c>
      <c r="BH566" s="6">
        <v>0.25</v>
      </c>
      <c r="BI566" s="6">
        <f>BH566</f>
        <v>0.25</v>
      </c>
      <c r="BJ566" s="6">
        <v>0.5</v>
      </c>
      <c r="BK566" s="6">
        <f t="shared" ref="BK566:BL566" si="585">BJ566</f>
        <v>0.5</v>
      </c>
      <c r="BL566" s="6">
        <f t="shared" si="585"/>
        <v>0.5</v>
      </c>
      <c r="BM566" s="6">
        <v>0.75</v>
      </c>
      <c r="BN566" s="6">
        <f t="shared" ref="BN566:BV566" si="586">BM566</f>
        <v>0.75</v>
      </c>
      <c r="BO566" s="6">
        <f t="shared" si="586"/>
        <v>0.75</v>
      </c>
      <c r="BP566" s="6">
        <f t="shared" si="586"/>
        <v>0.75</v>
      </c>
      <c r="BQ566" s="6">
        <f t="shared" si="586"/>
        <v>0.75</v>
      </c>
      <c r="BR566" s="6">
        <f t="shared" si="586"/>
        <v>0.75</v>
      </c>
      <c r="BS566" s="6">
        <f t="shared" si="586"/>
        <v>0.75</v>
      </c>
      <c r="BT566" s="6">
        <f t="shared" si="586"/>
        <v>0.75</v>
      </c>
      <c r="BU566" s="6">
        <f t="shared" si="586"/>
        <v>0.75</v>
      </c>
      <c r="BV566" s="6">
        <f t="shared" si="586"/>
        <v>0.75</v>
      </c>
      <c r="BW566" s="6">
        <v>1</v>
      </c>
      <c r="BX566" s="1"/>
    </row>
    <row r="567" spans="1:76" hidden="1" x14ac:dyDescent="0.3">
      <c r="A567" s="2" t="str">
        <f>Programas!A567</f>
        <v>DO1</v>
      </c>
      <c r="B567" s="2">
        <f>Programas!B567</f>
        <v>2</v>
      </c>
      <c r="C567" s="2" t="str">
        <f>Programas!C567</f>
        <v>Interfaces Setoriais</v>
      </c>
      <c r="D567" s="2">
        <f>Programas!D567</f>
        <v>13</v>
      </c>
      <c r="E567" s="2" t="str">
        <f>Programas!E567</f>
        <v>N/A</v>
      </c>
      <c r="F567" s="2" t="str">
        <f>Programas!F567</f>
        <v>N/A</v>
      </c>
      <c r="G567" s="2" t="str">
        <f>Programas!G567</f>
        <v>N/A</v>
      </c>
      <c r="H567" s="2" t="str">
        <f>Programas!H567</f>
        <v>N/A</v>
      </c>
      <c r="I567" s="2" t="str">
        <f>Programas!I567</f>
        <v>N/A</v>
      </c>
      <c r="J567" s="3" t="str">
        <f>IF(Programas!J567="X","X","")</f>
        <v/>
      </c>
      <c r="K567" s="3" t="str">
        <f>IF(Programas!K567="X","X","")</f>
        <v/>
      </c>
      <c r="L567" s="3" t="str">
        <f>IF(Programas!L567="X","X","")</f>
        <v/>
      </c>
      <c r="M567" s="3" t="str">
        <f>IF(Programas!M567="X","X","")</f>
        <v/>
      </c>
      <c r="N567" s="3" t="str">
        <f>IF(Programas!N567="X","X","")</f>
        <v/>
      </c>
      <c r="O567" s="3" t="str">
        <f>IF(Programas!O567="X","X","")</f>
        <v/>
      </c>
      <c r="P567" s="3" t="str">
        <f>IF(Programas!P567="X","X","")</f>
        <v/>
      </c>
      <c r="Q567" s="3" t="str">
        <f>IF(Programas!Q567="X","X","")</f>
        <v/>
      </c>
      <c r="R567" s="3" t="str">
        <f>IF(Programas!R567="X","X","")</f>
        <v/>
      </c>
      <c r="S567" s="3" t="str">
        <f>IF(Programas!S567="X","X","")</f>
        <v/>
      </c>
      <c r="T567" s="3" t="str">
        <f>IF(Programas!T567="X","X","")</f>
        <v/>
      </c>
      <c r="U567" s="3" t="str">
        <f>IF(Programas!U567="X","X","")</f>
        <v/>
      </c>
      <c r="V567" s="3" t="str">
        <f>IF(Programas!V567="X","X","")</f>
        <v/>
      </c>
      <c r="W567" s="3" t="str">
        <f>IF(Programas!W567="X","X","")</f>
        <v/>
      </c>
      <c r="X567" s="3" t="str">
        <f>IF(Programas!X567="X","X","")</f>
        <v/>
      </c>
      <c r="Y567" s="3" t="str">
        <f>IF(Programas!Y567="X","X","")</f>
        <v/>
      </c>
      <c r="Z567" s="3" t="str">
        <f>IF(Programas!Z567="X","X","")</f>
        <v/>
      </c>
      <c r="AA567" s="3" t="str">
        <f>IF(Programas!AA567="X","X","")</f>
        <v/>
      </c>
      <c r="AB567" s="3" t="str">
        <f>IF(Programas!AB567="X","X","")</f>
        <v/>
      </c>
      <c r="AC567" s="3" t="str">
        <f>IF(Programas!AC567="X","X","")</f>
        <v/>
      </c>
      <c r="AD567" s="3">
        <f>Programas!AD567</f>
        <v>0</v>
      </c>
      <c r="AE567" s="3">
        <f>Programas!AE567</f>
        <v>0</v>
      </c>
      <c r="AF567" s="3">
        <f>Programas!AF567</f>
        <v>0</v>
      </c>
      <c r="AG567" s="3">
        <f>Programas!AG567</f>
        <v>0</v>
      </c>
      <c r="AH567" s="3">
        <f>Programas!AH567</f>
        <v>0</v>
      </c>
      <c r="AI567" s="3">
        <f>Programas!AI567</f>
        <v>0</v>
      </c>
      <c r="AJ567" s="3">
        <f>Programas!AJ567</f>
        <v>0</v>
      </c>
      <c r="AK567" s="3">
        <f>Programas!AK567</f>
        <v>0</v>
      </c>
      <c r="AL567" s="3">
        <f>Programas!AL567</f>
        <v>0</v>
      </c>
      <c r="AM567" s="3">
        <f>Programas!AM567</f>
        <v>0</v>
      </c>
      <c r="AN567" s="3">
        <f>Programas!AN567</f>
        <v>0</v>
      </c>
      <c r="AO567" s="3">
        <f>Programas!AO567</f>
        <v>0</v>
      </c>
      <c r="AP567" s="3">
        <f>Programas!AP567</f>
        <v>0</v>
      </c>
      <c r="AQ567" s="3">
        <f>Programas!AQ567</f>
        <v>0</v>
      </c>
      <c r="AR567" s="3">
        <f>Programas!AR567</f>
        <v>0</v>
      </c>
      <c r="AS567" s="3">
        <f>Programas!AS567</f>
        <v>0</v>
      </c>
      <c r="AT567" s="3">
        <f>Programas!AT567</f>
        <v>0</v>
      </c>
      <c r="AU567" s="3">
        <f>Programas!AU567</f>
        <v>0</v>
      </c>
      <c r="AV567" s="3">
        <f>Programas!AV567</f>
        <v>0</v>
      </c>
      <c r="AW567" s="3">
        <f>Programas!AW567</f>
        <v>0</v>
      </c>
      <c r="AX567" s="4">
        <f t="shared" si="582"/>
        <v>0</v>
      </c>
      <c r="AY567" s="4"/>
      <c r="AZ567" s="2"/>
      <c r="BA567" s="2"/>
      <c r="BB567" s="2"/>
      <c r="BC567" s="2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1"/>
    </row>
    <row r="568" spans="1:76" hidden="1" x14ac:dyDescent="0.3">
      <c r="A568" s="2" t="str">
        <f>Programas!A568</f>
        <v>DO2</v>
      </c>
      <c r="B568" s="2">
        <f>Programas!B568</f>
        <v>2</v>
      </c>
      <c r="C568" s="2" t="str">
        <f>Programas!C568</f>
        <v>Interfaces Setoriais</v>
      </c>
      <c r="D568" s="2">
        <f>Programas!D568</f>
        <v>13</v>
      </c>
      <c r="E568" s="2" t="str">
        <f>Programas!E568</f>
        <v>N/A</v>
      </c>
      <c r="F568" s="2" t="str">
        <f>Programas!F568</f>
        <v>N/A</v>
      </c>
      <c r="G568" s="2" t="str">
        <f>Programas!G568</f>
        <v>N/A</v>
      </c>
      <c r="H568" s="2" t="str">
        <f>Programas!H568</f>
        <v>N/A</v>
      </c>
      <c r="I568" s="2" t="str">
        <f>Programas!I568</f>
        <v>N/A</v>
      </c>
      <c r="J568" s="3" t="str">
        <f>IF(Programas!J568="X","X","")</f>
        <v/>
      </c>
      <c r="K568" s="3" t="str">
        <f>IF(Programas!K568="X","X","")</f>
        <v/>
      </c>
      <c r="L568" s="3" t="str">
        <f>IF(Programas!L568="X","X","")</f>
        <v/>
      </c>
      <c r="M568" s="3" t="str">
        <f>IF(Programas!M568="X","X","")</f>
        <v/>
      </c>
      <c r="N568" s="3" t="str">
        <f>IF(Programas!N568="X","X","")</f>
        <v/>
      </c>
      <c r="O568" s="3" t="str">
        <f>IF(Programas!O568="X","X","")</f>
        <v/>
      </c>
      <c r="P568" s="3" t="str">
        <f>IF(Programas!P568="X","X","")</f>
        <v/>
      </c>
      <c r="Q568" s="3" t="str">
        <f>IF(Programas!Q568="X","X","")</f>
        <v/>
      </c>
      <c r="R568" s="3" t="str">
        <f>IF(Programas!R568="X","X","")</f>
        <v/>
      </c>
      <c r="S568" s="3" t="str">
        <f>IF(Programas!S568="X","X","")</f>
        <v/>
      </c>
      <c r="T568" s="3" t="str">
        <f>IF(Programas!T568="X","X","")</f>
        <v/>
      </c>
      <c r="U568" s="3" t="str">
        <f>IF(Programas!U568="X","X","")</f>
        <v/>
      </c>
      <c r="V568" s="3" t="str">
        <f>IF(Programas!V568="X","X","")</f>
        <v/>
      </c>
      <c r="W568" s="3" t="str">
        <f>IF(Programas!W568="X","X","")</f>
        <v/>
      </c>
      <c r="X568" s="3" t="str">
        <f>IF(Programas!X568="X","X","")</f>
        <v/>
      </c>
      <c r="Y568" s="3" t="str">
        <f>IF(Programas!Y568="X","X","")</f>
        <v/>
      </c>
      <c r="Z568" s="3" t="str">
        <f>IF(Programas!Z568="X","X","")</f>
        <v/>
      </c>
      <c r="AA568" s="3" t="str">
        <f>IF(Programas!AA568="X","X","")</f>
        <v/>
      </c>
      <c r="AB568" s="3" t="str">
        <f>IF(Programas!AB568="X","X","")</f>
        <v/>
      </c>
      <c r="AC568" s="3" t="str">
        <f>IF(Programas!AC568="X","X","")</f>
        <v/>
      </c>
      <c r="AD568" s="3">
        <f>Programas!AD568</f>
        <v>0</v>
      </c>
      <c r="AE568" s="3">
        <f>Programas!AE568</f>
        <v>0</v>
      </c>
      <c r="AF568" s="3">
        <f>Programas!AF568</f>
        <v>0</v>
      </c>
      <c r="AG568" s="3">
        <f>Programas!AG568</f>
        <v>0</v>
      </c>
      <c r="AH568" s="3">
        <f>Programas!AH568</f>
        <v>0</v>
      </c>
      <c r="AI568" s="3">
        <f>Programas!AI568</f>
        <v>0</v>
      </c>
      <c r="AJ568" s="3">
        <f>Programas!AJ568</f>
        <v>0</v>
      </c>
      <c r="AK568" s="3">
        <f>Programas!AK568</f>
        <v>0</v>
      </c>
      <c r="AL568" s="3">
        <f>Programas!AL568</f>
        <v>0</v>
      </c>
      <c r="AM568" s="3">
        <f>Programas!AM568</f>
        <v>0</v>
      </c>
      <c r="AN568" s="3">
        <f>Programas!AN568</f>
        <v>0</v>
      </c>
      <c r="AO568" s="3">
        <f>Programas!AO568</f>
        <v>0</v>
      </c>
      <c r="AP568" s="3">
        <f>Programas!AP568</f>
        <v>0</v>
      </c>
      <c r="AQ568" s="3">
        <f>Programas!AQ568</f>
        <v>0</v>
      </c>
      <c r="AR568" s="3">
        <f>Programas!AR568</f>
        <v>0</v>
      </c>
      <c r="AS568" s="3">
        <f>Programas!AS568</f>
        <v>0</v>
      </c>
      <c r="AT568" s="3">
        <f>Programas!AT568</f>
        <v>0</v>
      </c>
      <c r="AU568" s="3">
        <f>Programas!AU568</f>
        <v>0</v>
      </c>
      <c r="AV568" s="3">
        <f>Programas!AV568</f>
        <v>0</v>
      </c>
      <c r="AW568" s="3">
        <f>Programas!AW568</f>
        <v>0</v>
      </c>
      <c r="AX568" s="4">
        <f t="shared" si="582"/>
        <v>0</v>
      </c>
      <c r="AY568" s="4"/>
      <c r="AZ568" s="2"/>
      <c r="BA568" s="2"/>
      <c r="BB568" s="2"/>
      <c r="BC568" s="2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1"/>
    </row>
    <row r="569" spans="1:76" hidden="1" x14ac:dyDescent="0.3">
      <c r="A569" s="2" t="str">
        <f>Programas!A569</f>
        <v>DO3</v>
      </c>
      <c r="B569" s="2">
        <f>Programas!B569</f>
        <v>2</v>
      </c>
      <c r="C569" s="2" t="str">
        <f>Programas!C569</f>
        <v>Interfaces Setoriais</v>
      </c>
      <c r="D569" s="2">
        <f>Programas!D569</f>
        <v>13</v>
      </c>
      <c r="E569" s="2" t="str">
        <f>Programas!E569</f>
        <v>N/A</v>
      </c>
      <c r="F569" s="2" t="str">
        <f>Programas!F569</f>
        <v>N/A</v>
      </c>
      <c r="G569" s="2" t="str">
        <f>Programas!G569</f>
        <v>N/A</v>
      </c>
      <c r="H569" s="2" t="str">
        <f>Programas!H569</f>
        <v>N/A</v>
      </c>
      <c r="I569" s="2" t="str">
        <f>Programas!I569</f>
        <v>N/A</v>
      </c>
      <c r="J569" s="3" t="str">
        <f>IF(Programas!J569="X","X","")</f>
        <v/>
      </c>
      <c r="K569" s="3" t="str">
        <f>IF(Programas!K569="X","X","")</f>
        <v/>
      </c>
      <c r="L569" s="3" t="str">
        <f>IF(Programas!L569="X","X","")</f>
        <v/>
      </c>
      <c r="M569" s="3" t="str">
        <f>IF(Programas!M569="X","X","")</f>
        <v/>
      </c>
      <c r="N569" s="3" t="str">
        <f>IF(Programas!N569="X","X","")</f>
        <v/>
      </c>
      <c r="O569" s="3" t="str">
        <f>IF(Programas!O569="X","X","")</f>
        <v/>
      </c>
      <c r="P569" s="3" t="str">
        <f>IF(Programas!P569="X","X","")</f>
        <v/>
      </c>
      <c r="Q569" s="3" t="str">
        <f>IF(Programas!Q569="X","X","")</f>
        <v/>
      </c>
      <c r="R569" s="3" t="str">
        <f>IF(Programas!R569="X","X","")</f>
        <v/>
      </c>
      <c r="S569" s="3" t="str">
        <f>IF(Programas!S569="X","X","")</f>
        <v/>
      </c>
      <c r="T569" s="3" t="str">
        <f>IF(Programas!T569="X","X","")</f>
        <v/>
      </c>
      <c r="U569" s="3" t="str">
        <f>IF(Programas!U569="X","X","")</f>
        <v/>
      </c>
      <c r="V569" s="3" t="str">
        <f>IF(Programas!V569="X","X","")</f>
        <v/>
      </c>
      <c r="W569" s="3" t="str">
        <f>IF(Programas!W569="X","X","")</f>
        <v/>
      </c>
      <c r="X569" s="3" t="str">
        <f>IF(Programas!X569="X","X","")</f>
        <v/>
      </c>
      <c r="Y569" s="3" t="str">
        <f>IF(Programas!Y569="X","X","")</f>
        <v/>
      </c>
      <c r="Z569" s="3" t="str">
        <f>IF(Programas!Z569="X","X","")</f>
        <v/>
      </c>
      <c r="AA569" s="3" t="str">
        <f>IF(Programas!AA569="X","X","")</f>
        <v/>
      </c>
      <c r="AB569" s="3" t="str">
        <f>IF(Programas!AB569="X","X","")</f>
        <v/>
      </c>
      <c r="AC569" s="3" t="str">
        <f>IF(Programas!AC569="X","X","")</f>
        <v/>
      </c>
      <c r="AD569" s="3">
        <f>Programas!AD569</f>
        <v>0</v>
      </c>
      <c r="AE569" s="3">
        <f>Programas!AE569</f>
        <v>0</v>
      </c>
      <c r="AF569" s="3">
        <f>Programas!AF569</f>
        <v>0</v>
      </c>
      <c r="AG569" s="3">
        <f>Programas!AG569</f>
        <v>0</v>
      </c>
      <c r="AH569" s="3">
        <f>Programas!AH569</f>
        <v>0</v>
      </c>
      <c r="AI569" s="3">
        <f>Programas!AI569</f>
        <v>0</v>
      </c>
      <c r="AJ569" s="3">
        <f>Programas!AJ569</f>
        <v>0</v>
      </c>
      <c r="AK569" s="3">
        <f>Programas!AK569</f>
        <v>0</v>
      </c>
      <c r="AL569" s="3">
        <f>Programas!AL569</f>
        <v>0</v>
      </c>
      <c r="AM569" s="3">
        <f>Programas!AM569</f>
        <v>0</v>
      </c>
      <c r="AN569" s="3">
        <f>Programas!AN569</f>
        <v>0</v>
      </c>
      <c r="AO569" s="3">
        <f>Programas!AO569</f>
        <v>0</v>
      </c>
      <c r="AP569" s="3">
        <f>Programas!AP569</f>
        <v>0</v>
      </c>
      <c r="AQ569" s="3">
        <f>Programas!AQ569</f>
        <v>0</v>
      </c>
      <c r="AR569" s="3">
        <f>Programas!AR569</f>
        <v>0</v>
      </c>
      <c r="AS569" s="3">
        <f>Programas!AS569</f>
        <v>0</v>
      </c>
      <c r="AT569" s="3">
        <f>Programas!AT569</f>
        <v>0</v>
      </c>
      <c r="AU569" s="3">
        <f>Programas!AU569</f>
        <v>0</v>
      </c>
      <c r="AV569" s="3">
        <f>Programas!AV569</f>
        <v>0</v>
      </c>
      <c r="AW569" s="3">
        <f>Programas!AW569</f>
        <v>0</v>
      </c>
      <c r="AX569" s="4">
        <f t="shared" si="582"/>
        <v>0</v>
      </c>
      <c r="AY569" s="4"/>
      <c r="AZ569" s="2"/>
      <c r="BA569" s="2"/>
      <c r="BB569" s="2"/>
      <c r="BC569" s="2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1"/>
    </row>
    <row r="570" spans="1:76" hidden="1" x14ac:dyDescent="0.3">
      <c r="A570" s="2" t="str">
        <f>Programas!A570</f>
        <v>DO4</v>
      </c>
      <c r="B570" s="2">
        <f>Programas!B570</f>
        <v>2</v>
      </c>
      <c r="C570" s="2" t="str">
        <f>Programas!C570</f>
        <v>Interfaces Setoriais</v>
      </c>
      <c r="D570" s="2">
        <f>Programas!D570</f>
        <v>13</v>
      </c>
      <c r="E570" s="2" t="str">
        <f>Programas!E570</f>
        <v>N/A</v>
      </c>
      <c r="F570" s="2" t="str">
        <f>Programas!F570</f>
        <v>N/A</v>
      </c>
      <c r="G570" s="2" t="str">
        <f>Programas!G570</f>
        <v>N/A</v>
      </c>
      <c r="H570" s="2" t="str">
        <f>Programas!H570</f>
        <v>N/A</v>
      </c>
      <c r="I570" s="2" t="str">
        <f>Programas!I570</f>
        <v>N/A</v>
      </c>
      <c r="J570" s="3" t="str">
        <f>IF(Programas!J570="X","X","")</f>
        <v/>
      </c>
      <c r="K570" s="3" t="str">
        <f>IF(Programas!K570="X","X","")</f>
        <v/>
      </c>
      <c r="L570" s="3" t="str">
        <f>IF(Programas!L570="X","X","")</f>
        <v/>
      </c>
      <c r="M570" s="3" t="str">
        <f>IF(Programas!M570="X","X","")</f>
        <v/>
      </c>
      <c r="N570" s="3" t="str">
        <f>IF(Programas!N570="X","X","")</f>
        <v/>
      </c>
      <c r="O570" s="3" t="str">
        <f>IF(Programas!O570="X","X","")</f>
        <v/>
      </c>
      <c r="P570" s="3" t="str">
        <f>IF(Programas!P570="X","X","")</f>
        <v/>
      </c>
      <c r="Q570" s="3" t="str">
        <f>IF(Programas!Q570="X","X","")</f>
        <v/>
      </c>
      <c r="R570" s="3" t="str">
        <f>IF(Programas!R570="X","X","")</f>
        <v/>
      </c>
      <c r="S570" s="3" t="str">
        <f>IF(Programas!S570="X","X","")</f>
        <v/>
      </c>
      <c r="T570" s="3" t="str">
        <f>IF(Programas!T570="X","X","")</f>
        <v/>
      </c>
      <c r="U570" s="3" t="str">
        <f>IF(Programas!U570="X","X","")</f>
        <v/>
      </c>
      <c r="V570" s="3" t="str">
        <f>IF(Programas!V570="X","X","")</f>
        <v/>
      </c>
      <c r="W570" s="3" t="str">
        <f>IF(Programas!W570="X","X","")</f>
        <v/>
      </c>
      <c r="X570" s="3" t="str">
        <f>IF(Programas!X570="X","X","")</f>
        <v/>
      </c>
      <c r="Y570" s="3" t="str">
        <f>IF(Programas!Y570="X","X","")</f>
        <v/>
      </c>
      <c r="Z570" s="3" t="str">
        <f>IF(Programas!Z570="X","X","")</f>
        <v/>
      </c>
      <c r="AA570" s="3" t="str">
        <f>IF(Programas!AA570="X","X","")</f>
        <v/>
      </c>
      <c r="AB570" s="3" t="str">
        <f>IF(Programas!AB570="X","X","")</f>
        <v/>
      </c>
      <c r="AC570" s="3" t="str">
        <f>IF(Programas!AC570="X","X","")</f>
        <v/>
      </c>
      <c r="AD570" s="3">
        <f>Programas!AD570</f>
        <v>0</v>
      </c>
      <c r="AE570" s="3">
        <f>Programas!AE570</f>
        <v>0</v>
      </c>
      <c r="AF570" s="3">
        <f>Programas!AF570</f>
        <v>0</v>
      </c>
      <c r="AG570" s="3">
        <f>Programas!AG570</f>
        <v>0</v>
      </c>
      <c r="AH570" s="3">
        <f>Programas!AH570</f>
        <v>0</v>
      </c>
      <c r="AI570" s="3">
        <f>Programas!AI570</f>
        <v>0</v>
      </c>
      <c r="AJ570" s="3">
        <f>Programas!AJ570</f>
        <v>0</v>
      </c>
      <c r="AK570" s="3">
        <f>Programas!AK570</f>
        <v>0</v>
      </c>
      <c r="AL570" s="3">
        <f>Programas!AL570</f>
        <v>0</v>
      </c>
      <c r="AM570" s="3">
        <f>Programas!AM570</f>
        <v>0</v>
      </c>
      <c r="AN570" s="3">
        <f>Programas!AN570</f>
        <v>0</v>
      </c>
      <c r="AO570" s="3">
        <f>Programas!AO570</f>
        <v>0</v>
      </c>
      <c r="AP570" s="3">
        <f>Programas!AP570</f>
        <v>0</v>
      </c>
      <c r="AQ570" s="3">
        <f>Programas!AQ570</f>
        <v>0</v>
      </c>
      <c r="AR570" s="3">
        <f>Programas!AR570</f>
        <v>0</v>
      </c>
      <c r="AS570" s="3">
        <f>Programas!AS570</f>
        <v>0</v>
      </c>
      <c r="AT570" s="3">
        <f>Programas!AT570</f>
        <v>0</v>
      </c>
      <c r="AU570" s="3">
        <f>Programas!AU570</f>
        <v>0</v>
      </c>
      <c r="AV570" s="3">
        <f>Programas!AV570</f>
        <v>0</v>
      </c>
      <c r="AW570" s="3">
        <f>Programas!AW570</f>
        <v>0</v>
      </c>
      <c r="AX570" s="4">
        <f t="shared" si="582"/>
        <v>0</v>
      </c>
      <c r="AY570" s="4"/>
      <c r="AZ570" s="2"/>
      <c r="BA570" s="2"/>
      <c r="BB570" s="2"/>
      <c r="BC570" s="2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1"/>
    </row>
    <row r="571" spans="1:76" hidden="1" x14ac:dyDescent="0.3">
      <c r="A571" s="2" t="str">
        <f>Programas!A571</f>
        <v>DO5</v>
      </c>
      <c r="B571" s="2">
        <f>Programas!B571</f>
        <v>2</v>
      </c>
      <c r="C571" s="2" t="str">
        <f>Programas!C571</f>
        <v>Interfaces Setoriais</v>
      </c>
      <c r="D571" s="2">
        <f>Programas!D571</f>
        <v>13</v>
      </c>
      <c r="E571" s="2" t="str">
        <f>Programas!E571</f>
        <v>N/A</v>
      </c>
      <c r="F571" s="2" t="str">
        <f>Programas!F571</f>
        <v>N/A</v>
      </c>
      <c r="G571" s="2" t="str">
        <f>Programas!G571</f>
        <v>N/A</v>
      </c>
      <c r="H571" s="2" t="str">
        <f>Programas!H571</f>
        <v>N/A</v>
      </c>
      <c r="I571" s="2" t="str">
        <f>Programas!I571</f>
        <v>N/A</v>
      </c>
      <c r="J571" s="3" t="str">
        <f>IF(Programas!J571="X","X","")</f>
        <v/>
      </c>
      <c r="K571" s="3" t="str">
        <f>IF(Programas!K571="X","X","")</f>
        <v/>
      </c>
      <c r="L571" s="3" t="str">
        <f>IF(Programas!L571="X","X","")</f>
        <v/>
      </c>
      <c r="M571" s="3" t="str">
        <f>IF(Programas!M571="X","X","")</f>
        <v/>
      </c>
      <c r="N571" s="3" t="str">
        <f>IF(Programas!N571="X","X","")</f>
        <v/>
      </c>
      <c r="O571" s="3" t="str">
        <f>IF(Programas!O571="X","X","")</f>
        <v/>
      </c>
      <c r="P571" s="3" t="str">
        <f>IF(Programas!P571="X","X","")</f>
        <v/>
      </c>
      <c r="Q571" s="3" t="str">
        <f>IF(Programas!Q571="X","X","")</f>
        <v/>
      </c>
      <c r="R571" s="3" t="str">
        <f>IF(Programas!R571="X","X","")</f>
        <v/>
      </c>
      <c r="S571" s="3" t="str">
        <f>IF(Programas!S571="X","X","")</f>
        <v/>
      </c>
      <c r="T571" s="3" t="str">
        <f>IF(Programas!T571="X","X","")</f>
        <v/>
      </c>
      <c r="U571" s="3" t="str">
        <f>IF(Programas!U571="X","X","")</f>
        <v/>
      </c>
      <c r="V571" s="3" t="str">
        <f>IF(Programas!V571="X","X","")</f>
        <v/>
      </c>
      <c r="W571" s="3" t="str">
        <f>IF(Programas!W571="X","X","")</f>
        <v/>
      </c>
      <c r="X571" s="3" t="str">
        <f>IF(Programas!X571="X","X","")</f>
        <v/>
      </c>
      <c r="Y571" s="3" t="str">
        <f>IF(Programas!Y571="X","X","")</f>
        <v/>
      </c>
      <c r="Z571" s="3" t="str">
        <f>IF(Programas!Z571="X","X","")</f>
        <v/>
      </c>
      <c r="AA571" s="3" t="str">
        <f>IF(Programas!AA571="X","X","")</f>
        <v/>
      </c>
      <c r="AB571" s="3" t="str">
        <f>IF(Programas!AB571="X","X","")</f>
        <v/>
      </c>
      <c r="AC571" s="3" t="str">
        <f>IF(Programas!AC571="X","X","")</f>
        <v/>
      </c>
      <c r="AD571" s="3">
        <f>Programas!AD571</f>
        <v>0</v>
      </c>
      <c r="AE571" s="3">
        <f>Programas!AE571</f>
        <v>0</v>
      </c>
      <c r="AF571" s="3">
        <f>Programas!AF571</f>
        <v>0</v>
      </c>
      <c r="AG571" s="3">
        <f>Programas!AG571</f>
        <v>0</v>
      </c>
      <c r="AH571" s="3">
        <f>Programas!AH571</f>
        <v>0</v>
      </c>
      <c r="AI571" s="3">
        <f>Programas!AI571</f>
        <v>0</v>
      </c>
      <c r="AJ571" s="3">
        <f>Programas!AJ571</f>
        <v>0</v>
      </c>
      <c r="AK571" s="3">
        <f>Programas!AK571</f>
        <v>0</v>
      </c>
      <c r="AL571" s="3">
        <f>Programas!AL571</f>
        <v>0</v>
      </c>
      <c r="AM571" s="3">
        <f>Programas!AM571</f>
        <v>0</v>
      </c>
      <c r="AN571" s="3">
        <f>Programas!AN571</f>
        <v>0</v>
      </c>
      <c r="AO571" s="3">
        <f>Programas!AO571</f>
        <v>0</v>
      </c>
      <c r="AP571" s="3">
        <f>Programas!AP571</f>
        <v>0</v>
      </c>
      <c r="AQ571" s="3">
        <f>Programas!AQ571</f>
        <v>0</v>
      </c>
      <c r="AR571" s="3">
        <f>Programas!AR571</f>
        <v>0</v>
      </c>
      <c r="AS571" s="3">
        <f>Programas!AS571</f>
        <v>0</v>
      </c>
      <c r="AT571" s="3">
        <f>Programas!AT571</f>
        <v>0</v>
      </c>
      <c r="AU571" s="3">
        <f>Programas!AU571</f>
        <v>0</v>
      </c>
      <c r="AV571" s="3">
        <f>Programas!AV571</f>
        <v>0</v>
      </c>
      <c r="AW571" s="3">
        <f>Programas!AW571</f>
        <v>0</v>
      </c>
      <c r="AX571" s="4">
        <f t="shared" si="582"/>
        <v>0</v>
      </c>
      <c r="AY571" s="4"/>
      <c r="AZ571" s="2"/>
      <c r="BA571" s="2"/>
      <c r="BB571" s="2"/>
      <c r="BC571" s="2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1"/>
    </row>
    <row r="572" spans="1:76" hidden="1" x14ac:dyDescent="0.3">
      <c r="A572" s="2" t="str">
        <f>Programas!A572</f>
        <v>DO6</v>
      </c>
      <c r="B572" s="2">
        <f>Programas!B572</f>
        <v>2</v>
      </c>
      <c r="C572" s="2" t="str">
        <f>Programas!C572</f>
        <v>Interfaces Setoriais</v>
      </c>
      <c r="D572" s="2">
        <f>Programas!D572</f>
        <v>13</v>
      </c>
      <c r="E572" s="2" t="str">
        <f>Programas!E572</f>
        <v>N/A</v>
      </c>
      <c r="F572" s="2" t="str">
        <f>Programas!F572</f>
        <v>N/A</v>
      </c>
      <c r="G572" s="2" t="str">
        <f>Programas!G572</f>
        <v>N/A</v>
      </c>
      <c r="H572" s="2" t="str">
        <f>Programas!H572</f>
        <v>N/A</v>
      </c>
      <c r="I572" s="2" t="str">
        <f>Programas!I572</f>
        <v>N/A</v>
      </c>
      <c r="J572" s="3" t="str">
        <f>IF(Programas!J572="X","X","")</f>
        <v/>
      </c>
      <c r="K572" s="3" t="str">
        <f>IF(Programas!K572="X","X","")</f>
        <v/>
      </c>
      <c r="L572" s="3" t="str">
        <f>IF(Programas!L572="X","X","")</f>
        <v/>
      </c>
      <c r="M572" s="3" t="str">
        <f>IF(Programas!M572="X","X","")</f>
        <v/>
      </c>
      <c r="N572" s="3" t="str">
        <f>IF(Programas!N572="X","X","")</f>
        <v/>
      </c>
      <c r="O572" s="3" t="str">
        <f>IF(Programas!O572="X","X","")</f>
        <v/>
      </c>
      <c r="P572" s="3" t="str">
        <f>IF(Programas!P572="X","X","")</f>
        <v/>
      </c>
      <c r="Q572" s="3" t="str">
        <f>IF(Programas!Q572="X","X","")</f>
        <v/>
      </c>
      <c r="R572" s="3" t="str">
        <f>IF(Programas!R572="X","X","")</f>
        <v/>
      </c>
      <c r="S572" s="3" t="str">
        <f>IF(Programas!S572="X","X","")</f>
        <v/>
      </c>
      <c r="T572" s="3" t="str">
        <f>IF(Programas!T572="X","X","")</f>
        <v/>
      </c>
      <c r="U572" s="3" t="str">
        <f>IF(Programas!U572="X","X","")</f>
        <v/>
      </c>
      <c r="V572" s="3" t="str">
        <f>IF(Programas!V572="X","X","")</f>
        <v/>
      </c>
      <c r="W572" s="3" t="str">
        <f>IF(Programas!W572="X","X","")</f>
        <v/>
      </c>
      <c r="X572" s="3" t="str">
        <f>IF(Programas!X572="X","X","")</f>
        <v/>
      </c>
      <c r="Y572" s="3" t="str">
        <f>IF(Programas!Y572="X","X","")</f>
        <v/>
      </c>
      <c r="Z572" s="3" t="str">
        <f>IF(Programas!Z572="X","X","")</f>
        <v/>
      </c>
      <c r="AA572" s="3" t="str">
        <f>IF(Programas!AA572="X","X","")</f>
        <v/>
      </c>
      <c r="AB572" s="3" t="str">
        <f>IF(Programas!AB572="X","X","")</f>
        <v/>
      </c>
      <c r="AC572" s="3" t="str">
        <f>IF(Programas!AC572="X","X","")</f>
        <v/>
      </c>
      <c r="AD572" s="3">
        <f>Programas!AD572</f>
        <v>0</v>
      </c>
      <c r="AE572" s="3">
        <f>Programas!AE572</f>
        <v>0</v>
      </c>
      <c r="AF572" s="3">
        <f>Programas!AF572</f>
        <v>0</v>
      </c>
      <c r="AG572" s="3">
        <f>Programas!AG572</f>
        <v>0</v>
      </c>
      <c r="AH572" s="3">
        <f>Programas!AH572</f>
        <v>0</v>
      </c>
      <c r="AI572" s="3">
        <f>Programas!AI572</f>
        <v>0</v>
      </c>
      <c r="AJ572" s="3">
        <f>Programas!AJ572</f>
        <v>0</v>
      </c>
      <c r="AK572" s="3">
        <f>Programas!AK572</f>
        <v>0</v>
      </c>
      <c r="AL572" s="3">
        <f>Programas!AL572</f>
        <v>0</v>
      </c>
      <c r="AM572" s="3">
        <f>Programas!AM572</f>
        <v>0</v>
      </c>
      <c r="AN572" s="3">
        <f>Programas!AN572</f>
        <v>0</v>
      </c>
      <c r="AO572" s="3">
        <f>Programas!AO572</f>
        <v>0</v>
      </c>
      <c r="AP572" s="3">
        <f>Programas!AP572</f>
        <v>0</v>
      </c>
      <c r="AQ572" s="3">
        <f>Programas!AQ572</f>
        <v>0</v>
      </c>
      <c r="AR572" s="3">
        <f>Programas!AR572</f>
        <v>0</v>
      </c>
      <c r="AS572" s="3">
        <f>Programas!AS572</f>
        <v>0</v>
      </c>
      <c r="AT572" s="3">
        <f>Programas!AT572</f>
        <v>0</v>
      </c>
      <c r="AU572" s="3">
        <f>Programas!AU572</f>
        <v>0</v>
      </c>
      <c r="AV572" s="3">
        <f>Programas!AV572</f>
        <v>0</v>
      </c>
      <c r="AW572" s="3">
        <f>Programas!AW572</f>
        <v>0</v>
      </c>
      <c r="AX572" s="4">
        <f t="shared" si="582"/>
        <v>0</v>
      </c>
      <c r="AY572" s="4"/>
      <c r="AZ572" s="2"/>
      <c r="BA572" s="2"/>
      <c r="BB572" s="2"/>
      <c r="BC572" s="2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1"/>
    </row>
    <row r="573" spans="1:76" hidden="1" x14ac:dyDescent="0.3">
      <c r="A573" s="2" t="str">
        <f>Programas!A573</f>
        <v>UA7</v>
      </c>
      <c r="B573" s="2">
        <f>Programas!B573</f>
        <v>2</v>
      </c>
      <c r="C573" s="2" t="str">
        <f>Programas!C573</f>
        <v>Interfaces Setoriais</v>
      </c>
      <c r="D573" s="2">
        <f>Programas!D573</f>
        <v>13</v>
      </c>
      <c r="E573" s="2" t="str">
        <f>Programas!E573</f>
        <v>N/A</v>
      </c>
      <c r="F573" s="2" t="str">
        <f>Programas!F573</f>
        <v>N/A</v>
      </c>
      <c r="G573" s="2" t="str">
        <f>Programas!G573</f>
        <v>N/A</v>
      </c>
      <c r="H573" s="2" t="str">
        <f>Programas!H573</f>
        <v>N/A</v>
      </c>
      <c r="I573" s="2" t="str">
        <f>Programas!I573</f>
        <v>N/A</v>
      </c>
      <c r="J573" s="3" t="str">
        <f>IF(Programas!J573="X","X","")</f>
        <v/>
      </c>
      <c r="K573" s="3" t="str">
        <f>IF(Programas!K573="X","X","")</f>
        <v/>
      </c>
      <c r="L573" s="3" t="str">
        <f>IF(Programas!L573="X","X","")</f>
        <v/>
      </c>
      <c r="M573" s="3" t="str">
        <f>IF(Programas!M573="X","X","")</f>
        <v/>
      </c>
      <c r="N573" s="3" t="str">
        <f>IF(Programas!N573="X","X","")</f>
        <v/>
      </c>
      <c r="O573" s="3" t="str">
        <f>IF(Programas!O573="X","X","")</f>
        <v/>
      </c>
      <c r="P573" s="3" t="str">
        <f>IF(Programas!P573="X","X","")</f>
        <v/>
      </c>
      <c r="Q573" s="3" t="str">
        <f>IF(Programas!Q573="X","X","")</f>
        <v/>
      </c>
      <c r="R573" s="3" t="str">
        <f>IF(Programas!R573="X","X","")</f>
        <v/>
      </c>
      <c r="S573" s="3" t="str">
        <f>IF(Programas!S573="X","X","")</f>
        <v/>
      </c>
      <c r="T573" s="3" t="str">
        <f>IF(Programas!T573="X","X","")</f>
        <v/>
      </c>
      <c r="U573" s="3" t="str">
        <f>IF(Programas!U573="X","X","")</f>
        <v/>
      </c>
      <c r="V573" s="3" t="str">
        <f>IF(Programas!V573="X","X","")</f>
        <v/>
      </c>
      <c r="W573" s="3" t="str">
        <f>IF(Programas!W573="X","X","")</f>
        <v/>
      </c>
      <c r="X573" s="3" t="str">
        <f>IF(Programas!X573="X","X","")</f>
        <v/>
      </c>
      <c r="Y573" s="3" t="str">
        <f>IF(Programas!Y573="X","X","")</f>
        <v/>
      </c>
      <c r="Z573" s="3" t="str">
        <f>IF(Programas!Z573="X","X","")</f>
        <v/>
      </c>
      <c r="AA573" s="3" t="str">
        <f>IF(Programas!AA573="X","X","")</f>
        <v/>
      </c>
      <c r="AB573" s="3" t="str">
        <f>IF(Programas!AB573="X","X","")</f>
        <v/>
      </c>
      <c r="AC573" s="3" t="str">
        <f>IF(Programas!AC573="X","X","")</f>
        <v/>
      </c>
      <c r="AD573" s="3">
        <f>Programas!AD573</f>
        <v>0</v>
      </c>
      <c r="AE573" s="3">
        <f>Programas!AE573</f>
        <v>0</v>
      </c>
      <c r="AF573" s="3">
        <f>Programas!AF573</f>
        <v>0</v>
      </c>
      <c r="AG573" s="3">
        <f>Programas!AG573</f>
        <v>0</v>
      </c>
      <c r="AH573" s="3">
        <f>Programas!AH573</f>
        <v>0</v>
      </c>
      <c r="AI573" s="3">
        <f>Programas!AI573</f>
        <v>0</v>
      </c>
      <c r="AJ573" s="3">
        <f>Programas!AJ573</f>
        <v>0</v>
      </c>
      <c r="AK573" s="3">
        <f>Programas!AK573</f>
        <v>0</v>
      </c>
      <c r="AL573" s="3">
        <f>Programas!AL573</f>
        <v>0</v>
      </c>
      <c r="AM573" s="3">
        <f>Programas!AM573</f>
        <v>0</v>
      </c>
      <c r="AN573" s="3">
        <f>Programas!AN573</f>
        <v>0</v>
      </c>
      <c r="AO573" s="3">
        <f>Programas!AO573</f>
        <v>0</v>
      </c>
      <c r="AP573" s="3">
        <f>Programas!AP573</f>
        <v>0</v>
      </c>
      <c r="AQ573" s="3">
        <f>Programas!AQ573</f>
        <v>0</v>
      </c>
      <c r="AR573" s="3">
        <f>Programas!AR573</f>
        <v>0</v>
      </c>
      <c r="AS573" s="3">
        <f>Programas!AS573</f>
        <v>0</v>
      </c>
      <c r="AT573" s="3">
        <f>Programas!AT573</f>
        <v>0</v>
      </c>
      <c r="AU573" s="3">
        <f>Programas!AU573</f>
        <v>0</v>
      </c>
      <c r="AV573" s="3">
        <f>Programas!AV573</f>
        <v>0</v>
      </c>
      <c r="AW573" s="3">
        <f>Programas!AW573</f>
        <v>0</v>
      </c>
      <c r="AX573" s="4">
        <f t="shared" si="582"/>
        <v>0</v>
      </c>
      <c r="AY573" s="4"/>
      <c r="AZ573" s="2"/>
      <c r="BA573" s="2"/>
      <c r="BB573" s="2"/>
      <c r="BC573" s="2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1"/>
    </row>
    <row r="574" spans="1:76" hidden="1" x14ac:dyDescent="0.3">
      <c r="A574" s="2" t="str">
        <f>Programas!A574</f>
        <v>UA8</v>
      </c>
      <c r="B574" s="2">
        <f>Programas!B574</f>
        <v>2</v>
      </c>
      <c r="C574" s="2" t="str">
        <f>Programas!C574</f>
        <v>Interfaces Setoriais</v>
      </c>
      <c r="D574" s="2">
        <f>Programas!D574</f>
        <v>13</v>
      </c>
      <c r="E574" s="2" t="str">
        <f>Programas!E574</f>
        <v>N/A</v>
      </c>
      <c r="F574" s="2" t="str">
        <f>Programas!F574</f>
        <v>N/A</v>
      </c>
      <c r="G574" s="2" t="str">
        <f>Programas!G574</f>
        <v>N/A</v>
      </c>
      <c r="H574" s="2" t="str">
        <f>Programas!H574</f>
        <v>N/A</v>
      </c>
      <c r="I574" s="2" t="str">
        <f>Programas!I574</f>
        <v>N/A</v>
      </c>
      <c r="J574" s="3" t="str">
        <f>IF(Programas!J574="X","X","")</f>
        <v/>
      </c>
      <c r="K574" s="3" t="str">
        <f>IF(Programas!K574="X","X","")</f>
        <v/>
      </c>
      <c r="L574" s="3" t="str">
        <f>IF(Programas!L574="X","X","")</f>
        <v/>
      </c>
      <c r="M574" s="3" t="str">
        <f>IF(Programas!M574="X","X","")</f>
        <v/>
      </c>
      <c r="N574" s="3" t="str">
        <f>IF(Programas!N574="X","X","")</f>
        <v/>
      </c>
      <c r="O574" s="3" t="str">
        <f>IF(Programas!O574="X","X","")</f>
        <v/>
      </c>
      <c r="P574" s="3" t="str">
        <f>IF(Programas!P574="X","X","")</f>
        <v/>
      </c>
      <c r="Q574" s="3" t="str">
        <f>IF(Programas!Q574="X","X","")</f>
        <v/>
      </c>
      <c r="R574" s="3" t="str">
        <f>IF(Programas!R574="X","X","")</f>
        <v/>
      </c>
      <c r="S574" s="3" t="str">
        <f>IF(Programas!S574="X","X","")</f>
        <v/>
      </c>
      <c r="T574" s="3" t="str">
        <f>IF(Programas!T574="X","X","")</f>
        <v/>
      </c>
      <c r="U574" s="3" t="str">
        <f>IF(Programas!U574="X","X","")</f>
        <v/>
      </c>
      <c r="V574" s="3" t="str">
        <f>IF(Programas!V574="X","X","")</f>
        <v/>
      </c>
      <c r="W574" s="3" t="str">
        <f>IF(Programas!W574="X","X","")</f>
        <v/>
      </c>
      <c r="X574" s="3" t="str">
        <f>IF(Programas!X574="X","X","")</f>
        <v/>
      </c>
      <c r="Y574" s="3" t="str">
        <f>IF(Programas!Y574="X","X","")</f>
        <v/>
      </c>
      <c r="Z574" s="3" t="str">
        <f>IF(Programas!Z574="X","X","")</f>
        <v/>
      </c>
      <c r="AA574" s="3" t="str">
        <f>IF(Programas!AA574="X","X","")</f>
        <v/>
      </c>
      <c r="AB574" s="3" t="str">
        <f>IF(Programas!AB574="X","X","")</f>
        <v/>
      </c>
      <c r="AC574" s="3" t="str">
        <f>IF(Programas!AC574="X","X","")</f>
        <v/>
      </c>
      <c r="AD574" s="3">
        <f>Programas!AD574</f>
        <v>0</v>
      </c>
      <c r="AE574" s="3">
        <f>Programas!AE574</f>
        <v>0</v>
      </c>
      <c r="AF574" s="3">
        <f>Programas!AF574</f>
        <v>0</v>
      </c>
      <c r="AG574" s="3">
        <f>Programas!AG574</f>
        <v>0</v>
      </c>
      <c r="AH574" s="3">
        <f>Programas!AH574</f>
        <v>0</v>
      </c>
      <c r="AI574" s="3">
        <f>Programas!AI574</f>
        <v>0</v>
      </c>
      <c r="AJ574" s="3">
        <f>Programas!AJ574</f>
        <v>0</v>
      </c>
      <c r="AK574" s="3">
        <f>Programas!AK574</f>
        <v>0</v>
      </c>
      <c r="AL574" s="3">
        <f>Programas!AL574</f>
        <v>0</v>
      </c>
      <c r="AM574" s="3">
        <f>Programas!AM574</f>
        <v>0</v>
      </c>
      <c r="AN574" s="3">
        <f>Programas!AN574</f>
        <v>0</v>
      </c>
      <c r="AO574" s="3">
        <f>Programas!AO574</f>
        <v>0</v>
      </c>
      <c r="AP574" s="3">
        <f>Programas!AP574</f>
        <v>0</v>
      </c>
      <c r="AQ574" s="3">
        <f>Programas!AQ574</f>
        <v>0</v>
      </c>
      <c r="AR574" s="3">
        <f>Programas!AR574</f>
        <v>0</v>
      </c>
      <c r="AS574" s="3">
        <f>Programas!AS574</f>
        <v>0</v>
      </c>
      <c r="AT574" s="3">
        <f>Programas!AT574</f>
        <v>0</v>
      </c>
      <c r="AU574" s="3">
        <f>Programas!AU574</f>
        <v>0</v>
      </c>
      <c r="AV574" s="3">
        <f>Programas!AV574</f>
        <v>0</v>
      </c>
      <c r="AW574" s="3">
        <f>Programas!AW574</f>
        <v>0</v>
      </c>
      <c r="AX574" s="4">
        <f t="shared" si="582"/>
        <v>0</v>
      </c>
      <c r="AY574" s="4"/>
      <c r="AZ574" s="2"/>
      <c r="BA574" s="2"/>
      <c r="BB574" s="2"/>
      <c r="BC574" s="2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1"/>
    </row>
    <row r="575" spans="1:76" hidden="1" x14ac:dyDescent="0.3">
      <c r="A575" s="2" t="str">
        <f>Programas!A575</f>
        <v>UA9</v>
      </c>
      <c r="B575" s="2">
        <f>Programas!B575</f>
        <v>2</v>
      </c>
      <c r="C575" s="2" t="str">
        <f>Programas!C575</f>
        <v>Interfaces Setoriais</v>
      </c>
      <c r="D575" s="2">
        <f>Programas!D575</f>
        <v>13</v>
      </c>
      <c r="E575" s="2" t="str">
        <f>Programas!E575</f>
        <v>N/A</v>
      </c>
      <c r="F575" s="2" t="str">
        <f>Programas!F575</f>
        <v>N/A</v>
      </c>
      <c r="G575" s="2" t="str">
        <f>Programas!G575</f>
        <v>N/A</v>
      </c>
      <c r="H575" s="2" t="str">
        <f>Programas!H575</f>
        <v>N/A</v>
      </c>
      <c r="I575" s="2" t="str">
        <f>Programas!I575</f>
        <v>N/A</v>
      </c>
      <c r="J575" s="3" t="str">
        <f>IF(Programas!J575="X","X","")</f>
        <v/>
      </c>
      <c r="K575" s="3" t="str">
        <f>IF(Programas!K575="X","X","")</f>
        <v/>
      </c>
      <c r="L575" s="3" t="str">
        <f>IF(Programas!L575="X","X","")</f>
        <v/>
      </c>
      <c r="M575" s="3" t="str">
        <f>IF(Programas!M575="X","X","")</f>
        <v/>
      </c>
      <c r="N575" s="3" t="str">
        <f>IF(Programas!N575="X","X","")</f>
        <v/>
      </c>
      <c r="O575" s="3" t="str">
        <f>IF(Programas!O575="X","X","")</f>
        <v/>
      </c>
      <c r="P575" s="3" t="str">
        <f>IF(Programas!P575="X","X","")</f>
        <v/>
      </c>
      <c r="Q575" s="3" t="str">
        <f>IF(Programas!Q575="X","X","")</f>
        <v/>
      </c>
      <c r="R575" s="3" t="str">
        <f>IF(Programas!R575="X","X","")</f>
        <v/>
      </c>
      <c r="S575" s="3" t="str">
        <f>IF(Programas!S575="X","X","")</f>
        <v/>
      </c>
      <c r="T575" s="3" t="str">
        <f>IF(Programas!T575="X","X","")</f>
        <v/>
      </c>
      <c r="U575" s="3" t="str">
        <f>IF(Programas!U575="X","X","")</f>
        <v/>
      </c>
      <c r="V575" s="3" t="str">
        <f>IF(Programas!V575="X","X","")</f>
        <v/>
      </c>
      <c r="W575" s="3" t="str">
        <f>IF(Programas!W575="X","X","")</f>
        <v/>
      </c>
      <c r="X575" s="3" t="str">
        <f>IF(Programas!X575="X","X","")</f>
        <v/>
      </c>
      <c r="Y575" s="3" t="str">
        <f>IF(Programas!Y575="X","X","")</f>
        <v/>
      </c>
      <c r="Z575" s="3" t="str">
        <f>IF(Programas!Z575="X","X","")</f>
        <v/>
      </c>
      <c r="AA575" s="3" t="str">
        <f>IF(Programas!AA575="X","X","")</f>
        <v/>
      </c>
      <c r="AB575" s="3" t="str">
        <f>IF(Programas!AB575="X","X","")</f>
        <v/>
      </c>
      <c r="AC575" s="3" t="str">
        <f>IF(Programas!AC575="X","X","")</f>
        <v/>
      </c>
      <c r="AD575" s="3">
        <f>Programas!AD575</f>
        <v>0</v>
      </c>
      <c r="AE575" s="3">
        <f>Programas!AE575</f>
        <v>0</v>
      </c>
      <c r="AF575" s="3">
        <f>Programas!AF575</f>
        <v>0</v>
      </c>
      <c r="AG575" s="3">
        <f>Programas!AG575</f>
        <v>0</v>
      </c>
      <c r="AH575" s="3">
        <f>Programas!AH575</f>
        <v>0</v>
      </c>
      <c r="AI575" s="3">
        <f>Programas!AI575</f>
        <v>0</v>
      </c>
      <c r="AJ575" s="3">
        <f>Programas!AJ575</f>
        <v>0</v>
      </c>
      <c r="AK575" s="3">
        <f>Programas!AK575</f>
        <v>0</v>
      </c>
      <c r="AL575" s="3">
        <f>Programas!AL575</f>
        <v>0</v>
      </c>
      <c r="AM575" s="3">
        <f>Programas!AM575</f>
        <v>0</v>
      </c>
      <c r="AN575" s="3">
        <f>Programas!AN575</f>
        <v>0</v>
      </c>
      <c r="AO575" s="3">
        <f>Programas!AO575</f>
        <v>0</v>
      </c>
      <c r="AP575" s="3">
        <f>Programas!AP575</f>
        <v>0</v>
      </c>
      <c r="AQ575" s="3">
        <f>Programas!AQ575</f>
        <v>0</v>
      </c>
      <c r="AR575" s="3">
        <f>Programas!AR575</f>
        <v>0</v>
      </c>
      <c r="AS575" s="3">
        <f>Programas!AS575</f>
        <v>0</v>
      </c>
      <c r="AT575" s="3">
        <f>Programas!AT575</f>
        <v>0</v>
      </c>
      <c r="AU575" s="3">
        <f>Programas!AU575</f>
        <v>0</v>
      </c>
      <c r="AV575" s="3">
        <f>Programas!AV575</f>
        <v>0</v>
      </c>
      <c r="AW575" s="3">
        <f>Programas!AW575</f>
        <v>0</v>
      </c>
      <c r="AX575" s="4">
        <f t="shared" si="582"/>
        <v>0</v>
      </c>
      <c r="AY575" s="4"/>
      <c r="AZ575" s="2"/>
      <c r="BA575" s="2"/>
      <c r="BB575" s="2"/>
      <c r="BC575" s="2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1"/>
    </row>
    <row r="576" spans="1:76" ht="102.6" x14ac:dyDescent="0.3">
      <c r="A576" s="40" t="str">
        <f>Programas!A576</f>
        <v>PIRH</v>
      </c>
      <c r="B576" s="40">
        <f>Programas!B576</f>
        <v>2</v>
      </c>
      <c r="C576" s="40" t="str">
        <f>Programas!C576</f>
        <v>Interfaces Setoriais</v>
      </c>
      <c r="D576" s="40">
        <f>Programas!D576</f>
        <v>14</v>
      </c>
      <c r="E576" s="40" t="str">
        <f>Programas!E576</f>
        <v>Desenvolvimento de ações para o setor agropecuário</v>
      </c>
      <c r="F576" s="40" t="str">
        <f>Programas!F576</f>
        <v>14.1</v>
      </c>
      <c r="G576" s="40" t="str">
        <f>Programas!G576</f>
        <v>Redução de cargas difusas na bacia</v>
      </c>
      <c r="H576" s="40" t="str">
        <f>Programas!H576</f>
        <v>14.1.1</v>
      </c>
      <c r="I576" s="40" t="str">
        <f>Programas!I576</f>
        <v>Implantar projetos de boas práticas de gestão (métodos e técnicas) mais adequadas para redução de cargas difusas nas principais áreas agrícolas e de pecuária, visando melhorar a qualidade da água dos rios da bacia</v>
      </c>
      <c r="J576" s="30" t="str">
        <f>IF(Programas!J576="X","X","")</f>
        <v/>
      </c>
      <c r="K576" s="30" t="str">
        <f>IF(Programas!K576="X","X","")</f>
        <v/>
      </c>
      <c r="L576" s="30" t="str">
        <f>IF(Programas!L576="X","X","")</f>
        <v/>
      </c>
      <c r="M576" s="30" t="str">
        <f>IF(Programas!M576="X","X","")</f>
        <v>X</v>
      </c>
      <c r="N576" s="30" t="str">
        <f>IF(Programas!N576="X","X","")</f>
        <v>X</v>
      </c>
      <c r="O576" s="30" t="str">
        <f>IF(Programas!O576="X","X","")</f>
        <v>X</v>
      </c>
      <c r="P576" s="30" t="str">
        <f>IF(Programas!P576="X","X","")</f>
        <v>X</v>
      </c>
      <c r="Q576" s="30" t="str">
        <f>IF(Programas!Q576="X","X","")</f>
        <v>X</v>
      </c>
      <c r="R576" s="30" t="str">
        <f>IF(Programas!R576="X","X","")</f>
        <v>X</v>
      </c>
      <c r="S576" s="30" t="str">
        <f>IF(Programas!S576="X","X","")</f>
        <v>X</v>
      </c>
      <c r="T576" s="30" t="str">
        <f>IF(Programas!T576="X","X","")</f>
        <v>X</v>
      </c>
      <c r="U576" s="30" t="str">
        <f>IF(Programas!U576="X","X","")</f>
        <v>X</v>
      </c>
      <c r="V576" s="30" t="str">
        <f>IF(Programas!V576="X","X","")</f>
        <v>X</v>
      </c>
      <c r="W576" s="30" t="str">
        <f>IF(Programas!W576="X","X","")</f>
        <v>X</v>
      </c>
      <c r="X576" s="30" t="str">
        <f>IF(Programas!X576="X","X","")</f>
        <v>X</v>
      </c>
      <c r="Y576" s="30" t="str">
        <f>IF(Programas!Y576="X","X","")</f>
        <v>X</v>
      </c>
      <c r="Z576" s="30" t="str">
        <f>IF(Programas!Z576="X","X","")</f>
        <v>X</v>
      </c>
      <c r="AA576" s="30" t="str">
        <f>IF(Programas!AA576="X","X","")</f>
        <v>X</v>
      </c>
      <c r="AB576" s="30" t="str">
        <f>IF(Programas!AB576="X","X","")</f>
        <v>X</v>
      </c>
      <c r="AC576" s="30" t="str">
        <f>IF(Programas!AC576="X","X","")</f>
        <v>X</v>
      </c>
      <c r="AD576" s="30">
        <f>Programas!AD576</f>
        <v>0</v>
      </c>
      <c r="AE576" s="30">
        <f>Programas!AE576</f>
        <v>0</v>
      </c>
      <c r="AF576" s="30">
        <f>Programas!AF576</f>
        <v>0</v>
      </c>
      <c r="AG576" s="30">
        <f>Programas!AG576</f>
        <v>0</v>
      </c>
      <c r="AH576" s="30">
        <f>Programas!AH576</f>
        <v>2000</v>
      </c>
      <c r="AI576" s="30">
        <f>Programas!AI576</f>
        <v>2950</v>
      </c>
      <c r="AJ576" s="30">
        <f>Programas!AJ576</f>
        <v>2950</v>
      </c>
      <c r="AK576" s="30">
        <f>Programas!AK576</f>
        <v>2950</v>
      </c>
      <c r="AL576" s="30">
        <f>Programas!AL576</f>
        <v>2950</v>
      </c>
      <c r="AM576" s="30">
        <f>Programas!AM576</f>
        <v>2950</v>
      </c>
      <c r="AN576" s="30">
        <f>Programas!AN576</f>
        <v>2950</v>
      </c>
      <c r="AO576" s="30">
        <f>Programas!AO576</f>
        <v>2950</v>
      </c>
      <c r="AP576" s="30">
        <f>Programas!AP576</f>
        <v>2950</v>
      </c>
      <c r="AQ576" s="30">
        <f>Programas!AQ576</f>
        <v>2950</v>
      </c>
      <c r="AR576" s="30">
        <f>Programas!AR576</f>
        <v>2950</v>
      </c>
      <c r="AS576" s="30">
        <f>Programas!AS576</f>
        <v>2950</v>
      </c>
      <c r="AT576" s="30">
        <f>Programas!AT576</f>
        <v>2950</v>
      </c>
      <c r="AU576" s="30">
        <f>Programas!AU576</f>
        <v>2950</v>
      </c>
      <c r="AV576" s="30">
        <f>Programas!AV576</f>
        <v>2950</v>
      </c>
      <c r="AW576" s="30">
        <f>Programas!AW576</f>
        <v>2950</v>
      </c>
      <c r="AX576" s="36">
        <f t="shared" si="582"/>
        <v>46250</v>
      </c>
      <c r="AY576" s="36" t="s">
        <v>205</v>
      </c>
      <c r="AZ576" s="40" t="s">
        <v>375</v>
      </c>
      <c r="BA576" s="40" t="s">
        <v>376</v>
      </c>
      <c r="BB576" s="40" t="s">
        <v>377</v>
      </c>
      <c r="BC576" s="40" t="s">
        <v>378</v>
      </c>
      <c r="BD576" s="62">
        <v>0</v>
      </c>
      <c r="BE576" s="62">
        <f t="shared" ref="BE576:BV576" si="587">BD576</f>
        <v>0</v>
      </c>
      <c r="BF576" s="62">
        <f t="shared" si="587"/>
        <v>0</v>
      </c>
      <c r="BG576" s="62">
        <f t="shared" si="587"/>
        <v>0</v>
      </c>
      <c r="BH576" s="62">
        <v>0.5</v>
      </c>
      <c r="BI576" s="62">
        <f t="shared" si="587"/>
        <v>0.5</v>
      </c>
      <c r="BJ576" s="62">
        <f t="shared" si="587"/>
        <v>0.5</v>
      </c>
      <c r="BK576" s="62">
        <f t="shared" si="587"/>
        <v>0.5</v>
      </c>
      <c r="BL576" s="62">
        <f t="shared" si="587"/>
        <v>0.5</v>
      </c>
      <c r="BM576" s="62">
        <v>0.75</v>
      </c>
      <c r="BN576" s="62">
        <f t="shared" si="587"/>
        <v>0.75</v>
      </c>
      <c r="BO576" s="62">
        <f t="shared" si="587"/>
        <v>0.75</v>
      </c>
      <c r="BP576" s="62">
        <f t="shared" si="587"/>
        <v>0.75</v>
      </c>
      <c r="BQ576" s="62">
        <f t="shared" si="587"/>
        <v>0.75</v>
      </c>
      <c r="BR576" s="62">
        <f t="shared" si="587"/>
        <v>0.75</v>
      </c>
      <c r="BS576" s="62">
        <f t="shared" si="587"/>
        <v>0.75</v>
      </c>
      <c r="BT576" s="62">
        <f t="shared" si="587"/>
        <v>0.75</v>
      </c>
      <c r="BU576" s="62">
        <f t="shared" si="587"/>
        <v>0.75</v>
      </c>
      <c r="BV576" s="62">
        <f t="shared" si="587"/>
        <v>0.75</v>
      </c>
      <c r="BW576" s="62">
        <v>1</v>
      </c>
    </row>
    <row r="577" spans="1:76" ht="102.6" hidden="1" x14ac:dyDescent="0.3">
      <c r="A577" s="2" t="str">
        <f>Programas!A577</f>
        <v>Doce</v>
      </c>
      <c r="B577" s="2">
        <f>Programas!B577</f>
        <v>2</v>
      </c>
      <c r="C577" s="2" t="str">
        <f>Programas!C577</f>
        <v>Interfaces Setoriais</v>
      </c>
      <c r="D577" s="2">
        <f>Programas!D577</f>
        <v>14</v>
      </c>
      <c r="E577" s="2" t="str">
        <f>Programas!E577</f>
        <v>Desenvolvimento de ações para o setor agropecuário</v>
      </c>
      <c r="F577" s="2" t="str">
        <f>Programas!F577</f>
        <v>14.1</v>
      </c>
      <c r="G577" s="2" t="str">
        <f>Programas!G577</f>
        <v>Redução de cargas difusas na bacia</v>
      </c>
      <c r="H577" s="2" t="str">
        <f>Programas!H577</f>
        <v>14.1.1</v>
      </c>
      <c r="I577" s="2" t="str">
        <f>Programas!I577</f>
        <v>Implantar projetos de boas práticas de gestão (métodos e técnicas) mais adequadas para redução de cargas difusas nas principais áreas agrícolas e de pecuária, visando melhorar a qualidade da água dos rios da bacia</v>
      </c>
      <c r="J577" s="3" t="str">
        <f>IF(Programas!J577="X","X","")</f>
        <v/>
      </c>
      <c r="K577" s="3" t="str">
        <f>IF(Programas!K577="X","X","")</f>
        <v/>
      </c>
      <c r="L577" s="3" t="str">
        <f>IF(Programas!L577="X","X","")</f>
        <v/>
      </c>
      <c r="M577" s="3" t="str">
        <f>IF(Programas!M577="X","X","")</f>
        <v>X</v>
      </c>
      <c r="N577" s="3" t="str">
        <f>IF(Programas!N577="X","X","")</f>
        <v>X</v>
      </c>
      <c r="O577" s="3" t="str">
        <f>IF(Programas!O577="X","X","")</f>
        <v>X</v>
      </c>
      <c r="P577" s="3" t="str">
        <f>IF(Programas!P577="X","X","")</f>
        <v>X</v>
      </c>
      <c r="Q577" s="3" t="str">
        <f>IF(Programas!Q577="X","X","")</f>
        <v>X</v>
      </c>
      <c r="R577" s="3" t="str">
        <f>IF(Programas!R577="X","X","")</f>
        <v>X</v>
      </c>
      <c r="S577" s="3" t="str">
        <f>IF(Programas!S577="X","X","")</f>
        <v>X</v>
      </c>
      <c r="T577" s="3" t="str">
        <f>IF(Programas!T577="X","X","")</f>
        <v>X</v>
      </c>
      <c r="U577" s="3" t="str">
        <f>IF(Programas!U577="X","X","")</f>
        <v>X</v>
      </c>
      <c r="V577" s="3" t="str">
        <f>IF(Programas!V577="X","X","")</f>
        <v>X</v>
      </c>
      <c r="W577" s="3" t="str">
        <f>IF(Programas!W577="X","X","")</f>
        <v>X</v>
      </c>
      <c r="X577" s="3" t="str">
        <f>IF(Programas!X577="X","X","")</f>
        <v>X</v>
      </c>
      <c r="Y577" s="3" t="str">
        <f>IF(Programas!Y577="X","X","")</f>
        <v>X</v>
      </c>
      <c r="Z577" s="3" t="str">
        <f>IF(Programas!Z577="X","X","")</f>
        <v>X</v>
      </c>
      <c r="AA577" s="3" t="str">
        <f>IF(Programas!AA577="X","X","")</f>
        <v>X</v>
      </c>
      <c r="AB577" s="3" t="str">
        <f>IF(Programas!AB577="X","X","")</f>
        <v>X</v>
      </c>
      <c r="AC577" s="3" t="str">
        <f>IF(Programas!AC577="X","X","")</f>
        <v>X</v>
      </c>
      <c r="AD577" s="3">
        <f>Programas!AD577</f>
        <v>0</v>
      </c>
      <c r="AE577" s="3">
        <f>Programas!AE577</f>
        <v>0</v>
      </c>
      <c r="AF577" s="3">
        <f>Programas!AF577</f>
        <v>0</v>
      </c>
      <c r="AG577" s="3">
        <f>Programas!AG577</f>
        <v>0</v>
      </c>
      <c r="AH577" s="3">
        <f>Programas!AH577</f>
        <v>650</v>
      </c>
      <c r="AI577" s="3">
        <f>Programas!AI577</f>
        <v>650</v>
      </c>
      <c r="AJ577" s="3">
        <f>Programas!AJ577</f>
        <v>650</v>
      </c>
      <c r="AK577" s="3">
        <f>Programas!AK577</f>
        <v>650</v>
      </c>
      <c r="AL577" s="3">
        <f>Programas!AL577</f>
        <v>650</v>
      </c>
      <c r="AM577" s="3">
        <f>Programas!AM577</f>
        <v>650</v>
      </c>
      <c r="AN577" s="3">
        <f>Programas!AN577</f>
        <v>650</v>
      </c>
      <c r="AO577" s="3">
        <f>Programas!AO577</f>
        <v>650</v>
      </c>
      <c r="AP577" s="3">
        <f>Programas!AP577</f>
        <v>650</v>
      </c>
      <c r="AQ577" s="3">
        <f>Programas!AQ577</f>
        <v>650</v>
      </c>
      <c r="AR577" s="3">
        <f>Programas!AR577</f>
        <v>650</v>
      </c>
      <c r="AS577" s="3">
        <f>Programas!AS577</f>
        <v>650</v>
      </c>
      <c r="AT577" s="3">
        <f>Programas!AT577</f>
        <v>650</v>
      </c>
      <c r="AU577" s="3">
        <f>Programas!AU577</f>
        <v>650</v>
      </c>
      <c r="AV577" s="3">
        <f>Programas!AV577</f>
        <v>650</v>
      </c>
      <c r="AW577" s="3">
        <f>Programas!AW577</f>
        <v>650</v>
      </c>
      <c r="AX577" s="4">
        <f t="shared" si="582"/>
        <v>10400</v>
      </c>
      <c r="AY577" s="4" t="s">
        <v>205</v>
      </c>
      <c r="AZ577" s="2" t="s">
        <v>375</v>
      </c>
      <c r="BA577" s="2" t="s">
        <v>376</v>
      </c>
      <c r="BB577" s="2" t="s">
        <v>377</v>
      </c>
      <c r="BC577" s="2" t="s">
        <v>378</v>
      </c>
      <c r="BD577" s="6">
        <v>0</v>
      </c>
      <c r="BE577" s="6">
        <f t="shared" ref="BE577:BE586" si="588">BD577</f>
        <v>0</v>
      </c>
      <c r="BF577" s="6">
        <f t="shared" ref="BF577:BF586" si="589">BE577</f>
        <v>0</v>
      </c>
      <c r="BG577" s="6">
        <f t="shared" ref="BG577:BG586" si="590">BF577</f>
        <v>0</v>
      </c>
      <c r="BH577" s="6">
        <v>0.5</v>
      </c>
      <c r="BI577" s="6">
        <f t="shared" ref="BI577:BI586" si="591">BH577</f>
        <v>0.5</v>
      </c>
      <c r="BJ577" s="6">
        <f t="shared" ref="BJ577:BJ586" si="592">BI577</f>
        <v>0.5</v>
      </c>
      <c r="BK577" s="6">
        <f t="shared" ref="BK577:BK586" si="593">BJ577</f>
        <v>0.5</v>
      </c>
      <c r="BL577" s="6">
        <f t="shared" ref="BL577:BL586" si="594">BK577</f>
        <v>0.5</v>
      </c>
      <c r="BM577" s="6">
        <v>0.75</v>
      </c>
      <c r="BN577" s="6">
        <f t="shared" ref="BN577:BN586" si="595">BM577</f>
        <v>0.75</v>
      </c>
      <c r="BO577" s="6">
        <f t="shared" ref="BO577:BO586" si="596">BN577</f>
        <v>0.75</v>
      </c>
      <c r="BP577" s="6">
        <f t="shared" ref="BP577:BP586" si="597">BO577</f>
        <v>0.75</v>
      </c>
      <c r="BQ577" s="6">
        <f t="shared" ref="BQ577:BQ586" si="598">BP577</f>
        <v>0.75</v>
      </c>
      <c r="BR577" s="6">
        <f t="shared" ref="BR577:BR586" si="599">BQ577</f>
        <v>0.75</v>
      </c>
      <c r="BS577" s="6">
        <f t="shared" ref="BS577:BS586" si="600">BR577</f>
        <v>0.75</v>
      </c>
      <c r="BT577" s="6">
        <f t="shared" ref="BT577:BT586" si="601">BS577</f>
        <v>0.75</v>
      </c>
      <c r="BU577" s="6">
        <f t="shared" ref="BU577:BU586" si="602">BT577</f>
        <v>0.75</v>
      </c>
      <c r="BV577" s="6">
        <f t="shared" ref="BV577:BV586" si="603">BU577</f>
        <v>0.75</v>
      </c>
      <c r="BW577" s="6">
        <v>1</v>
      </c>
      <c r="BX577" s="1"/>
    </row>
    <row r="578" spans="1:76" ht="102.6" hidden="1" x14ac:dyDescent="0.3">
      <c r="A578" s="2" t="str">
        <f>Programas!A578</f>
        <v>DO1</v>
      </c>
      <c r="B578" s="2">
        <f>Programas!B578</f>
        <v>2</v>
      </c>
      <c r="C578" s="2" t="str">
        <f>Programas!C578</f>
        <v>Interfaces Setoriais</v>
      </c>
      <c r="D578" s="2">
        <f>Programas!D578</f>
        <v>14</v>
      </c>
      <c r="E578" s="2" t="str">
        <f>Programas!E578</f>
        <v>Desenvolvimento de ações para o setor agropecuário</v>
      </c>
      <c r="F578" s="2" t="str">
        <f>Programas!F578</f>
        <v>14.1</v>
      </c>
      <c r="G578" s="2" t="str">
        <f>Programas!G578</f>
        <v>Redução de cargas difusas na bacia</v>
      </c>
      <c r="H578" s="2" t="str">
        <f>Programas!H578</f>
        <v>14.1.1</v>
      </c>
      <c r="I578" s="2" t="str">
        <f>Programas!I578</f>
        <v>Implantar projetos de boas práticas de gestão (métodos e técnicas) mais adequadas para redução de cargas difusas nas principais áreas agrícolas e de pecuária, visando melhorar a qualidade da água dos rios da bacia</v>
      </c>
      <c r="J578" s="3" t="str">
        <f>IF(Programas!J578="X","X","")</f>
        <v/>
      </c>
      <c r="K578" s="3" t="str">
        <f>IF(Programas!K578="X","X","")</f>
        <v/>
      </c>
      <c r="L578" s="3" t="str">
        <f>IF(Programas!L578="X","X","")</f>
        <v/>
      </c>
      <c r="M578" s="3" t="str">
        <f>IF(Programas!M578="X","X","")</f>
        <v>X</v>
      </c>
      <c r="N578" s="3" t="str">
        <f>IF(Programas!N578="X","X","")</f>
        <v>X</v>
      </c>
      <c r="O578" s="3" t="str">
        <f>IF(Programas!O578="X","X","")</f>
        <v>X</v>
      </c>
      <c r="P578" s="3" t="str">
        <f>IF(Programas!P578="X","X","")</f>
        <v>X</v>
      </c>
      <c r="Q578" s="3" t="str">
        <f>IF(Programas!Q578="X","X","")</f>
        <v>X</v>
      </c>
      <c r="R578" s="3" t="str">
        <f>IF(Programas!R578="X","X","")</f>
        <v>X</v>
      </c>
      <c r="S578" s="3" t="str">
        <f>IF(Programas!S578="X","X","")</f>
        <v>X</v>
      </c>
      <c r="T578" s="3" t="str">
        <f>IF(Programas!T578="X","X","")</f>
        <v>X</v>
      </c>
      <c r="U578" s="3" t="str">
        <f>IF(Programas!U578="X","X","")</f>
        <v>X</v>
      </c>
      <c r="V578" s="3" t="str">
        <f>IF(Programas!V578="X","X","")</f>
        <v>X</v>
      </c>
      <c r="W578" s="3" t="str">
        <f>IF(Programas!W578="X","X","")</f>
        <v>X</v>
      </c>
      <c r="X578" s="3" t="str">
        <f>IF(Programas!X578="X","X","")</f>
        <v>X</v>
      </c>
      <c r="Y578" s="3" t="str">
        <f>IF(Programas!Y578="X","X","")</f>
        <v>X</v>
      </c>
      <c r="Z578" s="3" t="str">
        <f>IF(Programas!Z578="X","X","")</f>
        <v>X</v>
      </c>
      <c r="AA578" s="3" t="str">
        <f>IF(Programas!AA578="X","X","")</f>
        <v>X</v>
      </c>
      <c r="AB578" s="3" t="str">
        <f>IF(Programas!AB578="X","X","")</f>
        <v>X</v>
      </c>
      <c r="AC578" s="3" t="str">
        <f>IF(Programas!AC578="X","X","")</f>
        <v>X</v>
      </c>
      <c r="AD578" s="3">
        <f>Programas!AD578</f>
        <v>0</v>
      </c>
      <c r="AE578" s="3">
        <f>Programas!AE578</f>
        <v>0</v>
      </c>
      <c r="AF578" s="3">
        <f>Programas!AF578</f>
        <v>0</v>
      </c>
      <c r="AG578" s="3">
        <f>Programas!AG578</f>
        <v>0</v>
      </c>
      <c r="AH578" s="3">
        <f>Programas!AH578</f>
        <v>150</v>
      </c>
      <c r="AI578" s="3">
        <f>Programas!AI578</f>
        <v>150</v>
      </c>
      <c r="AJ578" s="3">
        <f>Programas!AJ578</f>
        <v>150</v>
      </c>
      <c r="AK578" s="3">
        <f>Programas!AK578</f>
        <v>150</v>
      </c>
      <c r="AL578" s="3">
        <f>Programas!AL578</f>
        <v>150</v>
      </c>
      <c r="AM578" s="3">
        <f>Programas!AM578</f>
        <v>150</v>
      </c>
      <c r="AN578" s="3">
        <f>Programas!AN578</f>
        <v>150</v>
      </c>
      <c r="AO578" s="3">
        <f>Programas!AO578</f>
        <v>150</v>
      </c>
      <c r="AP578" s="3">
        <f>Programas!AP578</f>
        <v>150</v>
      </c>
      <c r="AQ578" s="3">
        <f>Programas!AQ578</f>
        <v>150</v>
      </c>
      <c r="AR578" s="3">
        <f>Programas!AR578</f>
        <v>150</v>
      </c>
      <c r="AS578" s="3">
        <f>Programas!AS578</f>
        <v>150</v>
      </c>
      <c r="AT578" s="3">
        <f>Programas!AT578</f>
        <v>150</v>
      </c>
      <c r="AU578" s="3">
        <f>Programas!AU578</f>
        <v>150</v>
      </c>
      <c r="AV578" s="3">
        <f>Programas!AV578</f>
        <v>150</v>
      </c>
      <c r="AW578" s="3">
        <f>Programas!AW578</f>
        <v>150</v>
      </c>
      <c r="AX578" s="4">
        <f t="shared" si="582"/>
        <v>2400</v>
      </c>
      <c r="AY578" s="4" t="s">
        <v>205</v>
      </c>
      <c r="AZ578" s="2" t="s">
        <v>534</v>
      </c>
      <c r="BA578" s="2" t="s">
        <v>376</v>
      </c>
      <c r="BB578" s="2" t="s">
        <v>536</v>
      </c>
      <c r="BC578" s="2" t="s">
        <v>537</v>
      </c>
      <c r="BD578" s="6">
        <v>0</v>
      </c>
      <c r="BE578" s="6">
        <f t="shared" si="588"/>
        <v>0</v>
      </c>
      <c r="BF578" s="6">
        <f t="shared" si="589"/>
        <v>0</v>
      </c>
      <c r="BG578" s="6">
        <f t="shared" si="590"/>
        <v>0</v>
      </c>
      <c r="BH578" s="6">
        <v>0.5</v>
      </c>
      <c r="BI578" s="6">
        <f t="shared" si="591"/>
        <v>0.5</v>
      </c>
      <c r="BJ578" s="6">
        <f t="shared" si="592"/>
        <v>0.5</v>
      </c>
      <c r="BK578" s="6">
        <f t="shared" si="593"/>
        <v>0.5</v>
      </c>
      <c r="BL578" s="6">
        <f t="shared" si="594"/>
        <v>0.5</v>
      </c>
      <c r="BM578" s="6">
        <v>0.75</v>
      </c>
      <c r="BN578" s="6">
        <f t="shared" si="595"/>
        <v>0.75</v>
      </c>
      <c r="BO578" s="6">
        <f t="shared" si="596"/>
        <v>0.75</v>
      </c>
      <c r="BP578" s="6">
        <f t="shared" si="597"/>
        <v>0.75</v>
      </c>
      <c r="BQ578" s="6">
        <f t="shared" si="598"/>
        <v>0.75</v>
      </c>
      <c r="BR578" s="6">
        <f t="shared" si="599"/>
        <v>0.75</v>
      </c>
      <c r="BS578" s="6">
        <f t="shared" si="600"/>
        <v>0.75</v>
      </c>
      <c r="BT578" s="6">
        <f t="shared" si="601"/>
        <v>0.75</v>
      </c>
      <c r="BU578" s="6">
        <f t="shared" si="602"/>
        <v>0.75</v>
      </c>
      <c r="BV578" s="6">
        <f t="shared" si="603"/>
        <v>0.75</v>
      </c>
      <c r="BW578" s="6">
        <v>1</v>
      </c>
      <c r="BX578" s="1"/>
    </row>
    <row r="579" spans="1:76" ht="102.6" hidden="1" x14ac:dyDescent="0.3">
      <c r="A579" s="2" t="str">
        <f>Programas!A579</f>
        <v>DO2</v>
      </c>
      <c r="B579" s="2">
        <f>Programas!B579</f>
        <v>2</v>
      </c>
      <c r="C579" s="2" t="str">
        <f>Programas!C579</f>
        <v>Interfaces Setoriais</v>
      </c>
      <c r="D579" s="2">
        <f>Programas!D579</f>
        <v>14</v>
      </c>
      <c r="E579" s="2" t="str">
        <f>Programas!E579</f>
        <v>Desenvolvimento de ações para o setor agropecuário</v>
      </c>
      <c r="F579" s="2" t="str">
        <f>Programas!F579</f>
        <v>14.1</v>
      </c>
      <c r="G579" s="2" t="str">
        <f>Programas!G579</f>
        <v>Redução de cargas difusas na bacia</v>
      </c>
      <c r="H579" s="2" t="str">
        <f>Programas!H579</f>
        <v>14.1.1</v>
      </c>
      <c r="I579" s="2" t="str">
        <f>Programas!I579</f>
        <v>Implantar projetos de boas práticas de gestão (métodos e técnicas) mais adequadas para redução de cargas difusas nas principais áreas agrícolas e de pecuária, visando melhorar a qualidade da água dos rios da bacia</v>
      </c>
      <c r="J579" s="3" t="str">
        <f>IF(Programas!J579="X","X","")</f>
        <v/>
      </c>
      <c r="K579" s="3" t="str">
        <f>IF(Programas!K579="X","X","")</f>
        <v/>
      </c>
      <c r="L579" s="3" t="str">
        <f>IF(Programas!L579="X","X","")</f>
        <v/>
      </c>
      <c r="M579" s="3" t="str">
        <f>IF(Programas!M579="X","X","")</f>
        <v>X</v>
      </c>
      <c r="N579" s="3" t="str">
        <f>IF(Programas!N579="X","X","")</f>
        <v>X</v>
      </c>
      <c r="O579" s="3" t="str">
        <f>IF(Programas!O579="X","X","")</f>
        <v>X</v>
      </c>
      <c r="P579" s="3" t="str">
        <f>IF(Programas!P579="X","X","")</f>
        <v>X</v>
      </c>
      <c r="Q579" s="3" t="str">
        <f>IF(Programas!Q579="X","X","")</f>
        <v>X</v>
      </c>
      <c r="R579" s="3" t="str">
        <f>IF(Programas!R579="X","X","")</f>
        <v>X</v>
      </c>
      <c r="S579" s="3" t="str">
        <f>IF(Programas!S579="X","X","")</f>
        <v>X</v>
      </c>
      <c r="T579" s="3" t="str">
        <f>IF(Programas!T579="X","X","")</f>
        <v>X</v>
      </c>
      <c r="U579" s="3" t="str">
        <f>IF(Programas!U579="X","X","")</f>
        <v>X</v>
      </c>
      <c r="V579" s="3" t="str">
        <f>IF(Programas!V579="X","X","")</f>
        <v>X</v>
      </c>
      <c r="W579" s="3" t="str">
        <f>IF(Programas!W579="X","X","")</f>
        <v>X</v>
      </c>
      <c r="X579" s="3" t="str">
        <f>IF(Programas!X579="X","X","")</f>
        <v>X</v>
      </c>
      <c r="Y579" s="3" t="str">
        <f>IF(Programas!Y579="X","X","")</f>
        <v>X</v>
      </c>
      <c r="Z579" s="3" t="str">
        <f>IF(Programas!Z579="X","X","")</f>
        <v>X</v>
      </c>
      <c r="AA579" s="3" t="str">
        <f>IF(Programas!AA579="X","X","")</f>
        <v>X</v>
      </c>
      <c r="AB579" s="3" t="str">
        <f>IF(Programas!AB579="X","X","")</f>
        <v>X</v>
      </c>
      <c r="AC579" s="3" t="str">
        <f>IF(Programas!AC579="X","X","")</f>
        <v>X</v>
      </c>
      <c r="AD579" s="3">
        <f>Programas!AD579</f>
        <v>0</v>
      </c>
      <c r="AE579" s="3">
        <f>Programas!AE579</f>
        <v>0</v>
      </c>
      <c r="AF579" s="3">
        <f>Programas!AF579</f>
        <v>0</v>
      </c>
      <c r="AG579" s="3">
        <f>Programas!AG579</f>
        <v>0</v>
      </c>
      <c r="AH579" s="3">
        <f>Programas!AH579</f>
        <v>300</v>
      </c>
      <c r="AI579" s="3">
        <f>Programas!AI579</f>
        <v>300</v>
      </c>
      <c r="AJ579" s="3">
        <f>Programas!AJ579</f>
        <v>300</v>
      </c>
      <c r="AK579" s="3">
        <f>Programas!AK579</f>
        <v>300</v>
      </c>
      <c r="AL579" s="3">
        <f>Programas!AL579</f>
        <v>300</v>
      </c>
      <c r="AM579" s="3">
        <f>Programas!AM579</f>
        <v>300</v>
      </c>
      <c r="AN579" s="3">
        <f>Programas!AN579</f>
        <v>300</v>
      </c>
      <c r="AO579" s="3">
        <f>Programas!AO579</f>
        <v>300</v>
      </c>
      <c r="AP579" s="3">
        <f>Programas!AP579</f>
        <v>300</v>
      </c>
      <c r="AQ579" s="3">
        <f>Programas!AQ579</f>
        <v>300</v>
      </c>
      <c r="AR579" s="3">
        <f>Programas!AR579</f>
        <v>300</v>
      </c>
      <c r="AS579" s="3">
        <f>Programas!AS579</f>
        <v>300</v>
      </c>
      <c r="AT579" s="3">
        <f>Programas!AT579</f>
        <v>300</v>
      </c>
      <c r="AU579" s="3">
        <f>Programas!AU579</f>
        <v>300</v>
      </c>
      <c r="AV579" s="3">
        <f>Programas!AV579</f>
        <v>300</v>
      </c>
      <c r="AW579" s="3">
        <f>Programas!AW579</f>
        <v>300</v>
      </c>
      <c r="AX579" s="4">
        <f t="shared" si="582"/>
        <v>4800</v>
      </c>
      <c r="AY579" s="4" t="s">
        <v>205</v>
      </c>
      <c r="AZ579" s="2" t="s">
        <v>534</v>
      </c>
      <c r="BA579" s="2" t="s">
        <v>376</v>
      </c>
      <c r="BB579" s="2" t="s">
        <v>536</v>
      </c>
      <c r="BC579" s="2" t="s">
        <v>537</v>
      </c>
      <c r="BD579" s="6">
        <v>0</v>
      </c>
      <c r="BE579" s="6">
        <f t="shared" si="588"/>
        <v>0</v>
      </c>
      <c r="BF579" s="6">
        <f t="shared" si="589"/>
        <v>0</v>
      </c>
      <c r="BG579" s="6">
        <f t="shared" si="590"/>
        <v>0</v>
      </c>
      <c r="BH579" s="6">
        <v>0.5</v>
      </c>
      <c r="BI579" s="6">
        <f t="shared" si="591"/>
        <v>0.5</v>
      </c>
      <c r="BJ579" s="6">
        <f t="shared" si="592"/>
        <v>0.5</v>
      </c>
      <c r="BK579" s="6">
        <f t="shared" si="593"/>
        <v>0.5</v>
      </c>
      <c r="BL579" s="6">
        <f t="shared" si="594"/>
        <v>0.5</v>
      </c>
      <c r="BM579" s="6">
        <v>0.75</v>
      </c>
      <c r="BN579" s="6">
        <f t="shared" si="595"/>
        <v>0.75</v>
      </c>
      <c r="BO579" s="6">
        <f t="shared" si="596"/>
        <v>0.75</v>
      </c>
      <c r="BP579" s="6">
        <f t="shared" si="597"/>
        <v>0.75</v>
      </c>
      <c r="BQ579" s="6">
        <f t="shared" si="598"/>
        <v>0.75</v>
      </c>
      <c r="BR579" s="6">
        <f t="shared" si="599"/>
        <v>0.75</v>
      </c>
      <c r="BS579" s="6">
        <f t="shared" si="600"/>
        <v>0.75</v>
      </c>
      <c r="BT579" s="6">
        <f t="shared" si="601"/>
        <v>0.75</v>
      </c>
      <c r="BU579" s="6">
        <f t="shared" si="602"/>
        <v>0.75</v>
      </c>
      <c r="BV579" s="6">
        <f t="shared" si="603"/>
        <v>0.75</v>
      </c>
      <c r="BW579" s="6">
        <v>1</v>
      </c>
      <c r="BX579" s="1"/>
    </row>
    <row r="580" spans="1:76" ht="102.6" hidden="1" x14ac:dyDescent="0.3">
      <c r="A580" s="2" t="str">
        <f>Programas!A580</f>
        <v>DO3</v>
      </c>
      <c r="B580" s="2">
        <f>Programas!B580</f>
        <v>2</v>
      </c>
      <c r="C580" s="2" t="str">
        <f>Programas!C580</f>
        <v>Interfaces Setoriais</v>
      </c>
      <c r="D580" s="2">
        <f>Programas!D580</f>
        <v>14</v>
      </c>
      <c r="E580" s="2" t="str">
        <f>Programas!E580</f>
        <v>Desenvolvimento de ações para o setor agropecuário</v>
      </c>
      <c r="F580" s="2" t="str">
        <f>Programas!F580</f>
        <v>14.1</v>
      </c>
      <c r="G580" s="2" t="str">
        <f>Programas!G580</f>
        <v>Redução de cargas difusas na bacia</v>
      </c>
      <c r="H580" s="2" t="str">
        <f>Programas!H580</f>
        <v>14.1.1</v>
      </c>
      <c r="I580" s="2" t="str">
        <f>Programas!I580</f>
        <v>Implantar projetos de boas práticas de gestão (métodos e técnicas) mais adequadas para redução de cargas difusas nas principais áreas agrícolas e de pecuária, visando melhorar a qualidade da água dos rios da bacia</v>
      </c>
      <c r="J580" s="3" t="str">
        <f>IF(Programas!J580="X","X","")</f>
        <v/>
      </c>
      <c r="K580" s="3" t="str">
        <f>IF(Programas!K580="X","X","")</f>
        <v/>
      </c>
      <c r="L580" s="3" t="str">
        <f>IF(Programas!L580="X","X","")</f>
        <v/>
      </c>
      <c r="M580" s="3" t="str">
        <f>IF(Programas!M580="X","X","")</f>
        <v>X</v>
      </c>
      <c r="N580" s="3" t="str">
        <f>IF(Programas!N580="X","X","")</f>
        <v>X</v>
      </c>
      <c r="O580" s="3" t="str">
        <f>IF(Programas!O580="X","X","")</f>
        <v>X</v>
      </c>
      <c r="P580" s="3" t="str">
        <f>IF(Programas!P580="X","X","")</f>
        <v>X</v>
      </c>
      <c r="Q580" s="3" t="str">
        <f>IF(Programas!Q580="X","X","")</f>
        <v>X</v>
      </c>
      <c r="R580" s="3" t="str">
        <f>IF(Programas!R580="X","X","")</f>
        <v>X</v>
      </c>
      <c r="S580" s="3" t="str">
        <f>IF(Programas!S580="X","X","")</f>
        <v>X</v>
      </c>
      <c r="T580" s="3" t="str">
        <f>IF(Programas!T580="X","X","")</f>
        <v>X</v>
      </c>
      <c r="U580" s="3" t="str">
        <f>IF(Programas!U580="X","X","")</f>
        <v>X</v>
      </c>
      <c r="V580" s="3" t="str">
        <f>IF(Programas!V580="X","X","")</f>
        <v>X</v>
      </c>
      <c r="W580" s="3" t="str">
        <f>IF(Programas!W580="X","X","")</f>
        <v>X</v>
      </c>
      <c r="X580" s="3" t="str">
        <f>IF(Programas!X580="X","X","")</f>
        <v>X</v>
      </c>
      <c r="Y580" s="3" t="str">
        <f>IF(Programas!Y580="X","X","")</f>
        <v>X</v>
      </c>
      <c r="Z580" s="3" t="str">
        <f>IF(Programas!Z580="X","X","")</f>
        <v>X</v>
      </c>
      <c r="AA580" s="3" t="str">
        <f>IF(Programas!AA580="X","X","")</f>
        <v>X</v>
      </c>
      <c r="AB580" s="3" t="str">
        <f>IF(Programas!AB580="X","X","")</f>
        <v>X</v>
      </c>
      <c r="AC580" s="3" t="str">
        <f>IF(Programas!AC580="X","X","")</f>
        <v>X</v>
      </c>
      <c r="AD580" s="3">
        <f>Programas!AD580</f>
        <v>0</v>
      </c>
      <c r="AE580" s="3">
        <f>Programas!AE580</f>
        <v>0</v>
      </c>
      <c r="AF580" s="3">
        <f>Programas!AF580</f>
        <v>0</v>
      </c>
      <c r="AG580" s="3">
        <f>Programas!AG580</f>
        <v>0</v>
      </c>
      <c r="AH580" s="3">
        <f>Programas!AH580</f>
        <v>250</v>
      </c>
      <c r="AI580" s="3">
        <f>Programas!AI580</f>
        <v>250</v>
      </c>
      <c r="AJ580" s="3">
        <f>Programas!AJ580</f>
        <v>250</v>
      </c>
      <c r="AK580" s="3">
        <f>Programas!AK580</f>
        <v>250</v>
      </c>
      <c r="AL580" s="3">
        <f>Programas!AL580</f>
        <v>250</v>
      </c>
      <c r="AM580" s="3">
        <f>Programas!AM580</f>
        <v>250</v>
      </c>
      <c r="AN580" s="3">
        <f>Programas!AN580</f>
        <v>250</v>
      </c>
      <c r="AO580" s="3">
        <f>Programas!AO580</f>
        <v>250</v>
      </c>
      <c r="AP580" s="3">
        <f>Programas!AP580</f>
        <v>250</v>
      </c>
      <c r="AQ580" s="3">
        <f>Programas!AQ580</f>
        <v>250</v>
      </c>
      <c r="AR580" s="3">
        <f>Programas!AR580</f>
        <v>250</v>
      </c>
      <c r="AS580" s="3">
        <f>Programas!AS580</f>
        <v>250</v>
      </c>
      <c r="AT580" s="3">
        <f>Programas!AT580</f>
        <v>250</v>
      </c>
      <c r="AU580" s="3">
        <f>Programas!AU580</f>
        <v>250</v>
      </c>
      <c r="AV580" s="3">
        <f>Programas!AV580</f>
        <v>250</v>
      </c>
      <c r="AW580" s="3">
        <f>Programas!AW580</f>
        <v>250</v>
      </c>
      <c r="AX580" s="4">
        <f t="shared" si="582"/>
        <v>4000</v>
      </c>
      <c r="AY580" s="4" t="s">
        <v>205</v>
      </c>
      <c r="AZ580" s="2" t="s">
        <v>534</v>
      </c>
      <c r="BA580" s="2" t="s">
        <v>376</v>
      </c>
      <c r="BB580" s="2" t="s">
        <v>536</v>
      </c>
      <c r="BC580" s="2" t="s">
        <v>537</v>
      </c>
      <c r="BD580" s="6">
        <v>0</v>
      </c>
      <c r="BE580" s="6">
        <f t="shared" si="588"/>
        <v>0</v>
      </c>
      <c r="BF580" s="6">
        <f t="shared" si="589"/>
        <v>0</v>
      </c>
      <c r="BG580" s="6">
        <f t="shared" si="590"/>
        <v>0</v>
      </c>
      <c r="BH580" s="6">
        <v>0.5</v>
      </c>
      <c r="BI580" s="6">
        <f t="shared" si="591"/>
        <v>0.5</v>
      </c>
      <c r="BJ580" s="6">
        <f t="shared" si="592"/>
        <v>0.5</v>
      </c>
      <c r="BK580" s="6">
        <f t="shared" si="593"/>
        <v>0.5</v>
      </c>
      <c r="BL580" s="6">
        <f t="shared" si="594"/>
        <v>0.5</v>
      </c>
      <c r="BM580" s="6">
        <v>0.75</v>
      </c>
      <c r="BN580" s="6">
        <f t="shared" si="595"/>
        <v>0.75</v>
      </c>
      <c r="BO580" s="6">
        <f t="shared" si="596"/>
        <v>0.75</v>
      </c>
      <c r="BP580" s="6">
        <f t="shared" si="597"/>
        <v>0.75</v>
      </c>
      <c r="BQ580" s="6">
        <f t="shared" si="598"/>
        <v>0.75</v>
      </c>
      <c r="BR580" s="6">
        <f t="shared" si="599"/>
        <v>0.75</v>
      </c>
      <c r="BS580" s="6">
        <f t="shared" si="600"/>
        <v>0.75</v>
      </c>
      <c r="BT580" s="6">
        <f t="shared" si="601"/>
        <v>0.75</v>
      </c>
      <c r="BU580" s="6">
        <f t="shared" si="602"/>
        <v>0.75</v>
      </c>
      <c r="BV580" s="6">
        <f t="shared" si="603"/>
        <v>0.75</v>
      </c>
      <c r="BW580" s="6">
        <v>1</v>
      </c>
      <c r="BX580" s="1"/>
    </row>
    <row r="581" spans="1:76" ht="102.6" hidden="1" x14ac:dyDescent="0.3">
      <c r="A581" s="2" t="str">
        <f>Programas!A581</f>
        <v>DO4</v>
      </c>
      <c r="B581" s="2">
        <f>Programas!B581</f>
        <v>2</v>
      </c>
      <c r="C581" s="2" t="str">
        <f>Programas!C581</f>
        <v>Interfaces Setoriais</v>
      </c>
      <c r="D581" s="2">
        <f>Programas!D581</f>
        <v>14</v>
      </c>
      <c r="E581" s="2" t="str">
        <f>Programas!E581</f>
        <v>Desenvolvimento de ações para o setor agropecuário</v>
      </c>
      <c r="F581" s="2" t="str">
        <f>Programas!F581</f>
        <v>14.1</v>
      </c>
      <c r="G581" s="2" t="str">
        <f>Programas!G581</f>
        <v>Redução de cargas difusas na bacia</v>
      </c>
      <c r="H581" s="2" t="str">
        <f>Programas!H581</f>
        <v>14.1.1</v>
      </c>
      <c r="I581" s="2" t="str">
        <f>Programas!I581</f>
        <v>Implantar projetos de boas práticas de gestão (métodos e técnicas) mais adequadas para redução de cargas difusas nas principais áreas agrícolas e de pecuária, visando melhorar a qualidade da água dos rios da bacia</v>
      </c>
      <c r="J581" s="3" t="str">
        <f>IF(Programas!J581="X","X","")</f>
        <v/>
      </c>
      <c r="K581" s="3" t="str">
        <f>IF(Programas!K581="X","X","")</f>
        <v/>
      </c>
      <c r="L581" s="3" t="str">
        <f>IF(Programas!L581="X","X","")</f>
        <v/>
      </c>
      <c r="M581" s="3" t="str">
        <f>IF(Programas!M581="X","X","")</f>
        <v>X</v>
      </c>
      <c r="N581" s="3" t="str">
        <f>IF(Programas!N581="X","X","")</f>
        <v>X</v>
      </c>
      <c r="O581" s="3" t="str">
        <f>IF(Programas!O581="X","X","")</f>
        <v>X</v>
      </c>
      <c r="P581" s="3" t="str">
        <f>IF(Programas!P581="X","X","")</f>
        <v>X</v>
      </c>
      <c r="Q581" s="3" t="str">
        <f>IF(Programas!Q581="X","X","")</f>
        <v>X</v>
      </c>
      <c r="R581" s="3" t="str">
        <f>IF(Programas!R581="X","X","")</f>
        <v>X</v>
      </c>
      <c r="S581" s="3" t="str">
        <f>IF(Programas!S581="X","X","")</f>
        <v>X</v>
      </c>
      <c r="T581" s="3" t="str">
        <f>IF(Programas!T581="X","X","")</f>
        <v>X</v>
      </c>
      <c r="U581" s="3" t="str">
        <f>IF(Programas!U581="X","X","")</f>
        <v>X</v>
      </c>
      <c r="V581" s="3" t="str">
        <f>IF(Programas!V581="X","X","")</f>
        <v>X</v>
      </c>
      <c r="W581" s="3" t="str">
        <f>IF(Programas!W581="X","X","")</f>
        <v>X</v>
      </c>
      <c r="X581" s="3" t="str">
        <f>IF(Programas!X581="X","X","")</f>
        <v>X</v>
      </c>
      <c r="Y581" s="3" t="str">
        <f>IF(Programas!Y581="X","X","")</f>
        <v>X</v>
      </c>
      <c r="Z581" s="3" t="str">
        <f>IF(Programas!Z581="X","X","")</f>
        <v>X</v>
      </c>
      <c r="AA581" s="3" t="str">
        <f>IF(Programas!AA581="X","X","")</f>
        <v>X</v>
      </c>
      <c r="AB581" s="3" t="str">
        <f>IF(Programas!AB581="X","X","")</f>
        <v>X</v>
      </c>
      <c r="AC581" s="3" t="str">
        <f>IF(Programas!AC581="X","X","")</f>
        <v>X</v>
      </c>
      <c r="AD581" s="3">
        <f>Programas!AD581</f>
        <v>0</v>
      </c>
      <c r="AE581" s="3">
        <f>Programas!AE581</f>
        <v>0</v>
      </c>
      <c r="AF581" s="3">
        <f>Programas!AF581</f>
        <v>0</v>
      </c>
      <c r="AG581" s="3">
        <f>Programas!AG581</f>
        <v>0</v>
      </c>
      <c r="AH581" s="3">
        <f>Programas!AH581</f>
        <v>350</v>
      </c>
      <c r="AI581" s="3">
        <f>Programas!AI581</f>
        <v>350</v>
      </c>
      <c r="AJ581" s="3">
        <f>Programas!AJ581</f>
        <v>350</v>
      </c>
      <c r="AK581" s="3">
        <f>Programas!AK581</f>
        <v>350</v>
      </c>
      <c r="AL581" s="3">
        <f>Programas!AL581</f>
        <v>350</v>
      </c>
      <c r="AM581" s="3">
        <f>Programas!AM581</f>
        <v>350</v>
      </c>
      <c r="AN581" s="3">
        <f>Programas!AN581</f>
        <v>350</v>
      </c>
      <c r="AO581" s="3">
        <f>Programas!AO581</f>
        <v>350</v>
      </c>
      <c r="AP581" s="3">
        <f>Programas!AP581</f>
        <v>350</v>
      </c>
      <c r="AQ581" s="3">
        <f>Programas!AQ581</f>
        <v>350</v>
      </c>
      <c r="AR581" s="3">
        <f>Programas!AR581</f>
        <v>350</v>
      </c>
      <c r="AS581" s="3">
        <f>Programas!AS581</f>
        <v>350</v>
      </c>
      <c r="AT581" s="3">
        <f>Programas!AT581</f>
        <v>350</v>
      </c>
      <c r="AU581" s="3">
        <f>Programas!AU581</f>
        <v>350</v>
      </c>
      <c r="AV581" s="3">
        <f>Programas!AV581</f>
        <v>350</v>
      </c>
      <c r="AW581" s="3">
        <f>Programas!AW581</f>
        <v>350</v>
      </c>
      <c r="AX581" s="4">
        <f t="shared" si="582"/>
        <v>5600</v>
      </c>
      <c r="AY581" s="4" t="s">
        <v>205</v>
      </c>
      <c r="AZ581" s="2" t="s">
        <v>534</v>
      </c>
      <c r="BA581" s="2" t="s">
        <v>376</v>
      </c>
      <c r="BB581" s="2" t="s">
        <v>536</v>
      </c>
      <c r="BC581" s="2" t="s">
        <v>537</v>
      </c>
      <c r="BD581" s="6">
        <v>0</v>
      </c>
      <c r="BE581" s="6">
        <f t="shared" si="588"/>
        <v>0</v>
      </c>
      <c r="BF581" s="6">
        <f t="shared" si="589"/>
        <v>0</v>
      </c>
      <c r="BG581" s="6">
        <f t="shared" si="590"/>
        <v>0</v>
      </c>
      <c r="BH581" s="6">
        <v>0.5</v>
      </c>
      <c r="BI581" s="6">
        <f t="shared" si="591"/>
        <v>0.5</v>
      </c>
      <c r="BJ581" s="6">
        <f t="shared" si="592"/>
        <v>0.5</v>
      </c>
      <c r="BK581" s="6">
        <f t="shared" si="593"/>
        <v>0.5</v>
      </c>
      <c r="BL581" s="6">
        <f t="shared" si="594"/>
        <v>0.5</v>
      </c>
      <c r="BM581" s="6">
        <v>0.75</v>
      </c>
      <c r="BN581" s="6">
        <f t="shared" si="595"/>
        <v>0.75</v>
      </c>
      <c r="BO581" s="6">
        <f t="shared" si="596"/>
        <v>0.75</v>
      </c>
      <c r="BP581" s="6">
        <f t="shared" si="597"/>
        <v>0.75</v>
      </c>
      <c r="BQ581" s="6">
        <f t="shared" si="598"/>
        <v>0.75</v>
      </c>
      <c r="BR581" s="6">
        <f t="shared" si="599"/>
        <v>0.75</v>
      </c>
      <c r="BS581" s="6">
        <f t="shared" si="600"/>
        <v>0.75</v>
      </c>
      <c r="BT581" s="6">
        <f t="shared" si="601"/>
        <v>0.75</v>
      </c>
      <c r="BU581" s="6">
        <f t="shared" si="602"/>
        <v>0.75</v>
      </c>
      <c r="BV581" s="6">
        <f t="shared" si="603"/>
        <v>0.75</v>
      </c>
      <c r="BW581" s="6">
        <v>1</v>
      </c>
      <c r="BX581" s="1"/>
    </row>
    <row r="582" spans="1:76" ht="102.6" hidden="1" x14ac:dyDescent="0.3">
      <c r="A582" s="2" t="str">
        <f>Programas!A582</f>
        <v>DO5</v>
      </c>
      <c r="B582" s="2">
        <f>Programas!B582</f>
        <v>2</v>
      </c>
      <c r="C582" s="2" t="str">
        <f>Programas!C582</f>
        <v>Interfaces Setoriais</v>
      </c>
      <c r="D582" s="2">
        <f>Programas!D582</f>
        <v>14</v>
      </c>
      <c r="E582" s="2" t="str">
        <f>Programas!E582</f>
        <v>Desenvolvimento de ações para o setor agropecuário</v>
      </c>
      <c r="F582" s="2" t="str">
        <f>Programas!F582</f>
        <v>14.1</v>
      </c>
      <c r="G582" s="2" t="str">
        <f>Programas!G582</f>
        <v>Redução de cargas difusas na bacia</v>
      </c>
      <c r="H582" s="2" t="str">
        <f>Programas!H582</f>
        <v>14.1.1</v>
      </c>
      <c r="I582" s="2" t="str">
        <f>Programas!I582</f>
        <v>Implantar projetos de boas práticas de gestão (métodos e técnicas) mais adequadas para redução de cargas difusas nas principais áreas agrícolas e de pecuária, visando melhorar a qualidade da água dos rios da bacia</v>
      </c>
      <c r="J582" s="3" t="str">
        <f>IF(Programas!J582="X","X","")</f>
        <v/>
      </c>
      <c r="K582" s="3" t="str">
        <f>IF(Programas!K582="X","X","")</f>
        <v/>
      </c>
      <c r="L582" s="3" t="str">
        <f>IF(Programas!L582="X","X","")</f>
        <v/>
      </c>
      <c r="M582" s="3" t="str">
        <f>IF(Programas!M582="X","X","")</f>
        <v>X</v>
      </c>
      <c r="N582" s="3" t="str">
        <f>IF(Programas!N582="X","X","")</f>
        <v>X</v>
      </c>
      <c r="O582" s="3" t="str">
        <f>IF(Programas!O582="X","X","")</f>
        <v>X</v>
      </c>
      <c r="P582" s="3" t="str">
        <f>IF(Programas!P582="X","X","")</f>
        <v>X</v>
      </c>
      <c r="Q582" s="3" t="str">
        <f>IF(Programas!Q582="X","X","")</f>
        <v>X</v>
      </c>
      <c r="R582" s="3" t="str">
        <f>IF(Programas!R582="X","X","")</f>
        <v>X</v>
      </c>
      <c r="S582" s="3" t="str">
        <f>IF(Programas!S582="X","X","")</f>
        <v>X</v>
      </c>
      <c r="T582" s="3" t="str">
        <f>IF(Programas!T582="X","X","")</f>
        <v>X</v>
      </c>
      <c r="U582" s="3" t="str">
        <f>IF(Programas!U582="X","X","")</f>
        <v>X</v>
      </c>
      <c r="V582" s="3" t="str">
        <f>IF(Programas!V582="X","X","")</f>
        <v>X</v>
      </c>
      <c r="W582" s="3" t="str">
        <f>IF(Programas!W582="X","X","")</f>
        <v>X</v>
      </c>
      <c r="X582" s="3" t="str">
        <f>IF(Programas!X582="X","X","")</f>
        <v>X</v>
      </c>
      <c r="Y582" s="3" t="str">
        <f>IF(Programas!Y582="X","X","")</f>
        <v>X</v>
      </c>
      <c r="Z582" s="3" t="str">
        <f>IF(Programas!Z582="X","X","")</f>
        <v>X</v>
      </c>
      <c r="AA582" s="3" t="str">
        <f>IF(Programas!AA582="X","X","")</f>
        <v>X</v>
      </c>
      <c r="AB582" s="3" t="str">
        <f>IF(Programas!AB582="X","X","")</f>
        <v>X</v>
      </c>
      <c r="AC582" s="3" t="str">
        <f>IF(Programas!AC582="X","X","")</f>
        <v>X</v>
      </c>
      <c r="AD582" s="3">
        <f>Programas!AD582</f>
        <v>0</v>
      </c>
      <c r="AE582" s="3">
        <f>Programas!AE582</f>
        <v>0</v>
      </c>
      <c r="AF582" s="3">
        <f>Programas!AF582</f>
        <v>0</v>
      </c>
      <c r="AG582" s="3">
        <f>Programas!AG582</f>
        <v>0</v>
      </c>
      <c r="AH582" s="3">
        <f>Programas!AH582</f>
        <v>250</v>
      </c>
      <c r="AI582" s="3">
        <f>Programas!AI582</f>
        <v>250</v>
      </c>
      <c r="AJ582" s="3">
        <f>Programas!AJ582</f>
        <v>250</v>
      </c>
      <c r="AK582" s="3">
        <f>Programas!AK582</f>
        <v>250</v>
      </c>
      <c r="AL582" s="3">
        <f>Programas!AL582</f>
        <v>250</v>
      </c>
      <c r="AM582" s="3">
        <f>Programas!AM582</f>
        <v>250</v>
      </c>
      <c r="AN582" s="3">
        <f>Programas!AN582</f>
        <v>250</v>
      </c>
      <c r="AO582" s="3">
        <f>Programas!AO582</f>
        <v>250</v>
      </c>
      <c r="AP582" s="3">
        <f>Programas!AP582</f>
        <v>250</v>
      </c>
      <c r="AQ582" s="3">
        <f>Programas!AQ582</f>
        <v>250</v>
      </c>
      <c r="AR582" s="3">
        <f>Programas!AR582</f>
        <v>250</v>
      </c>
      <c r="AS582" s="3">
        <f>Programas!AS582</f>
        <v>250</v>
      </c>
      <c r="AT582" s="3">
        <f>Programas!AT582</f>
        <v>250</v>
      </c>
      <c r="AU582" s="3">
        <f>Programas!AU582</f>
        <v>250</v>
      </c>
      <c r="AV582" s="3">
        <f>Programas!AV582</f>
        <v>250</v>
      </c>
      <c r="AW582" s="3">
        <f>Programas!AW582</f>
        <v>250</v>
      </c>
      <c r="AX582" s="4">
        <f t="shared" si="582"/>
        <v>4000</v>
      </c>
      <c r="AY582" s="4" t="s">
        <v>205</v>
      </c>
      <c r="AZ582" s="2" t="s">
        <v>534</v>
      </c>
      <c r="BA582" s="2" t="s">
        <v>376</v>
      </c>
      <c r="BB582" s="2" t="s">
        <v>536</v>
      </c>
      <c r="BC582" s="2" t="s">
        <v>537</v>
      </c>
      <c r="BD582" s="6">
        <v>0</v>
      </c>
      <c r="BE582" s="6">
        <f t="shared" si="588"/>
        <v>0</v>
      </c>
      <c r="BF582" s="6">
        <f t="shared" si="589"/>
        <v>0</v>
      </c>
      <c r="BG582" s="6">
        <f t="shared" si="590"/>
        <v>0</v>
      </c>
      <c r="BH582" s="6">
        <v>0.5</v>
      </c>
      <c r="BI582" s="6">
        <f t="shared" si="591"/>
        <v>0.5</v>
      </c>
      <c r="BJ582" s="6">
        <f t="shared" si="592"/>
        <v>0.5</v>
      </c>
      <c r="BK582" s="6">
        <f t="shared" si="593"/>
        <v>0.5</v>
      </c>
      <c r="BL582" s="6">
        <f t="shared" si="594"/>
        <v>0.5</v>
      </c>
      <c r="BM582" s="6">
        <v>0.75</v>
      </c>
      <c r="BN582" s="6">
        <f t="shared" si="595"/>
        <v>0.75</v>
      </c>
      <c r="BO582" s="6">
        <f t="shared" si="596"/>
        <v>0.75</v>
      </c>
      <c r="BP582" s="6">
        <f t="shared" si="597"/>
        <v>0.75</v>
      </c>
      <c r="BQ582" s="6">
        <f t="shared" si="598"/>
        <v>0.75</v>
      </c>
      <c r="BR582" s="6">
        <f t="shared" si="599"/>
        <v>0.75</v>
      </c>
      <c r="BS582" s="6">
        <f t="shared" si="600"/>
        <v>0.75</v>
      </c>
      <c r="BT582" s="6">
        <f t="shared" si="601"/>
        <v>0.75</v>
      </c>
      <c r="BU582" s="6">
        <f t="shared" si="602"/>
        <v>0.75</v>
      </c>
      <c r="BV582" s="6">
        <f t="shared" si="603"/>
        <v>0.75</v>
      </c>
      <c r="BW582" s="6">
        <v>1</v>
      </c>
      <c r="BX582" s="1"/>
    </row>
    <row r="583" spans="1:76" ht="102.6" hidden="1" x14ac:dyDescent="0.3">
      <c r="A583" s="2" t="str">
        <f>Programas!A583</f>
        <v>DO6</v>
      </c>
      <c r="B583" s="2">
        <f>Programas!B583</f>
        <v>2</v>
      </c>
      <c r="C583" s="2" t="str">
        <f>Programas!C583</f>
        <v>Interfaces Setoriais</v>
      </c>
      <c r="D583" s="2">
        <f>Programas!D583</f>
        <v>14</v>
      </c>
      <c r="E583" s="2" t="str">
        <f>Programas!E583</f>
        <v>Desenvolvimento de ações para o setor agropecuário</v>
      </c>
      <c r="F583" s="2" t="str">
        <f>Programas!F583</f>
        <v>14.1</v>
      </c>
      <c r="G583" s="2" t="str">
        <f>Programas!G583</f>
        <v>Redução de cargas difusas na bacia</v>
      </c>
      <c r="H583" s="2" t="str">
        <f>Programas!H583</f>
        <v>14.1.1</v>
      </c>
      <c r="I583" s="2" t="str">
        <f>Programas!I583</f>
        <v>Implantar projetos de boas práticas de gestão (métodos e técnicas) mais adequadas para redução de cargas difusas nas principais áreas agrícolas e de pecuária, visando melhorar a qualidade da água dos rios da bacia</v>
      </c>
      <c r="J583" s="3" t="str">
        <f>IF(Programas!J583="X","X","")</f>
        <v/>
      </c>
      <c r="K583" s="3" t="str">
        <f>IF(Programas!K583="X","X","")</f>
        <v/>
      </c>
      <c r="L583" s="3" t="str">
        <f>IF(Programas!L583="X","X","")</f>
        <v/>
      </c>
      <c r="M583" s="3" t="str">
        <f>IF(Programas!M583="X","X","")</f>
        <v>X</v>
      </c>
      <c r="N583" s="3" t="str">
        <f>IF(Programas!N583="X","X","")</f>
        <v>X</v>
      </c>
      <c r="O583" s="3" t="str">
        <f>IF(Programas!O583="X","X","")</f>
        <v>X</v>
      </c>
      <c r="P583" s="3" t="str">
        <f>IF(Programas!P583="X","X","")</f>
        <v>X</v>
      </c>
      <c r="Q583" s="3" t="str">
        <f>IF(Programas!Q583="X","X","")</f>
        <v>X</v>
      </c>
      <c r="R583" s="3" t="str">
        <f>IF(Programas!R583="X","X","")</f>
        <v>X</v>
      </c>
      <c r="S583" s="3" t="str">
        <f>IF(Programas!S583="X","X","")</f>
        <v>X</v>
      </c>
      <c r="T583" s="3" t="str">
        <f>IF(Programas!T583="X","X","")</f>
        <v>X</v>
      </c>
      <c r="U583" s="3" t="str">
        <f>IF(Programas!U583="X","X","")</f>
        <v>X</v>
      </c>
      <c r="V583" s="3" t="str">
        <f>IF(Programas!V583="X","X","")</f>
        <v>X</v>
      </c>
      <c r="W583" s="3" t="str">
        <f>IF(Programas!W583="X","X","")</f>
        <v>X</v>
      </c>
      <c r="X583" s="3" t="str">
        <f>IF(Programas!X583="X","X","")</f>
        <v>X</v>
      </c>
      <c r="Y583" s="3" t="str">
        <f>IF(Programas!Y583="X","X","")</f>
        <v>X</v>
      </c>
      <c r="Z583" s="3" t="str">
        <f>IF(Programas!Z583="X","X","")</f>
        <v>X</v>
      </c>
      <c r="AA583" s="3" t="str">
        <f>IF(Programas!AA583="X","X","")</f>
        <v>X</v>
      </c>
      <c r="AB583" s="3" t="str">
        <f>IF(Programas!AB583="X","X","")</f>
        <v>X</v>
      </c>
      <c r="AC583" s="3" t="str">
        <f>IF(Programas!AC583="X","X","")</f>
        <v>X</v>
      </c>
      <c r="AD583" s="3">
        <f>Programas!AD583</f>
        <v>0</v>
      </c>
      <c r="AE583" s="3">
        <f>Programas!AE583</f>
        <v>0</v>
      </c>
      <c r="AF583" s="3">
        <f>Programas!AF583</f>
        <v>0</v>
      </c>
      <c r="AG583" s="3">
        <f>Programas!AG583</f>
        <v>0</v>
      </c>
      <c r="AH583" s="3">
        <f>Programas!AH583</f>
        <v>50</v>
      </c>
      <c r="AI583" s="3">
        <f>Programas!AI583</f>
        <v>50</v>
      </c>
      <c r="AJ583" s="3">
        <f>Programas!AJ583</f>
        <v>50</v>
      </c>
      <c r="AK583" s="3">
        <f>Programas!AK583</f>
        <v>50</v>
      </c>
      <c r="AL583" s="3">
        <f>Programas!AL583</f>
        <v>50</v>
      </c>
      <c r="AM583" s="3">
        <f>Programas!AM583</f>
        <v>50</v>
      </c>
      <c r="AN583" s="3">
        <f>Programas!AN583</f>
        <v>50</v>
      </c>
      <c r="AO583" s="3">
        <f>Programas!AO583</f>
        <v>50</v>
      </c>
      <c r="AP583" s="3">
        <f>Programas!AP583</f>
        <v>50</v>
      </c>
      <c r="AQ583" s="3">
        <f>Programas!AQ583</f>
        <v>50</v>
      </c>
      <c r="AR583" s="3">
        <f>Programas!AR583</f>
        <v>50</v>
      </c>
      <c r="AS583" s="3">
        <f>Programas!AS583</f>
        <v>50</v>
      </c>
      <c r="AT583" s="3">
        <f>Programas!AT583</f>
        <v>50</v>
      </c>
      <c r="AU583" s="3">
        <f>Programas!AU583</f>
        <v>50</v>
      </c>
      <c r="AV583" s="3">
        <f>Programas!AV583</f>
        <v>50</v>
      </c>
      <c r="AW583" s="3">
        <f>Programas!AW583</f>
        <v>50</v>
      </c>
      <c r="AX583" s="4">
        <f t="shared" si="582"/>
        <v>800</v>
      </c>
      <c r="AY583" s="4" t="s">
        <v>205</v>
      </c>
      <c r="AZ583" s="2" t="s">
        <v>534</v>
      </c>
      <c r="BA583" s="2" t="s">
        <v>376</v>
      </c>
      <c r="BB583" s="2" t="s">
        <v>536</v>
      </c>
      <c r="BC583" s="2" t="s">
        <v>537</v>
      </c>
      <c r="BD583" s="6">
        <v>0</v>
      </c>
      <c r="BE583" s="6">
        <f t="shared" si="588"/>
        <v>0</v>
      </c>
      <c r="BF583" s="6">
        <f t="shared" si="589"/>
        <v>0</v>
      </c>
      <c r="BG583" s="6">
        <f t="shared" si="590"/>
        <v>0</v>
      </c>
      <c r="BH583" s="6">
        <v>0.5</v>
      </c>
      <c r="BI583" s="6">
        <f t="shared" si="591"/>
        <v>0.5</v>
      </c>
      <c r="BJ583" s="6">
        <f t="shared" si="592"/>
        <v>0.5</v>
      </c>
      <c r="BK583" s="6">
        <f t="shared" si="593"/>
        <v>0.5</v>
      </c>
      <c r="BL583" s="6">
        <f t="shared" si="594"/>
        <v>0.5</v>
      </c>
      <c r="BM583" s="6">
        <v>0.75</v>
      </c>
      <c r="BN583" s="6">
        <f t="shared" si="595"/>
        <v>0.75</v>
      </c>
      <c r="BO583" s="6">
        <f t="shared" si="596"/>
        <v>0.75</v>
      </c>
      <c r="BP583" s="6">
        <f t="shared" si="597"/>
        <v>0.75</v>
      </c>
      <c r="BQ583" s="6">
        <f t="shared" si="598"/>
        <v>0.75</v>
      </c>
      <c r="BR583" s="6">
        <f t="shared" si="599"/>
        <v>0.75</v>
      </c>
      <c r="BS583" s="6">
        <f t="shared" si="600"/>
        <v>0.75</v>
      </c>
      <c r="BT583" s="6">
        <f t="shared" si="601"/>
        <v>0.75</v>
      </c>
      <c r="BU583" s="6">
        <f t="shared" si="602"/>
        <v>0.75</v>
      </c>
      <c r="BV583" s="6">
        <f t="shared" si="603"/>
        <v>0.75</v>
      </c>
      <c r="BW583" s="6">
        <v>1</v>
      </c>
      <c r="BX583" s="1"/>
    </row>
    <row r="584" spans="1:76" ht="102.6" hidden="1" x14ac:dyDescent="0.3">
      <c r="A584" s="2" t="str">
        <f>Programas!A584</f>
        <v>UA7</v>
      </c>
      <c r="B584" s="2">
        <f>Programas!B584</f>
        <v>2</v>
      </c>
      <c r="C584" s="2" t="str">
        <f>Programas!C584</f>
        <v>Interfaces Setoriais</v>
      </c>
      <c r="D584" s="2">
        <f>Programas!D584</f>
        <v>14</v>
      </c>
      <c r="E584" s="2" t="str">
        <f>Programas!E584</f>
        <v>Desenvolvimento de ações para o setor agropecuário</v>
      </c>
      <c r="F584" s="2" t="str">
        <f>Programas!F584</f>
        <v>14.1</v>
      </c>
      <c r="G584" s="2" t="str">
        <f>Programas!G584</f>
        <v>Redução de cargas difusas na bacia</v>
      </c>
      <c r="H584" s="2" t="str">
        <f>Programas!H584</f>
        <v>14.1.1</v>
      </c>
      <c r="I584" s="2" t="str">
        <f>Programas!I584</f>
        <v>Implantar projetos de boas práticas de gestão (métodos e técnicas) mais adequadas para redução de cargas difusas nas principais áreas agrícolas e de pecuária, visando melhorar a qualidade da água dos rios da bacia</v>
      </c>
      <c r="J584" s="3" t="str">
        <f>IF(Programas!J584="X","X","")</f>
        <v/>
      </c>
      <c r="K584" s="3" t="str">
        <f>IF(Programas!K584="X","X","")</f>
        <v/>
      </c>
      <c r="L584" s="3" t="str">
        <f>IF(Programas!L584="X","X","")</f>
        <v/>
      </c>
      <c r="M584" s="3" t="str">
        <f>IF(Programas!M584="X","X","")</f>
        <v>X</v>
      </c>
      <c r="N584" s="3" t="str">
        <f>IF(Programas!N584="X","X","")</f>
        <v>X</v>
      </c>
      <c r="O584" s="3" t="str">
        <f>IF(Programas!O584="X","X","")</f>
        <v>X</v>
      </c>
      <c r="P584" s="3" t="str">
        <f>IF(Programas!P584="X","X","")</f>
        <v>X</v>
      </c>
      <c r="Q584" s="3" t="str">
        <f>IF(Programas!Q584="X","X","")</f>
        <v>X</v>
      </c>
      <c r="R584" s="3" t="str">
        <f>IF(Programas!R584="X","X","")</f>
        <v>X</v>
      </c>
      <c r="S584" s="3" t="str">
        <f>IF(Programas!S584="X","X","")</f>
        <v>X</v>
      </c>
      <c r="T584" s="3" t="str">
        <f>IF(Programas!T584="X","X","")</f>
        <v>X</v>
      </c>
      <c r="U584" s="3" t="str">
        <f>IF(Programas!U584="X","X","")</f>
        <v>X</v>
      </c>
      <c r="V584" s="3" t="str">
        <f>IF(Programas!V584="X","X","")</f>
        <v>X</v>
      </c>
      <c r="W584" s="3" t="str">
        <f>IF(Programas!W584="X","X","")</f>
        <v>X</v>
      </c>
      <c r="X584" s="3" t="str">
        <f>IF(Programas!X584="X","X","")</f>
        <v>X</v>
      </c>
      <c r="Y584" s="3" t="str">
        <f>IF(Programas!Y584="X","X","")</f>
        <v>X</v>
      </c>
      <c r="Z584" s="3" t="str">
        <f>IF(Programas!Z584="X","X","")</f>
        <v>X</v>
      </c>
      <c r="AA584" s="3" t="str">
        <f>IF(Programas!AA584="X","X","")</f>
        <v>X</v>
      </c>
      <c r="AB584" s="3" t="str">
        <f>IF(Programas!AB584="X","X","")</f>
        <v>X</v>
      </c>
      <c r="AC584" s="3" t="str">
        <f>IF(Programas!AC584="X","X","")</f>
        <v>X</v>
      </c>
      <c r="AD584" s="3">
        <f>Programas!AD584</f>
        <v>0</v>
      </c>
      <c r="AE584" s="3">
        <f>Programas!AE584</f>
        <v>0</v>
      </c>
      <c r="AF584" s="3">
        <f>Programas!AF584</f>
        <v>0</v>
      </c>
      <c r="AG584" s="3">
        <f>Programas!AG584</f>
        <v>0</v>
      </c>
      <c r="AH584" s="3">
        <f>Programas!AH584</f>
        <v>0</v>
      </c>
      <c r="AI584" s="3">
        <f>Programas!AI584</f>
        <v>150</v>
      </c>
      <c r="AJ584" s="3">
        <f>Programas!AJ584</f>
        <v>150</v>
      </c>
      <c r="AK584" s="3">
        <f>Programas!AK584</f>
        <v>150</v>
      </c>
      <c r="AL584" s="3">
        <f>Programas!AL584</f>
        <v>150</v>
      </c>
      <c r="AM584" s="3">
        <f>Programas!AM584</f>
        <v>150</v>
      </c>
      <c r="AN584" s="3">
        <f>Programas!AN584</f>
        <v>150</v>
      </c>
      <c r="AO584" s="3">
        <f>Programas!AO584</f>
        <v>150</v>
      </c>
      <c r="AP584" s="3">
        <f>Programas!AP584</f>
        <v>150</v>
      </c>
      <c r="AQ584" s="3">
        <f>Programas!AQ584</f>
        <v>150</v>
      </c>
      <c r="AR584" s="3">
        <f>Programas!AR584</f>
        <v>150</v>
      </c>
      <c r="AS584" s="3">
        <f>Programas!AS584</f>
        <v>150</v>
      </c>
      <c r="AT584" s="3">
        <f>Programas!AT584</f>
        <v>150</v>
      </c>
      <c r="AU584" s="3">
        <f>Programas!AU584</f>
        <v>150</v>
      </c>
      <c r="AV584" s="3">
        <f>Programas!AV584</f>
        <v>150</v>
      </c>
      <c r="AW584" s="3">
        <f>Programas!AW584</f>
        <v>150</v>
      </c>
      <c r="AX584" s="4">
        <f t="shared" si="582"/>
        <v>2250</v>
      </c>
      <c r="AY584" s="4" t="s">
        <v>205</v>
      </c>
      <c r="AZ584" s="2" t="s">
        <v>535</v>
      </c>
      <c r="BA584" s="2" t="s">
        <v>376</v>
      </c>
      <c r="BB584" s="2" t="s">
        <v>536</v>
      </c>
      <c r="BC584" s="2" t="s">
        <v>537</v>
      </c>
      <c r="BD584" s="6">
        <v>0</v>
      </c>
      <c r="BE584" s="6">
        <f t="shared" si="588"/>
        <v>0</v>
      </c>
      <c r="BF584" s="6">
        <f t="shared" si="589"/>
        <v>0</v>
      </c>
      <c r="BG584" s="6">
        <f t="shared" si="590"/>
        <v>0</v>
      </c>
      <c r="BH584" s="6">
        <v>0.5</v>
      </c>
      <c r="BI584" s="6">
        <f t="shared" si="591"/>
        <v>0.5</v>
      </c>
      <c r="BJ584" s="6">
        <f t="shared" si="592"/>
        <v>0.5</v>
      </c>
      <c r="BK584" s="6">
        <f t="shared" si="593"/>
        <v>0.5</v>
      </c>
      <c r="BL584" s="6">
        <f t="shared" si="594"/>
        <v>0.5</v>
      </c>
      <c r="BM584" s="6">
        <v>0.75</v>
      </c>
      <c r="BN584" s="6">
        <f t="shared" si="595"/>
        <v>0.75</v>
      </c>
      <c r="BO584" s="6">
        <f t="shared" si="596"/>
        <v>0.75</v>
      </c>
      <c r="BP584" s="6">
        <f t="shared" si="597"/>
        <v>0.75</v>
      </c>
      <c r="BQ584" s="6">
        <f t="shared" si="598"/>
        <v>0.75</v>
      </c>
      <c r="BR584" s="6">
        <f t="shared" si="599"/>
        <v>0.75</v>
      </c>
      <c r="BS584" s="6">
        <f t="shared" si="600"/>
        <v>0.75</v>
      </c>
      <c r="BT584" s="6">
        <f t="shared" si="601"/>
        <v>0.75</v>
      </c>
      <c r="BU584" s="6">
        <f t="shared" si="602"/>
        <v>0.75</v>
      </c>
      <c r="BV584" s="6">
        <f t="shared" si="603"/>
        <v>0.75</v>
      </c>
      <c r="BW584" s="6">
        <v>1</v>
      </c>
      <c r="BX584" s="1"/>
    </row>
    <row r="585" spans="1:76" ht="102.6" hidden="1" x14ac:dyDescent="0.3">
      <c r="A585" s="2" t="str">
        <f>Programas!A585</f>
        <v>UA8</v>
      </c>
      <c r="B585" s="2">
        <f>Programas!B585</f>
        <v>2</v>
      </c>
      <c r="C585" s="2" t="str">
        <f>Programas!C585</f>
        <v>Interfaces Setoriais</v>
      </c>
      <c r="D585" s="2">
        <f>Programas!D585</f>
        <v>14</v>
      </c>
      <c r="E585" s="2" t="str">
        <f>Programas!E585</f>
        <v>Desenvolvimento de ações para o setor agropecuário</v>
      </c>
      <c r="F585" s="2" t="str">
        <f>Programas!F585</f>
        <v>14.1</v>
      </c>
      <c r="G585" s="2" t="str">
        <f>Programas!G585</f>
        <v>Redução de cargas difusas na bacia</v>
      </c>
      <c r="H585" s="2" t="str">
        <f>Programas!H585</f>
        <v>14.1.1</v>
      </c>
      <c r="I585" s="2" t="str">
        <f>Programas!I585</f>
        <v>Implantar projetos de boas práticas de gestão (métodos e técnicas) mais adequadas para redução de cargas difusas nas principais áreas agrícolas e de pecuária, visando melhorar a qualidade da água dos rios da bacia</v>
      </c>
      <c r="J585" s="3" t="str">
        <f>IF(Programas!J585="X","X","")</f>
        <v/>
      </c>
      <c r="K585" s="3" t="str">
        <f>IF(Programas!K585="X","X","")</f>
        <v/>
      </c>
      <c r="L585" s="3" t="str">
        <f>IF(Programas!L585="X","X","")</f>
        <v/>
      </c>
      <c r="M585" s="3" t="str">
        <f>IF(Programas!M585="X","X","")</f>
        <v>X</v>
      </c>
      <c r="N585" s="3" t="str">
        <f>IF(Programas!N585="X","X","")</f>
        <v>X</v>
      </c>
      <c r="O585" s="3" t="str">
        <f>IF(Programas!O585="X","X","")</f>
        <v>X</v>
      </c>
      <c r="P585" s="3" t="str">
        <f>IF(Programas!P585="X","X","")</f>
        <v>X</v>
      </c>
      <c r="Q585" s="3" t="str">
        <f>IF(Programas!Q585="X","X","")</f>
        <v>X</v>
      </c>
      <c r="R585" s="3" t="str">
        <f>IF(Programas!R585="X","X","")</f>
        <v>X</v>
      </c>
      <c r="S585" s="3" t="str">
        <f>IF(Programas!S585="X","X","")</f>
        <v>X</v>
      </c>
      <c r="T585" s="3" t="str">
        <f>IF(Programas!T585="X","X","")</f>
        <v>X</v>
      </c>
      <c r="U585" s="3" t="str">
        <f>IF(Programas!U585="X","X","")</f>
        <v>X</v>
      </c>
      <c r="V585" s="3" t="str">
        <f>IF(Programas!V585="X","X","")</f>
        <v>X</v>
      </c>
      <c r="W585" s="3" t="str">
        <f>IF(Programas!W585="X","X","")</f>
        <v>X</v>
      </c>
      <c r="X585" s="3" t="str">
        <f>IF(Programas!X585="X","X","")</f>
        <v>X</v>
      </c>
      <c r="Y585" s="3" t="str">
        <f>IF(Programas!Y585="X","X","")</f>
        <v>X</v>
      </c>
      <c r="Z585" s="3" t="str">
        <f>IF(Programas!Z585="X","X","")</f>
        <v>X</v>
      </c>
      <c r="AA585" s="3" t="str">
        <f>IF(Programas!AA585="X","X","")</f>
        <v>X</v>
      </c>
      <c r="AB585" s="3" t="str">
        <f>IF(Programas!AB585="X","X","")</f>
        <v>X</v>
      </c>
      <c r="AC585" s="3" t="str">
        <f>IF(Programas!AC585="X","X","")</f>
        <v>X</v>
      </c>
      <c r="AD585" s="3">
        <f>Programas!AD585</f>
        <v>0</v>
      </c>
      <c r="AE585" s="3">
        <f>Programas!AE585</f>
        <v>0</v>
      </c>
      <c r="AF585" s="3">
        <f>Programas!AF585</f>
        <v>0</v>
      </c>
      <c r="AG585" s="3">
        <f>Programas!AG585</f>
        <v>0</v>
      </c>
      <c r="AH585" s="3">
        <f>Programas!AH585</f>
        <v>0</v>
      </c>
      <c r="AI585" s="3">
        <f>Programas!AI585</f>
        <v>650</v>
      </c>
      <c r="AJ585" s="3">
        <f>Programas!AJ585</f>
        <v>650</v>
      </c>
      <c r="AK585" s="3">
        <f>Programas!AK585</f>
        <v>650</v>
      </c>
      <c r="AL585" s="3">
        <f>Programas!AL585</f>
        <v>650</v>
      </c>
      <c r="AM585" s="3">
        <f>Programas!AM585</f>
        <v>650</v>
      </c>
      <c r="AN585" s="3">
        <f>Programas!AN585</f>
        <v>650</v>
      </c>
      <c r="AO585" s="3">
        <f>Programas!AO585</f>
        <v>650</v>
      </c>
      <c r="AP585" s="3">
        <f>Programas!AP585</f>
        <v>650</v>
      </c>
      <c r="AQ585" s="3">
        <f>Programas!AQ585</f>
        <v>650</v>
      </c>
      <c r="AR585" s="3">
        <f>Programas!AR585</f>
        <v>650</v>
      </c>
      <c r="AS585" s="3">
        <f>Programas!AS585</f>
        <v>650</v>
      </c>
      <c r="AT585" s="3">
        <f>Programas!AT585</f>
        <v>650</v>
      </c>
      <c r="AU585" s="3">
        <f>Programas!AU585</f>
        <v>650</v>
      </c>
      <c r="AV585" s="3">
        <f>Programas!AV585</f>
        <v>650</v>
      </c>
      <c r="AW585" s="3">
        <f>Programas!AW585</f>
        <v>650</v>
      </c>
      <c r="AX585" s="4">
        <f t="shared" si="582"/>
        <v>9750</v>
      </c>
      <c r="AY585" s="4" t="s">
        <v>205</v>
      </c>
      <c r="AZ585" s="2" t="s">
        <v>535</v>
      </c>
      <c r="BA585" s="2" t="s">
        <v>376</v>
      </c>
      <c r="BB585" s="2" t="s">
        <v>536</v>
      </c>
      <c r="BC585" s="2" t="s">
        <v>537</v>
      </c>
      <c r="BD585" s="6">
        <v>0</v>
      </c>
      <c r="BE585" s="6">
        <f t="shared" si="588"/>
        <v>0</v>
      </c>
      <c r="BF585" s="6">
        <f t="shared" si="589"/>
        <v>0</v>
      </c>
      <c r="BG585" s="6">
        <f t="shared" si="590"/>
        <v>0</v>
      </c>
      <c r="BH585" s="6">
        <v>0.5</v>
      </c>
      <c r="BI585" s="6">
        <f t="shared" si="591"/>
        <v>0.5</v>
      </c>
      <c r="BJ585" s="6">
        <f t="shared" si="592"/>
        <v>0.5</v>
      </c>
      <c r="BK585" s="6">
        <f t="shared" si="593"/>
        <v>0.5</v>
      </c>
      <c r="BL585" s="6">
        <f t="shared" si="594"/>
        <v>0.5</v>
      </c>
      <c r="BM585" s="6">
        <v>0.75</v>
      </c>
      <c r="BN585" s="6">
        <f t="shared" si="595"/>
        <v>0.75</v>
      </c>
      <c r="BO585" s="6">
        <f t="shared" si="596"/>
        <v>0.75</v>
      </c>
      <c r="BP585" s="6">
        <f t="shared" si="597"/>
        <v>0.75</v>
      </c>
      <c r="BQ585" s="6">
        <f t="shared" si="598"/>
        <v>0.75</v>
      </c>
      <c r="BR585" s="6">
        <f t="shared" si="599"/>
        <v>0.75</v>
      </c>
      <c r="BS585" s="6">
        <f t="shared" si="600"/>
        <v>0.75</v>
      </c>
      <c r="BT585" s="6">
        <f t="shared" si="601"/>
        <v>0.75</v>
      </c>
      <c r="BU585" s="6">
        <f t="shared" si="602"/>
        <v>0.75</v>
      </c>
      <c r="BV585" s="6">
        <f t="shared" si="603"/>
        <v>0.75</v>
      </c>
      <c r="BW585" s="6">
        <v>1</v>
      </c>
      <c r="BX585" s="1"/>
    </row>
    <row r="586" spans="1:76" ht="102.6" hidden="1" x14ac:dyDescent="0.3">
      <c r="A586" s="2" t="str">
        <f>Programas!A586</f>
        <v>UA9</v>
      </c>
      <c r="B586" s="2">
        <f>Programas!B586</f>
        <v>2</v>
      </c>
      <c r="C586" s="2" t="str">
        <f>Programas!C586</f>
        <v>Interfaces Setoriais</v>
      </c>
      <c r="D586" s="2">
        <f>Programas!D586</f>
        <v>14</v>
      </c>
      <c r="E586" s="2" t="str">
        <f>Programas!E586</f>
        <v>Desenvolvimento de ações para o setor agropecuário</v>
      </c>
      <c r="F586" s="2" t="str">
        <f>Programas!F586</f>
        <v>14.1</v>
      </c>
      <c r="G586" s="2" t="str">
        <f>Programas!G586</f>
        <v>Redução de cargas difusas na bacia</v>
      </c>
      <c r="H586" s="2" t="str">
        <f>Programas!H586</f>
        <v>14.1.1</v>
      </c>
      <c r="I586" s="2" t="str">
        <f>Programas!I586</f>
        <v>Implantar projetos de boas práticas de gestão (métodos e técnicas) mais adequadas para redução de cargas difusas nas principais áreas agrícolas e de pecuária, visando melhorar a qualidade da água dos rios da bacia</v>
      </c>
      <c r="J586" s="3" t="str">
        <f>IF(Programas!J586="X","X","")</f>
        <v/>
      </c>
      <c r="K586" s="3" t="str">
        <f>IF(Programas!K586="X","X","")</f>
        <v/>
      </c>
      <c r="L586" s="3" t="str">
        <f>IF(Programas!L586="X","X","")</f>
        <v/>
      </c>
      <c r="M586" s="3" t="str">
        <f>IF(Programas!M586="X","X","")</f>
        <v>X</v>
      </c>
      <c r="N586" s="3" t="str">
        <f>IF(Programas!N586="X","X","")</f>
        <v>X</v>
      </c>
      <c r="O586" s="3" t="str">
        <f>IF(Programas!O586="X","X","")</f>
        <v>X</v>
      </c>
      <c r="P586" s="3" t="str">
        <f>IF(Programas!P586="X","X","")</f>
        <v>X</v>
      </c>
      <c r="Q586" s="3" t="str">
        <f>IF(Programas!Q586="X","X","")</f>
        <v>X</v>
      </c>
      <c r="R586" s="3" t="str">
        <f>IF(Programas!R586="X","X","")</f>
        <v>X</v>
      </c>
      <c r="S586" s="3" t="str">
        <f>IF(Programas!S586="X","X","")</f>
        <v>X</v>
      </c>
      <c r="T586" s="3" t="str">
        <f>IF(Programas!T586="X","X","")</f>
        <v>X</v>
      </c>
      <c r="U586" s="3" t="str">
        <f>IF(Programas!U586="X","X","")</f>
        <v>X</v>
      </c>
      <c r="V586" s="3" t="str">
        <f>IF(Programas!V586="X","X","")</f>
        <v>X</v>
      </c>
      <c r="W586" s="3" t="str">
        <f>IF(Programas!W586="X","X","")</f>
        <v>X</v>
      </c>
      <c r="X586" s="3" t="str">
        <f>IF(Programas!X586="X","X","")</f>
        <v>X</v>
      </c>
      <c r="Y586" s="3" t="str">
        <f>IF(Programas!Y586="X","X","")</f>
        <v>X</v>
      </c>
      <c r="Z586" s="3" t="str">
        <f>IF(Programas!Z586="X","X","")</f>
        <v>X</v>
      </c>
      <c r="AA586" s="3" t="str">
        <f>IF(Programas!AA586="X","X","")</f>
        <v>X</v>
      </c>
      <c r="AB586" s="3" t="str">
        <f>IF(Programas!AB586="X","X","")</f>
        <v>X</v>
      </c>
      <c r="AC586" s="3" t="str">
        <f>IF(Programas!AC586="X","X","")</f>
        <v>X</v>
      </c>
      <c r="AD586" s="3">
        <f>Programas!AD586</f>
        <v>0</v>
      </c>
      <c r="AE586" s="3">
        <f>Programas!AE586</f>
        <v>0</v>
      </c>
      <c r="AF586" s="3">
        <f>Programas!AF586</f>
        <v>0</v>
      </c>
      <c r="AG586" s="3">
        <f>Programas!AG586</f>
        <v>0</v>
      </c>
      <c r="AH586" s="3">
        <f>Programas!AH586</f>
        <v>0</v>
      </c>
      <c r="AI586" s="3">
        <f>Programas!AI586</f>
        <v>150</v>
      </c>
      <c r="AJ586" s="3">
        <f>Programas!AJ586</f>
        <v>150</v>
      </c>
      <c r="AK586" s="3">
        <f>Programas!AK586</f>
        <v>150</v>
      </c>
      <c r="AL586" s="3">
        <f>Programas!AL586</f>
        <v>150</v>
      </c>
      <c r="AM586" s="3">
        <f>Programas!AM586</f>
        <v>150</v>
      </c>
      <c r="AN586" s="3">
        <f>Programas!AN586</f>
        <v>150</v>
      </c>
      <c r="AO586" s="3">
        <f>Programas!AO586</f>
        <v>150</v>
      </c>
      <c r="AP586" s="3">
        <f>Programas!AP586</f>
        <v>150</v>
      </c>
      <c r="AQ586" s="3">
        <f>Programas!AQ586</f>
        <v>150</v>
      </c>
      <c r="AR586" s="3">
        <f>Programas!AR586</f>
        <v>150</v>
      </c>
      <c r="AS586" s="3">
        <f>Programas!AS586</f>
        <v>150</v>
      </c>
      <c r="AT586" s="3">
        <f>Programas!AT586</f>
        <v>150</v>
      </c>
      <c r="AU586" s="3">
        <f>Programas!AU586</f>
        <v>150</v>
      </c>
      <c r="AV586" s="3">
        <f>Programas!AV586</f>
        <v>150</v>
      </c>
      <c r="AW586" s="3">
        <f>Programas!AW586</f>
        <v>150</v>
      </c>
      <c r="AX586" s="4">
        <f t="shared" si="582"/>
        <v>2250</v>
      </c>
      <c r="AY586" s="4" t="s">
        <v>205</v>
      </c>
      <c r="AZ586" s="2" t="s">
        <v>535</v>
      </c>
      <c r="BA586" s="2" t="s">
        <v>376</v>
      </c>
      <c r="BB586" s="2" t="s">
        <v>536</v>
      </c>
      <c r="BC586" s="2" t="s">
        <v>537</v>
      </c>
      <c r="BD586" s="6">
        <v>0</v>
      </c>
      <c r="BE586" s="6">
        <f t="shared" si="588"/>
        <v>0</v>
      </c>
      <c r="BF586" s="6">
        <f t="shared" si="589"/>
        <v>0</v>
      </c>
      <c r="BG586" s="6">
        <f t="shared" si="590"/>
        <v>0</v>
      </c>
      <c r="BH586" s="6">
        <v>0.5</v>
      </c>
      <c r="BI586" s="6">
        <f t="shared" si="591"/>
        <v>0.5</v>
      </c>
      <c r="BJ586" s="6">
        <f t="shared" si="592"/>
        <v>0.5</v>
      </c>
      <c r="BK586" s="6">
        <f t="shared" si="593"/>
        <v>0.5</v>
      </c>
      <c r="BL586" s="6">
        <f t="shared" si="594"/>
        <v>0.5</v>
      </c>
      <c r="BM586" s="6">
        <v>0.75</v>
      </c>
      <c r="BN586" s="6">
        <f t="shared" si="595"/>
        <v>0.75</v>
      </c>
      <c r="BO586" s="6">
        <f t="shared" si="596"/>
        <v>0.75</v>
      </c>
      <c r="BP586" s="6">
        <f t="shared" si="597"/>
        <v>0.75</v>
      </c>
      <c r="BQ586" s="6">
        <f t="shared" si="598"/>
        <v>0.75</v>
      </c>
      <c r="BR586" s="6">
        <f t="shared" si="599"/>
        <v>0.75</v>
      </c>
      <c r="BS586" s="6">
        <f t="shared" si="600"/>
        <v>0.75</v>
      </c>
      <c r="BT586" s="6">
        <f t="shared" si="601"/>
        <v>0.75</v>
      </c>
      <c r="BU586" s="6">
        <f t="shared" si="602"/>
        <v>0.75</v>
      </c>
      <c r="BV586" s="6">
        <f t="shared" si="603"/>
        <v>0.75</v>
      </c>
      <c r="BW586" s="6">
        <v>1</v>
      </c>
      <c r="BX586" s="1"/>
    </row>
    <row r="587" spans="1:76" ht="57" x14ac:dyDescent="0.3">
      <c r="A587" s="40" t="str">
        <f>Programas!A587</f>
        <v>PIRH</v>
      </c>
      <c r="B587" s="40">
        <f>Programas!B587</f>
        <v>2</v>
      </c>
      <c r="C587" s="40" t="str">
        <f>Programas!C587</f>
        <v>Interfaces Setoriais</v>
      </c>
      <c r="D587" s="40">
        <f>Programas!D587</f>
        <v>14</v>
      </c>
      <c r="E587" s="40" t="str">
        <f>Programas!E587</f>
        <v>Desenvolvimento de ações para o setor agropecuário</v>
      </c>
      <c r="F587" s="40" t="str">
        <f>Programas!F587</f>
        <v>14.1</v>
      </c>
      <c r="G587" s="40" t="str">
        <f>Programas!G587</f>
        <v>Redução de cargas difusas na bacia</v>
      </c>
      <c r="H587" s="40" t="str">
        <f>Programas!H587</f>
        <v>14.1.2</v>
      </c>
      <c r="I587" s="40" t="str">
        <f>Programas!I587</f>
        <v xml:space="preserve">Executar atividades de capacitação e assistência técnica aos produtores rurais da bacia para adoção das medidas de redução do aporte de cargas difusas </v>
      </c>
      <c r="J587" s="30" t="str">
        <f>IF(Programas!J587="X","X","")</f>
        <v/>
      </c>
      <c r="K587" s="30" t="str">
        <f>IF(Programas!K587="X","X","")</f>
        <v/>
      </c>
      <c r="L587" s="30" t="str">
        <f>IF(Programas!L587="X","X","")</f>
        <v/>
      </c>
      <c r="M587" s="30" t="str">
        <f>IF(Programas!M587="X","X","")</f>
        <v>X</v>
      </c>
      <c r="N587" s="30" t="str">
        <f>IF(Programas!N587="X","X","")</f>
        <v>X</v>
      </c>
      <c r="O587" s="30" t="str">
        <f>IF(Programas!O587="X","X","")</f>
        <v>X</v>
      </c>
      <c r="P587" s="30" t="str">
        <f>IF(Programas!P587="X","X","")</f>
        <v>X</v>
      </c>
      <c r="Q587" s="30" t="str">
        <f>IF(Programas!Q587="X","X","")</f>
        <v>X</v>
      </c>
      <c r="R587" s="30" t="str">
        <f>IF(Programas!R587="X","X","")</f>
        <v>X</v>
      </c>
      <c r="S587" s="30" t="str">
        <f>IF(Programas!S587="X","X","")</f>
        <v>X</v>
      </c>
      <c r="T587" s="30" t="str">
        <f>IF(Programas!T587="X","X","")</f>
        <v>X</v>
      </c>
      <c r="U587" s="30" t="str">
        <f>IF(Programas!U587="X","X","")</f>
        <v>X</v>
      </c>
      <c r="V587" s="30" t="str">
        <f>IF(Programas!V587="X","X","")</f>
        <v>X</v>
      </c>
      <c r="W587" s="30" t="str">
        <f>IF(Programas!W587="X","X","")</f>
        <v>X</v>
      </c>
      <c r="X587" s="30" t="str">
        <f>IF(Programas!X587="X","X","")</f>
        <v>X</v>
      </c>
      <c r="Y587" s="30" t="str">
        <f>IF(Programas!Y587="X","X","")</f>
        <v>X</v>
      </c>
      <c r="Z587" s="30" t="str">
        <f>IF(Programas!Z587="X","X","")</f>
        <v>X</v>
      </c>
      <c r="AA587" s="30" t="str">
        <f>IF(Programas!AA587="X","X","")</f>
        <v>X</v>
      </c>
      <c r="AB587" s="30" t="str">
        <f>IF(Programas!AB587="X","X","")</f>
        <v>X</v>
      </c>
      <c r="AC587" s="30" t="str">
        <f>IF(Programas!AC587="X","X","")</f>
        <v>X</v>
      </c>
      <c r="AD587" s="30">
        <f>Programas!AD587</f>
        <v>0</v>
      </c>
      <c r="AE587" s="30">
        <f>Programas!AE587</f>
        <v>0</v>
      </c>
      <c r="AF587" s="30">
        <f>Programas!AF587</f>
        <v>0</v>
      </c>
      <c r="AG587" s="30">
        <f>Programas!AG587</f>
        <v>0</v>
      </c>
      <c r="AH587" s="30">
        <f>Programas!AH587</f>
        <v>0</v>
      </c>
      <c r="AI587" s="30">
        <f>Programas!AI587</f>
        <v>0</v>
      </c>
      <c r="AJ587" s="30">
        <f>Programas!AJ587</f>
        <v>0</v>
      </c>
      <c r="AK587" s="30">
        <f>Programas!AK587</f>
        <v>0</v>
      </c>
      <c r="AL587" s="30">
        <f>Programas!AL587</f>
        <v>0</v>
      </c>
      <c r="AM587" s="30">
        <f>Programas!AM587</f>
        <v>0</v>
      </c>
      <c r="AN587" s="30">
        <f>Programas!AN587</f>
        <v>0</v>
      </c>
      <c r="AO587" s="30">
        <f>Programas!AO587</f>
        <v>0</v>
      </c>
      <c r="AP587" s="30">
        <f>Programas!AP587</f>
        <v>0</v>
      </c>
      <c r="AQ587" s="30">
        <f>Programas!AQ587</f>
        <v>0</v>
      </c>
      <c r="AR587" s="30">
        <f>Programas!AR587</f>
        <v>0</v>
      </c>
      <c r="AS587" s="30">
        <f>Programas!AS587</f>
        <v>0</v>
      </c>
      <c r="AT587" s="30">
        <f>Programas!AT587</f>
        <v>0</v>
      </c>
      <c r="AU587" s="30">
        <f>Programas!AU587</f>
        <v>0</v>
      </c>
      <c r="AV587" s="30">
        <f>Programas!AV587</f>
        <v>0</v>
      </c>
      <c r="AW587" s="30">
        <f>Programas!AW587</f>
        <v>0</v>
      </c>
      <c r="AX587" s="36">
        <f t="shared" si="582"/>
        <v>0</v>
      </c>
      <c r="AY587" s="36" t="s">
        <v>205</v>
      </c>
      <c r="AZ587" s="40" t="s">
        <v>379</v>
      </c>
      <c r="BA587" s="40" t="s">
        <v>380</v>
      </c>
      <c r="BB587" s="40" t="s">
        <v>381</v>
      </c>
      <c r="BC587" s="40" t="s">
        <v>382</v>
      </c>
      <c r="BD587" s="62">
        <v>0</v>
      </c>
      <c r="BE587" s="62">
        <f t="shared" ref="BE587:BV587" si="604">BD587</f>
        <v>0</v>
      </c>
      <c r="BF587" s="62">
        <f t="shared" si="604"/>
        <v>0</v>
      </c>
      <c r="BG587" s="62">
        <v>0.25</v>
      </c>
      <c r="BH587" s="62">
        <v>0.5</v>
      </c>
      <c r="BI587" s="62">
        <f t="shared" si="604"/>
        <v>0.5</v>
      </c>
      <c r="BJ587" s="62">
        <f t="shared" si="604"/>
        <v>0.5</v>
      </c>
      <c r="BK587" s="62">
        <f t="shared" si="604"/>
        <v>0.5</v>
      </c>
      <c r="BL587" s="62">
        <f t="shared" si="604"/>
        <v>0.5</v>
      </c>
      <c r="BM587" s="62">
        <v>0.75</v>
      </c>
      <c r="BN587" s="62">
        <f t="shared" si="604"/>
        <v>0.75</v>
      </c>
      <c r="BO587" s="62">
        <f t="shared" si="604"/>
        <v>0.75</v>
      </c>
      <c r="BP587" s="62">
        <f t="shared" si="604"/>
        <v>0.75</v>
      </c>
      <c r="BQ587" s="62">
        <f t="shared" si="604"/>
        <v>0.75</v>
      </c>
      <c r="BR587" s="62">
        <f t="shared" si="604"/>
        <v>0.75</v>
      </c>
      <c r="BS587" s="62">
        <f t="shared" si="604"/>
        <v>0.75</v>
      </c>
      <c r="BT587" s="62">
        <f t="shared" si="604"/>
        <v>0.75</v>
      </c>
      <c r="BU587" s="62">
        <f t="shared" si="604"/>
        <v>0.75</v>
      </c>
      <c r="BV587" s="62">
        <f t="shared" si="604"/>
        <v>0.75</v>
      </c>
      <c r="BW587" s="62">
        <v>1</v>
      </c>
    </row>
    <row r="588" spans="1:76" ht="57" hidden="1" x14ac:dyDescent="0.3">
      <c r="A588" s="2" t="str">
        <f>Programas!A588</f>
        <v>Doce</v>
      </c>
      <c r="B588" s="2">
        <f>Programas!B588</f>
        <v>2</v>
      </c>
      <c r="C588" s="2" t="str">
        <f>Programas!C588</f>
        <v>Interfaces Setoriais</v>
      </c>
      <c r="D588" s="2">
        <f>Programas!D588</f>
        <v>14</v>
      </c>
      <c r="E588" s="2" t="str">
        <f>Programas!E588</f>
        <v>Desenvolvimento de ações para o setor agropecuário</v>
      </c>
      <c r="F588" s="2" t="str">
        <f>Programas!F588</f>
        <v>14.1</v>
      </c>
      <c r="G588" s="2" t="str">
        <f>Programas!G588</f>
        <v>Redução de cargas difusas na bacia</v>
      </c>
      <c r="H588" s="2" t="str">
        <f>Programas!H588</f>
        <v>14.1.2</v>
      </c>
      <c r="I588" s="2" t="str">
        <f>Programas!I588</f>
        <v xml:space="preserve">Executar atividades de capacitação e assistência técnica aos produtores rurais da bacia para adoção das medidas de redução do aporte de cargas difusas </v>
      </c>
      <c r="J588" s="3" t="str">
        <f>IF(Programas!J588="X","X","")</f>
        <v/>
      </c>
      <c r="K588" s="3" t="str">
        <f>IF(Programas!K588="X","X","")</f>
        <v/>
      </c>
      <c r="L588" s="3" t="str">
        <f>IF(Programas!L588="X","X","")</f>
        <v/>
      </c>
      <c r="M588" s="3" t="str">
        <f>IF(Programas!M588="X","X","")</f>
        <v>X</v>
      </c>
      <c r="N588" s="3" t="str">
        <f>IF(Programas!N588="X","X","")</f>
        <v>X</v>
      </c>
      <c r="O588" s="3" t="str">
        <f>IF(Programas!O588="X","X","")</f>
        <v>X</v>
      </c>
      <c r="P588" s="3" t="str">
        <f>IF(Programas!P588="X","X","")</f>
        <v>X</v>
      </c>
      <c r="Q588" s="3" t="str">
        <f>IF(Programas!Q588="X","X","")</f>
        <v>X</v>
      </c>
      <c r="R588" s="3" t="str">
        <f>IF(Programas!R588="X","X","")</f>
        <v>X</v>
      </c>
      <c r="S588" s="3" t="str">
        <f>IF(Programas!S588="X","X","")</f>
        <v>X</v>
      </c>
      <c r="T588" s="3" t="str">
        <f>IF(Programas!T588="X","X","")</f>
        <v>X</v>
      </c>
      <c r="U588" s="3" t="str">
        <f>IF(Programas!U588="X","X","")</f>
        <v>X</v>
      </c>
      <c r="V588" s="3" t="str">
        <f>IF(Programas!V588="X","X","")</f>
        <v>X</v>
      </c>
      <c r="W588" s="3" t="str">
        <f>IF(Programas!W588="X","X","")</f>
        <v>X</v>
      </c>
      <c r="X588" s="3" t="str">
        <f>IF(Programas!X588="X","X","")</f>
        <v>X</v>
      </c>
      <c r="Y588" s="3" t="str">
        <f>IF(Programas!Y588="X","X","")</f>
        <v>X</v>
      </c>
      <c r="Z588" s="3" t="str">
        <f>IF(Programas!Z588="X","X","")</f>
        <v>X</v>
      </c>
      <c r="AA588" s="3" t="str">
        <f>IF(Programas!AA588="X","X","")</f>
        <v>X</v>
      </c>
      <c r="AB588" s="3" t="str">
        <f>IF(Programas!AB588="X","X","")</f>
        <v>X</v>
      </c>
      <c r="AC588" s="3" t="str">
        <f>IF(Programas!AC588="X","X","")</f>
        <v>X</v>
      </c>
      <c r="AD588" s="3">
        <f>Programas!AD588</f>
        <v>0</v>
      </c>
      <c r="AE588" s="3">
        <f>Programas!AE588</f>
        <v>0</v>
      </c>
      <c r="AF588" s="3">
        <f>Programas!AF588</f>
        <v>0</v>
      </c>
      <c r="AG588" s="3">
        <f>Programas!AG588</f>
        <v>0</v>
      </c>
      <c r="AH588" s="3">
        <f>Programas!AH588</f>
        <v>0</v>
      </c>
      <c r="AI588" s="3">
        <f>Programas!AI588</f>
        <v>0</v>
      </c>
      <c r="AJ588" s="3">
        <f>Programas!AJ588</f>
        <v>0</v>
      </c>
      <c r="AK588" s="3">
        <f>Programas!AK588</f>
        <v>0</v>
      </c>
      <c r="AL588" s="3">
        <f>Programas!AL588</f>
        <v>0</v>
      </c>
      <c r="AM588" s="3">
        <f>Programas!AM588</f>
        <v>0</v>
      </c>
      <c r="AN588" s="3">
        <f>Programas!AN588</f>
        <v>0</v>
      </c>
      <c r="AO588" s="3">
        <f>Programas!AO588</f>
        <v>0</v>
      </c>
      <c r="AP588" s="3">
        <f>Programas!AP588</f>
        <v>0</v>
      </c>
      <c r="AQ588" s="3">
        <f>Programas!AQ588</f>
        <v>0</v>
      </c>
      <c r="AR588" s="3">
        <f>Programas!AR588</f>
        <v>0</v>
      </c>
      <c r="AS588" s="3">
        <f>Programas!AS588</f>
        <v>0</v>
      </c>
      <c r="AT588" s="3">
        <f>Programas!AT588</f>
        <v>0</v>
      </c>
      <c r="AU588" s="3">
        <f>Programas!AU588</f>
        <v>0</v>
      </c>
      <c r="AV588" s="3">
        <f>Programas!AV588</f>
        <v>0</v>
      </c>
      <c r="AW588" s="3">
        <f>Programas!AW588</f>
        <v>0</v>
      </c>
      <c r="AX588" s="4">
        <f t="shared" si="582"/>
        <v>0</v>
      </c>
      <c r="AY588" s="4" t="s">
        <v>205</v>
      </c>
      <c r="AZ588" s="2" t="s">
        <v>379</v>
      </c>
      <c r="BA588" s="2" t="s">
        <v>380</v>
      </c>
      <c r="BB588" s="2" t="s">
        <v>381</v>
      </c>
      <c r="BC588" s="2" t="s">
        <v>382</v>
      </c>
      <c r="BD588" s="6">
        <v>0</v>
      </c>
      <c r="BE588" s="6">
        <f t="shared" ref="BE588:BE597" si="605">BD588</f>
        <v>0</v>
      </c>
      <c r="BF588" s="6">
        <f t="shared" ref="BF588:BF597" si="606">BE588</f>
        <v>0</v>
      </c>
      <c r="BG588" s="6">
        <v>0.25</v>
      </c>
      <c r="BH588" s="6">
        <v>0.5</v>
      </c>
      <c r="BI588" s="6">
        <f t="shared" ref="BI588:BI597" si="607">BH588</f>
        <v>0.5</v>
      </c>
      <c r="BJ588" s="6">
        <f t="shared" ref="BJ588:BJ597" si="608">BI588</f>
        <v>0.5</v>
      </c>
      <c r="BK588" s="6">
        <f t="shared" ref="BK588:BK597" si="609">BJ588</f>
        <v>0.5</v>
      </c>
      <c r="BL588" s="6">
        <f t="shared" ref="BL588:BL597" si="610">BK588</f>
        <v>0.5</v>
      </c>
      <c r="BM588" s="6">
        <v>0.75</v>
      </c>
      <c r="BN588" s="6">
        <f t="shared" ref="BN588:BN597" si="611">BM588</f>
        <v>0.75</v>
      </c>
      <c r="BO588" s="6">
        <f t="shared" ref="BO588:BO597" si="612">BN588</f>
        <v>0.75</v>
      </c>
      <c r="BP588" s="6">
        <f t="shared" ref="BP588:BP597" si="613">BO588</f>
        <v>0.75</v>
      </c>
      <c r="BQ588" s="6">
        <f t="shared" ref="BQ588:BQ597" si="614">BP588</f>
        <v>0.75</v>
      </c>
      <c r="BR588" s="6">
        <f t="shared" ref="BR588:BR597" si="615">BQ588</f>
        <v>0.75</v>
      </c>
      <c r="BS588" s="6">
        <f t="shared" ref="BS588:BS597" si="616">BR588</f>
        <v>0.75</v>
      </c>
      <c r="BT588" s="6">
        <f t="shared" ref="BT588:BT597" si="617">BS588</f>
        <v>0.75</v>
      </c>
      <c r="BU588" s="6">
        <f t="shared" ref="BU588:BU597" si="618">BT588</f>
        <v>0.75</v>
      </c>
      <c r="BV588" s="6">
        <f t="shared" ref="BV588:BV597" si="619">BU588</f>
        <v>0.75</v>
      </c>
      <c r="BW588" s="6">
        <v>1</v>
      </c>
      <c r="BX588" s="1"/>
    </row>
    <row r="589" spans="1:76" ht="57" hidden="1" x14ac:dyDescent="0.3">
      <c r="A589" s="2" t="str">
        <f>Programas!A589</f>
        <v>DO1</v>
      </c>
      <c r="B589" s="2">
        <f>Programas!B589</f>
        <v>2</v>
      </c>
      <c r="C589" s="2" t="str">
        <f>Programas!C589</f>
        <v>Interfaces Setoriais</v>
      </c>
      <c r="D589" s="2">
        <f>Programas!D589</f>
        <v>14</v>
      </c>
      <c r="E589" s="2" t="str">
        <f>Programas!E589</f>
        <v>Desenvolvimento de ações para o setor agropecuário</v>
      </c>
      <c r="F589" s="2" t="str">
        <f>Programas!F589</f>
        <v>14.1</v>
      </c>
      <c r="G589" s="2" t="str">
        <f>Programas!G589</f>
        <v>Redução de cargas difusas na bacia</v>
      </c>
      <c r="H589" s="2" t="str">
        <f>Programas!H589</f>
        <v>14.1.2</v>
      </c>
      <c r="I589" s="2" t="str">
        <f>Programas!I589</f>
        <v xml:space="preserve">Executar atividades de capacitação e assistência técnica aos produtores rurais da bacia para adoção das medidas de redução do aporte de cargas difusas </v>
      </c>
      <c r="J589" s="3" t="str">
        <f>IF(Programas!J589="X","X","")</f>
        <v/>
      </c>
      <c r="K589" s="3" t="str">
        <f>IF(Programas!K589="X","X","")</f>
        <v/>
      </c>
      <c r="L589" s="3" t="str">
        <f>IF(Programas!L589="X","X","")</f>
        <v/>
      </c>
      <c r="M589" s="3" t="str">
        <f>IF(Programas!M589="X","X","")</f>
        <v>X</v>
      </c>
      <c r="N589" s="3" t="str">
        <f>IF(Programas!N589="X","X","")</f>
        <v>X</v>
      </c>
      <c r="O589" s="3" t="str">
        <f>IF(Programas!O589="X","X","")</f>
        <v>X</v>
      </c>
      <c r="P589" s="3" t="str">
        <f>IF(Programas!P589="X","X","")</f>
        <v>X</v>
      </c>
      <c r="Q589" s="3" t="str">
        <f>IF(Programas!Q589="X","X","")</f>
        <v>X</v>
      </c>
      <c r="R589" s="3" t="str">
        <f>IF(Programas!R589="X","X","")</f>
        <v>X</v>
      </c>
      <c r="S589" s="3" t="str">
        <f>IF(Programas!S589="X","X","")</f>
        <v>X</v>
      </c>
      <c r="T589" s="3" t="str">
        <f>IF(Programas!T589="X","X","")</f>
        <v>X</v>
      </c>
      <c r="U589" s="3" t="str">
        <f>IF(Programas!U589="X","X","")</f>
        <v>X</v>
      </c>
      <c r="V589" s="3" t="str">
        <f>IF(Programas!V589="X","X","")</f>
        <v>X</v>
      </c>
      <c r="W589" s="3" t="str">
        <f>IF(Programas!W589="X","X","")</f>
        <v>X</v>
      </c>
      <c r="X589" s="3" t="str">
        <f>IF(Programas!X589="X","X","")</f>
        <v>X</v>
      </c>
      <c r="Y589" s="3" t="str">
        <f>IF(Programas!Y589="X","X","")</f>
        <v>X</v>
      </c>
      <c r="Z589" s="3" t="str">
        <f>IF(Programas!Z589="X","X","")</f>
        <v>X</v>
      </c>
      <c r="AA589" s="3" t="str">
        <f>IF(Programas!AA589="X","X","")</f>
        <v>X</v>
      </c>
      <c r="AB589" s="3" t="str">
        <f>IF(Programas!AB589="X","X","")</f>
        <v>X</v>
      </c>
      <c r="AC589" s="3" t="str">
        <f>IF(Programas!AC589="X","X","")</f>
        <v>X</v>
      </c>
      <c r="AD589" s="3">
        <f>Programas!AD589</f>
        <v>0</v>
      </c>
      <c r="AE589" s="3">
        <f>Programas!AE589</f>
        <v>0</v>
      </c>
      <c r="AF589" s="3">
        <f>Programas!AF589</f>
        <v>0</v>
      </c>
      <c r="AG589" s="3">
        <f>Programas!AG589</f>
        <v>0</v>
      </c>
      <c r="AH589" s="3">
        <f>Programas!AH589</f>
        <v>0</v>
      </c>
      <c r="AI589" s="3">
        <f>Programas!AI589</f>
        <v>0</v>
      </c>
      <c r="AJ589" s="3">
        <f>Programas!AJ589</f>
        <v>0</v>
      </c>
      <c r="AK589" s="3">
        <f>Programas!AK589</f>
        <v>0</v>
      </c>
      <c r="AL589" s="3">
        <f>Programas!AL589</f>
        <v>0</v>
      </c>
      <c r="AM589" s="3">
        <f>Programas!AM589</f>
        <v>0</v>
      </c>
      <c r="AN589" s="3">
        <f>Programas!AN589</f>
        <v>0</v>
      </c>
      <c r="AO589" s="3">
        <f>Programas!AO589</f>
        <v>0</v>
      </c>
      <c r="AP589" s="3">
        <f>Programas!AP589</f>
        <v>0</v>
      </c>
      <c r="AQ589" s="3">
        <f>Programas!AQ589</f>
        <v>0</v>
      </c>
      <c r="AR589" s="3">
        <f>Programas!AR589</f>
        <v>0</v>
      </c>
      <c r="AS589" s="3">
        <f>Programas!AS589</f>
        <v>0</v>
      </c>
      <c r="AT589" s="3">
        <f>Programas!AT589</f>
        <v>0</v>
      </c>
      <c r="AU589" s="3">
        <f>Programas!AU589</f>
        <v>0</v>
      </c>
      <c r="AV589" s="3">
        <f>Programas!AV589</f>
        <v>0</v>
      </c>
      <c r="AW589" s="3">
        <f>Programas!AW589</f>
        <v>0</v>
      </c>
      <c r="AX589" s="4">
        <f t="shared" si="582"/>
        <v>0</v>
      </c>
      <c r="AY589" s="4" t="s">
        <v>205</v>
      </c>
      <c r="AZ589" s="2" t="s">
        <v>379</v>
      </c>
      <c r="BA589" s="2" t="s">
        <v>380</v>
      </c>
      <c r="BB589" s="2" t="s">
        <v>381</v>
      </c>
      <c r="BC589" s="2" t="s">
        <v>382</v>
      </c>
      <c r="BD589" s="6">
        <v>0</v>
      </c>
      <c r="BE589" s="6">
        <f t="shared" si="605"/>
        <v>0</v>
      </c>
      <c r="BF589" s="6">
        <f t="shared" si="606"/>
        <v>0</v>
      </c>
      <c r="BG589" s="6">
        <v>0.25</v>
      </c>
      <c r="BH589" s="6">
        <v>0.5</v>
      </c>
      <c r="BI589" s="6">
        <f t="shared" si="607"/>
        <v>0.5</v>
      </c>
      <c r="BJ589" s="6">
        <f t="shared" si="608"/>
        <v>0.5</v>
      </c>
      <c r="BK589" s="6">
        <f t="shared" si="609"/>
        <v>0.5</v>
      </c>
      <c r="BL589" s="6">
        <f t="shared" si="610"/>
        <v>0.5</v>
      </c>
      <c r="BM589" s="6">
        <v>0.75</v>
      </c>
      <c r="BN589" s="6">
        <f t="shared" si="611"/>
        <v>0.75</v>
      </c>
      <c r="BO589" s="6">
        <f t="shared" si="612"/>
        <v>0.75</v>
      </c>
      <c r="BP589" s="6">
        <f t="shared" si="613"/>
        <v>0.75</v>
      </c>
      <c r="BQ589" s="6">
        <f t="shared" si="614"/>
        <v>0.75</v>
      </c>
      <c r="BR589" s="6">
        <f t="shared" si="615"/>
        <v>0.75</v>
      </c>
      <c r="BS589" s="6">
        <f t="shared" si="616"/>
        <v>0.75</v>
      </c>
      <c r="BT589" s="6">
        <f t="shared" si="617"/>
        <v>0.75</v>
      </c>
      <c r="BU589" s="6">
        <f t="shared" si="618"/>
        <v>0.75</v>
      </c>
      <c r="BV589" s="6">
        <f t="shared" si="619"/>
        <v>0.75</v>
      </c>
      <c r="BW589" s="6">
        <v>1</v>
      </c>
      <c r="BX589" s="1"/>
    </row>
    <row r="590" spans="1:76" ht="57" hidden="1" x14ac:dyDescent="0.3">
      <c r="A590" s="2" t="str">
        <f>Programas!A590</f>
        <v>DO2</v>
      </c>
      <c r="B590" s="2">
        <f>Programas!B590</f>
        <v>2</v>
      </c>
      <c r="C590" s="2" t="str">
        <f>Programas!C590</f>
        <v>Interfaces Setoriais</v>
      </c>
      <c r="D590" s="2">
        <f>Programas!D590</f>
        <v>14</v>
      </c>
      <c r="E590" s="2" t="str">
        <f>Programas!E590</f>
        <v>Desenvolvimento de ações para o setor agropecuário</v>
      </c>
      <c r="F590" s="2" t="str">
        <f>Programas!F590</f>
        <v>14.1</v>
      </c>
      <c r="G590" s="2" t="str">
        <f>Programas!G590</f>
        <v>Redução de cargas difusas na bacia</v>
      </c>
      <c r="H590" s="2" t="str">
        <f>Programas!H590</f>
        <v>14.1.2</v>
      </c>
      <c r="I590" s="2" t="str">
        <f>Programas!I590</f>
        <v xml:space="preserve">Executar atividades de capacitação e assistência técnica aos produtores rurais da bacia para adoção das medidas de redução do aporte de cargas difusas </v>
      </c>
      <c r="J590" s="3" t="str">
        <f>IF(Programas!J590="X","X","")</f>
        <v/>
      </c>
      <c r="K590" s="3" t="str">
        <f>IF(Programas!K590="X","X","")</f>
        <v/>
      </c>
      <c r="L590" s="3" t="str">
        <f>IF(Programas!L590="X","X","")</f>
        <v/>
      </c>
      <c r="M590" s="3" t="str">
        <f>IF(Programas!M590="X","X","")</f>
        <v>X</v>
      </c>
      <c r="N590" s="3" t="str">
        <f>IF(Programas!N590="X","X","")</f>
        <v>X</v>
      </c>
      <c r="O590" s="3" t="str">
        <f>IF(Programas!O590="X","X","")</f>
        <v>X</v>
      </c>
      <c r="P590" s="3" t="str">
        <f>IF(Programas!P590="X","X","")</f>
        <v>X</v>
      </c>
      <c r="Q590" s="3" t="str">
        <f>IF(Programas!Q590="X","X","")</f>
        <v>X</v>
      </c>
      <c r="R590" s="3" t="str">
        <f>IF(Programas!R590="X","X","")</f>
        <v>X</v>
      </c>
      <c r="S590" s="3" t="str">
        <f>IF(Programas!S590="X","X","")</f>
        <v>X</v>
      </c>
      <c r="T590" s="3" t="str">
        <f>IF(Programas!T590="X","X","")</f>
        <v>X</v>
      </c>
      <c r="U590" s="3" t="str">
        <f>IF(Programas!U590="X","X","")</f>
        <v>X</v>
      </c>
      <c r="V590" s="3" t="str">
        <f>IF(Programas!V590="X","X","")</f>
        <v>X</v>
      </c>
      <c r="W590" s="3" t="str">
        <f>IF(Programas!W590="X","X","")</f>
        <v>X</v>
      </c>
      <c r="X590" s="3" t="str">
        <f>IF(Programas!X590="X","X","")</f>
        <v>X</v>
      </c>
      <c r="Y590" s="3" t="str">
        <f>IF(Programas!Y590="X","X","")</f>
        <v>X</v>
      </c>
      <c r="Z590" s="3" t="str">
        <f>IF(Programas!Z590="X","X","")</f>
        <v>X</v>
      </c>
      <c r="AA590" s="3" t="str">
        <f>IF(Programas!AA590="X","X","")</f>
        <v>X</v>
      </c>
      <c r="AB590" s="3" t="str">
        <f>IF(Programas!AB590="X","X","")</f>
        <v>X</v>
      </c>
      <c r="AC590" s="3" t="str">
        <f>IF(Programas!AC590="X","X","")</f>
        <v>X</v>
      </c>
      <c r="AD590" s="3">
        <f>Programas!AD590</f>
        <v>0</v>
      </c>
      <c r="AE590" s="3">
        <f>Programas!AE590</f>
        <v>0</v>
      </c>
      <c r="AF590" s="3">
        <f>Programas!AF590</f>
        <v>0</v>
      </c>
      <c r="AG590" s="3">
        <f>Programas!AG590</f>
        <v>0</v>
      </c>
      <c r="AH590" s="3">
        <f>Programas!AH590</f>
        <v>0</v>
      </c>
      <c r="AI590" s="3">
        <f>Programas!AI590</f>
        <v>0</v>
      </c>
      <c r="AJ590" s="3">
        <f>Programas!AJ590</f>
        <v>0</v>
      </c>
      <c r="AK590" s="3">
        <f>Programas!AK590</f>
        <v>0</v>
      </c>
      <c r="AL590" s="3">
        <f>Programas!AL590</f>
        <v>0</v>
      </c>
      <c r="AM590" s="3">
        <f>Programas!AM590</f>
        <v>0</v>
      </c>
      <c r="AN590" s="3">
        <f>Programas!AN590</f>
        <v>0</v>
      </c>
      <c r="AO590" s="3">
        <f>Programas!AO590</f>
        <v>0</v>
      </c>
      <c r="AP590" s="3">
        <f>Programas!AP590</f>
        <v>0</v>
      </c>
      <c r="AQ590" s="3">
        <f>Programas!AQ590</f>
        <v>0</v>
      </c>
      <c r="AR590" s="3">
        <f>Programas!AR590</f>
        <v>0</v>
      </c>
      <c r="AS590" s="3">
        <f>Programas!AS590</f>
        <v>0</v>
      </c>
      <c r="AT590" s="3">
        <f>Programas!AT590</f>
        <v>0</v>
      </c>
      <c r="AU590" s="3">
        <f>Programas!AU590</f>
        <v>0</v>
      </c>
      <c r="AV590" s="3">
        <f>Programas!AV590</f>
        <v>0</v>
      </c>
      <c r="AW590" s="3">
        <f>Programas!AW590</f>
        <v>0</v>
      </c>
      <c r="AX590" s="4">
        <f t="shared" si="582"/>
        <v>0</v>
      </c>
      <c r="AY590" s="4" t="s">
        <v>205</v>
      </c>
      <c r="AZ590" s="2" t="s">
        <v>379</v>
      </c>
      <c r="BA590" s="2" t="s">
        <v>380</v>
      </c>
      <c r="BB590" s="2" t="s">
        <v>381</v>
      </c>
      <c r="BC590" s="2" t="s">
        <v>382</v>
      </c>
      <c r="BD590" s="6">
        <v>0</v>
      </c>
      <c r="BE590" s="6">
        <f t="shared" si="605"/>
        <v>0</v>
      </c>
      <c r="BF590" s="6">
        <f t="shared" si="606"/>
        <v>0</v>
      </c>
      <c r="BG590" s="6">
        <v>0.25</v>
      </c>
      <c r="BH590" s="6">
        <v>0.5</v>
      </c>
      <c r="BI590" s="6">
        <f t="shared" si="607"/>
        <v>0.5</v>
      </c>
      <c r="BJ590" s="6">
        <f t="shared" si="608"/>
        <v>0.5</v>
      </c>
      <c r="BK590" s="6">
        <f t="shared" si="609"/>
        <v>0.5</v>
      </c>
      <c r="BL590" s="6">
        <f t="shared" si="610"/>
        <v>0.5</v>
      </c>
      <c r="BM590" s="6">
        <v>0.75</v>
      </c>
      <c r="BN590" s="6">
        <f t="shared" si="611"/>
        <v>0.75</v>
      </c>
      <c r="BO590" s="6">
        <f t="shared" si="612"/>
        <v>0.75</v>
      </c>
      <c r="BP590" s="6">
        <f t="shared" si="613"/>
        <v>0.75</v>
      </c>
      <c r="BQ590" s="6">
        <f t="shared" si="614"/>
        <v>0.75</v>
      </c>
      <c r="BR590" s="6">
        <f t="shared" si="615"/>
        <v>0.75</v>
      </c>
      <c r="BS590" s="6">
        <f t="shared" si="616"/>
        <v>0.75</v>
      </c>
      <c r="BT590" s="6">
        <f t="shared" si="617"/>
        <v>0.75</v>
      </c>
      <c r="BU590" s="6">
        <f t="shared" si="618"/>
        <v>0.75</v>
      </c>
      <c r="BV590" s="6">
        <f t="shared" si="619"/>
        <v>0.75</v>
      </c>
      <c r="BW590" s="6">
        <v>1</v>
      </c>
      <c r="BX590" s="1"/>
    </row>
    <row r="591" spans="1:76" ht="57" hidden="1" x14ac:dyDescent="0.3">
      <c r="A591" s="2" t="str">
        <f>Programas!A591</f>
        <v>DO3</v>
      </c>
      <c r="B591" s="2">
        <f>Programas!B591</f>
        <v>2</v>
      </c>
      <c r="C591" s="2" t="str">
        <f>Programas!C591</f>
        <v>Interfaces Setoriais</v>
      </c>
      <c r="D591" s="2">
        <f>Programas!D591</f>
        <v>14</v>
      </c>
      <c r="E591" s="2" t="str">
        <f>Programas!E591</f>
        <v>Desenvolvimento de ações para o setor agropecuário</v>
      </c>
      <c r="F591" s="2" t="str">
        <f>Programas!F591</f>
        <v>14.1</v>
      </c>
      <c r="G591" s="2" t="str">
        <f>Programas!G591</f>
        <v>Redução de cargas difusas na bacia</v>
      </c>
      <c r="H591" s="2" t="str">
        <f>Programas!H591</f>
        <v>14.1.2</v>
      </c>
      <c r="I591" s="2" t="str">
        <f>Programas!I591</f>
        <v xml:space="preserve">Executar atividades de capacitação e assistência técnica aos produtores rurais da bacia para adoção das medidas de redução do aporte de cargas difusas </v>
      </c>
      <c r="J591" s="3" t="str">
        <f>IF(Programas!J591="X","X","")</f>
        <v/>
      </c>
      <c r="K591" s="3" t="str">
        <f>IF(Programas!K591="X","X","")</f>
        <v/>
      </c>
      <c r="L591" s="3" t="str">
        <f>IF(Programas!L591="X","X","")</f>
        <v/>
      </c>
      <c r="M591" s="3" t="str">
        <f>IF(Programas!M591="X","X","")</f>
        <v>X</v>
      </c>
      <c r="N591" s="3" t="str">
        <f>IF(Programas!N591="X","X","")</f>
        <v>X</v>
      </c>
      <c r="O591" s="3" t="str">
        <f>IF(Programas!O591="X","X","")</f>
        <v>X</v>
      </c>
      <c r="P591" s="3" t="str">
        <f>IF(Programas!P591="X","X","")</f>
        <v>X</v>
      </c>
      <c r="Q591" s="3" t="str">
        <f>IF(Programas!Q591="X","X","")</f>
        <v>X</v>
      </c>
      <c r="R591" s="3" t="str">
        <f>IF(Programas!R591="X","X","")</f>
        <v>X</v>
      </c>
      <c r="S591" s="3" t="str">
        <f>IF(Programas!S591="X","X","")</f>
        <v>X</v>
      </c>
      <c r="T591" s="3" t="str">
        <f>IF(Programas!T591="X","X","")</f>
        <v>X</v>
      </c>
      <c r="U591" s="3" t="str">
        <f>IF(Programas!U591="X","X","")</f>
        <v>X</v>
      </c>
      <c r="V591" s="3" t="str">
        <f>IF(Programas!V591="X","X","")</f>
        <v>X</v>
      </c>
      <c r="W591" s="3" t="str">
        <f>IF(Programas!W591="X","X","")</f>
        <v>X</v>
      </c>
      <c r="X591" s="3" t="str">
        <f>IF(Programas!X591="X","X","")</f>
        <v>X</v>
      </c>
      <c r="Y591" s="3" t="str">
        <f>IF(Programas!Y591="X","X","")</f>
        <v>X</v>
      </c>
      <c r="Z591" s="3" t="str">
        <f>IF(Programas!Z591="X","X","")</f>
        <v>X</v>
      </c>
      <c r="AA591" s="3" t="str">
        <f>IF(Programas!AA591="X","X","")</f>
        <v>X</v>
      </c>
      <c r="AB591" s="3" t="str">
        <f>IF(Programas!AB591="X","X","")</f>
        <v>X</v>
      </c>
      <c r="AC591" s="3" t="str">
        <f>IF(Programas!AC591="X","X","")</f>
        <v>X</v>
      </c>
      <c r="AD591" s="3">
        <f>Programas!AD591</f>
        <v>0</v>
      </c>
      <c r="AE591" s="3">
        <f>Programas!AE591</f>
        <v>0</v>
      </c>
      <c r="AF591" s="3">
        <f>Programas!AF591</f>
        <v>0</v>
      </c>
      <c r="AG591" s="3">
        <f>Programas!AG591</f>
        <v>0</v>
      </c>
      <c r="AH591" s="3">
        <f>Programas!AH591</f>
        <v>0</v>
      </c>
      <c r="AI591" s="3">
        <f>Programas!AI591</f>
        <v>0</v>
      </c>
      <c r="AJ591" s="3">
        <f>Programas!AJ591</f>
        <v>0</v>
      </c>
      <c r="AK591" s="3">
        <f>Programas!AK591</f>
        <v>0</v>
      </c>
      <c r="AL591" s="3">
        <f>Programas!AL591</f>
        <v>0</v>
      </c>
      <c r="AM591" s="3">
        <f>Programas!AM591</f>
        <v>0</v>
      </c>
      <c r="AN591" s="3">
        <f>Programas!AN591</f>
        <v>0</v>
      </c>
      <c r="AO591" s="3">
        <f>Programas!AO591</f>
        <v>0</v>
      </c>
      <c r="AP591" s="3">
        <f>Programas!AP591</f>
        <v>0</v>
      </c>
      <c r="AQ591" s="3">
        <f>Programas!AQ591</f>
        <v>0</v>
      </c>
      <c r="AR591" s="3">
        <f>Programas!AR591</f>
        <v>0</v>
      </c>
      <c r="AS591" s="3">
        <f>Programas!AS591</f>
        <v>0</v>
      </c>
      <c r="AT591" s="3">
        <f>Programas!AT591</f>
        <v>0</v>
      </c>
      <c r="AU591" s="3">
        <f>Programas!AU591</f>
        <v>0</v>
      </c>
      <c r="AV591" s="3">
        <f>Programas!AV591</f>
        <v>0</v>
      </c>
      <c r="AW591" s="3">
        <f>Programas!AW591</f>
        <v>0</v>
      </c>
      <c r="AX591" s="4">
        <f t="shared" si="582"/>
        <v>0</v>
      </c>
      <c r="AY591" s="4" t="s">
        <v>205</v>
      </c>
      <c r="AZ591" s="2" t="s">
        <v>379</v>
      </c>
      <c r="BA591" s="2" t="s">
        <v>380</v>
      </c>
      <c r="BB591" s="2" t="s">
        <v>381</v>
      </c>
      <c r="BC591" s="2" t="s">
        <v>382</v>
      </c>
      <c r="BD591" s="6">
        <v>0</v>
      </c>
      <c r="BE591" s="6">
        <f t="shared" si="605"/>
        <v>0</v>
      </c>
      <c r="BF591" s="6">
        <f t="shared" si="606"/>
        <v>0</v>
      </c>
      <c r="BG591" s="6">
        <v>0.25</v>
      </c>
      <c r="BH591" s="6">
        <v>0.5</v>
      </c>
      <c r="BI591" s="6">
        <f t="shared" si="607"/>
        <v>0.5</v>
      </c>
      <c r="BJ591" s="6">
        <f t="shared" si="608"/>
        <v>0.5</v>
      </c>
      <c r="BK591" s="6">
        <f t="shared" si="609"/>
        <v>0.5</v>
      </c>
      <c r="BL591" s="6">
        <f t="shared" si="610"/>
        <v>0.5</v>
      </c>
      <c r="BM591" s="6">
        <v>0.75</v>
      </c>
      <c r="BN591" s="6">
        <f t="shared" si="611"/>
        <v>0.75</v>
      </c>
      <c r="BO591" s="6">
        <f t="shared" si="612"/>
        <v>0.75</v>
      </c>
      <c r="BP591" s="6">
        <f t="shared" si="613"/>
        <v>0.75</v>
      </c>
      <c r="BQ591" s="6">
        <f t="shared" si="614"/>
        <v>0.75</v>
      </c>
      <c r="BR591" s="6">
        <f t="shared" si="615"/>
        <v>0.75</v>
      </c>
      <c r="BS591" s="6">
        <f t="shared" si="616"/>
        <v>0.75</v>
      </c>
      <c r="BT591" s="6">
        <f t="shared" si="617"/>
        <v>0.75</v>
      </c>
      <c r="BU591" s="6">
        <f t="shared" si="618"/>
        <v>0.75</v>
      </c>
      <c r="BV591" s="6">
        <f t="shared" si="619"/>
        <v>0.75</v>
      </c>
      <c r="BW591" s="6">
        <v>1</v>
      </c>
      <c r="BX591" s="1"/>
    </row>
    <row r="592" spans="1:76" ht="57" hidden="1" x14ac:dyDescent="0.3">
      <c r="A592" s="2" t="str">
        <f>Programas!A592</f>
        <v>DO4</v>
      </c>
      <c r="B592" s="2">
        <f>Programas!B592</f>
        <v>2</v>
      </c>
      <c r="C592" s="2" t="str">
        <f>Programas!C592</f>
        <v>Interfaces Setoriais</v>
      </c>
      <c r="D592" s="2">
        <f>Programas!D592</f>
        <v>14</v>
      </c>
      <c r="E592" s="2" t="str">
        <f>Programas!E592</f>
        <v>Desenvolvimento de ações para o setor agropecuário</v>
      </c>
      <c r="F592" s="2" t="str">
        <f>Programas!F592</f>
        <v>14.1</v>
      </c>
      <c r="G592" s="2" t="str">
        <f>Programas!G592</f>
        <v>Redução de cargas difusas na bacia</v>
      </c>
      <c r="H592" s="2" t="str">
        <f>Programas!H592</f>
        <v>14.1.2</v>
      </c>
      <c r="I592" s="2" t="str">
        <f>Programas!I592</f>
        <v xml:space="preserve">Executar atividades de capacitação e assistência técnica aos produtores rurais da bacia para adoção das medidas de redução do aporte de cargas difusas </v>
      </c>
      <c r="J592" s="3" t="str">
        <f>IF(Programas!J592="X","X","")</f>
        <v/>
      </c>
      <c r="K592" s="3" t="str">
        <f>IF(Programas!K592="X","X","")</f>
        <v/>
      </c>
      <c r="L592" s="3" t="str">
        <f>IF(Programas!L592="X","X","")</f>
        <v/>
      </c>
      <c r="M592" s="3" t="str">
        <f>IF(Programas!M592="X","X","")</f>
        <v>X</v>
      </c>
      <c r="N592" s="3" t="str">
        <f>IF(Programas!N592="X","X","")</f>
        <v>X</v>
      </c>
      <c r="O592" s="3" t="str">
        <f>IF(Programas!O592="X","X","")</f>
        <v>X</v>
      </c>
      <c r="P592" s="3" t="str">
        <f>IF(Programas!P592="X","X","")</f>
        <v>X</v>
      </c>
      <c r="Q592" s="3" t="str">
        <f>IF(Programas!Q592="X","X","")</f>
        <v>X</v>
      </c>
      <c r="R592" s="3" t="str">
        <f>IF(Programas!R592="X","X","")</f>
        <v>X</v>
      </c>
      <c r="S592" s="3" t="str">
        <f>IF(Programas!S592="X","X","")</f>
        <v>X</v>
      </c>
      <c r="T592" s="3" t="str">
        <f>IF(Programas!T592="X","X","")</f>
        <v>X</v>
      </c>
      <c r="U592" s="3" t="str">
        <f>IF(Programas!U592="X","X","")</f>
        <v>X</v>
      </c>
      <c r="V592" s="3" t="str">
        <f>IF(Programas!V592="X","X","")</f>
        <v>X</v>
      </c>
      <c r="W592" s="3" t="str">
        <f>IF(Programas!W592="X","X","")</f>
        <v>X</v>
      </c>
      <c r="X592" s="3" t="str">
        <f>IF(Programas!X592="X","X","")</f>
        <v>X</v>
      </c>
      <c r="Y592" s="3" t="str">
        <f>IF(Programas!Y592="X","X","")</f>
        <v>X</v>
      </c>
      <c r="Z592" s="3" t="str">
        <f>IF(Programas!Z592="X","X","")</f>
        <v>X</v>
      </c>
      <c r="AA592" s="3" t="str">
        <f>IF(Programas!AA592="X","X","")</f>
        <v>X</v>
      </c>
      <c r="AB592" s="3" t="str">
        <f>IF(Programas!AB592="X","X","")</f>
        <v>X</v>
      </c>
      <c r="AC592" s="3" t="str">
        <f>IF(Programas!AC592="X","X","")</f>
        <v>X</v>
      </c>
      <c r="AD592" s="3">
        <f>Programas!AD592</f>
        <v>0</v>
      </c>
      <c r="AE592" s="3">
        <f>Programas!AE592</f>
        <v>0</v>
      </c>
      <c r="AF592" s="3">
        <f>Programas!AF592</f>
        <v>0</v>
      </c>
      <c r="AG592" s="3">
        <f>Programas!AG592</f>
        <v>0</v>
      </c>
      <c r="AH592" s="3">
        <f>Programas!AH592</f>
        <v>0</v>
      </c>
      <c r="AI592" s="3">
        <f>Programas!AI592</f>
        <v>0</v>
      </c>
      <c r="AJ592" s="3">
        <f>Programas!AJ592</f>
        <v>0</v>
      </c>
      <c r="AK592" s="3">
        <f>Programas!AK592</f>
        <v>0</v>
      </c>
      <c r="AL592" s="3">
        <f>Programas!AL592</f>
        <v>0</v>
      </c>
      <c r="AM592" s="3">
        <f>Programas!AM592</f>
        <v>0</v>
      </c>
      <c r="AN592" s="3">
        <f>Programas!AN592</f>
        <v>0</v>
      </c>
      <c r="AO592" s="3">
        <f>Programas!AO592</f>
        <v>0</v>
      </c>
      <c r="AP592" s="3">
        <f>Programas!AP592</f>
        <v>0</v>
      </c>
      <c r="AQ592" s="3">
        <f>Programas!AQ592</f>
        <v>0</v>
      </c>
      <c r="AR592" s="3">
        <f>Programas!AR592</f>
        <v>0</v>
      </c>
      <c r="AS592" s="3">
        <f>Programas!AS592</f>
        <v>0</v>
      </c>
      <c r="AT592" s="3">
        <f>Programas!AT592</f>
        <v>0</v>
      </c>
      <c r="AU592" s="3">
        <f>Programas!AU592</f>
        <v>0</v>
      </c>
      <c r="AV592" s="3">
        <f>Programas!AV592</f>
        <v>0</v>
      </c>
      <c r="AW592" s="3">
        <f>Programas!AW592</f>
        <v>0</v>
      </c>
      <c r="AX592" s="4">
        <f t="shared" si="582"/>
        <v>0</v>
      </c>
      <c r="AY592" s="4" t="s">
        <v>205</v>
      </c>
      <c r="AZ592" s="2" t="s">
        <v>379</v>
      </c>
      <c r="BA592" s="2" t="s">
        <v>380</v>
      </c>
      <c r="BB592" s="2" t="s">
        <v>381</v>
      </c>
      <c r="BC592" s="2" t="s">
        <v>382</v>
      </c>
      <c r="BD592" s="6">
        <v>0</v>
      </c>
      <c r="BE592" s="6">
        <f t="shared" si="605"/>
        <v>0</v>
      </c>
      <c r="BF592" s="6">
        <f t="shared" si="606"/>
        <v>0</v>
      </c>
      <c r="BG592" s="6">
        <v>0.25</v>
      </c>
      <c r="BH592" s="6">
        <v>0.5</v>
      </c>
      <c r="BI592" s="6">
        <f t="shared" si="607"/>
        <v>0.5</v>
      </c>
      <c r="BJ592" s="6">
        <f t="shared" si="608"/>
        <v>0.5</v>
      </c>
      <c r="BK592" s="6">
        <f t="shared" si="609"/>
        <v>0.5</v>
      </c>
      <c r="BL592" s="6">
        <f t="shared" si="610"/>
        <v>0.5</v>
      </c>
      <c r="BM592" s="6">
        <v>0.75</v>
      </c>
      <c r="BN592" s="6">
        <f t="shared" si="611"/>
        <v>0.75</v>
      </c>
      <c r="BO592" s="6">
        <f t="shared" si="612"/>
        <v>0.75</v>
      </c>
      <c r="BP592" s="6">
        <f t="shared" si="613"/>
        <v>0.75</v>
      </c>
      <c r="BQ592" s="6">
        <f t="shared" si="614"/>
        <v>0.75</v>
      </c>
      <c r="BR592" s="6">
        <f t="shared" si="615"/>
        <v>0.75</v>
      </c>
      <c r="BS592" s="6">
        <f t="shared" si="616"/>
        <v>0.75</v>
      </c>
      <c r="BT592" s="6">
        <f t="shared" si="617"/>
        <v>0.75</v>
      </c>
      <c r="BU592" s="6">
        <f t="shared" si="618"/>
        <v>0.75</v>
      </c>
      <c r="BV592" s="6">
        <f t="shared" si="619"/>
        <v>0.75</v>
      </c>
      <c r="BW592" s="6">
        <v>1</v>
      </c>
      <c r="BX592" s="1"/>
    </row>
    <row r="593" spans="1:76" ht="57" hidden="1" x14ac:dyDescent="0.3">
      <c r="A593" s="2" t="str">
        <f>Programas!A593</f>
        <v>DO5</v>
      </c>
      <c r="B593" s="2">
        <f>Programas!B593</f>
        <v>2</v>
      </c>
      <c r="C593" s="2" t="str">
        <f>Programas!C593</f>
        <v>Interfaces Setoriais</v>
      </c>
      <c r="D593" s="2">
        <f>Programas!D593</f>
        <v>14</v>
      </c>
      <c r="E593" s="2" t="str">
        <f>Programas!E593</f>
        <v>Desenvolvimento de ações para o setor agropecuário</v>
      </c>
      <c r="F593" s="2" t="str">
        <f>Programas!F593</f>
        <v>14.1</v>
      </c>
      <c r="G593" s="2" t="str">
        <f>Programas!G593</f>
        <v>Redução de cargas difusas na bacia</v>
      </c>
      <c r="H593" s="2" t="str">
        <f>Programas!H593</f>
        <v>14.1.2</v>
      </c>
      <c r="I593" s="2" t="str">
        <f>Programas!I593</f>
        <v xml:space="preserve">Executar atividades de capacitação e assistência técnica aos produtores rurais da bacia para adoção das medidas de redução do aporte de cargas difusas </v>
      </c>
      <c r="J593" s="3" t="str">
        <f>IF(Programas!J593="X","X","")</f>
        <v/>
      </c>
      <c r="K593" s="3" t="str">
        <f>IF(Programas!K593="X","X","")</f>
        <v/>
      </c>
      <c r="L593" s="3" t="str">
        <f>IF(Programas!L593="X","X","")</f>
        <v/>
      </c>
      <c r="M593" s="3" t="str">
        <f>IF(Programas!M593="X","X","")</f>
        <v>X</v>
      </c>
      <c r="N593" s="3" t="str">
        <f>IF(Programas!N593="X","X","")</f>
        <v>X</v>
      </c>
      <c r="O593" s="3" t="str">
        <f>IF(Programas!O593="X","X","")</f>
        <v>X</v>
      </c>
      <c r="P593" s="3" t="str">
        <f>IF(Programas!P593="X","X","")</f>
        <v>X</v>
      </c>
      <c r="Q593" s="3" t="str">
        <f>IF(Programas!Q593="X","X","")</f>
        <v>X</v>
      </c>
      <c r="R593" s="3" t="str">
        <f>IF(Programas!R593="X","X","")</f>
        <v>X</v>
      </c>
      <c r="S593" s="3" t="str">
        <f>IF(Programas!S593="X","X","")</f>
        <v>X</v>
      </c>
      <c r="T593" s="3" t="str">
        <f>IF(Programas!T593="X","X","")</f>
        <v>X</v>
      </c>
      <c r="U593" s="3" t="str">
        <f>IF(Programas!U593="X","X","")</f>
        <v>X</v>
      </c>
      <c r="V593" s="3" t="str">
        <f>IF(Programas!V593="X","X","")</f>
        <v>X</v>
      </c>
      <c r="W593" s="3" t="str">
        <f>IF(Programas!W593="X","X","")</f>
        <v>X</v>
      </c>
      <c r="X593" s="3" t="str">
        <f>IF(Programas!X593="X","X","")</f>
        <v>X</v>
      </c>
      <c r="Y593" s="3" t="str">
        <f>IF(Programas!Y593="X","X","")</f>
        <v>X</v>
      </c>
      <c r="Z593" s="3" t="str">
        <f>IF(Programas!Z593="X","X","")</f>
        <v>X</v>
      </c>
      <c r="AA593" s="3" t="str">
        <f>IF(Programas!AA593="X","X","")</f>
        <v>X</v>
      </c>
      <c r="AB593" s="3" t="str">
        <f>IF(Programas!AB593="X","X","")</f>
        <v>X</v>
      </c>
      <c r="AC593" s="3" t="str">
        <f>IF(Programas!AC593="X","X","")</f>
        <v>X</v>
      </c>
      <c r="AD593" s="3">
        <f>Programas!AD593</f>
        <v>0</v>
      </c>
      <c r="AE593" s="3">
        <f>Programas!AE593</f>
        <v>0</v>
      </c>
      <c r="AF593" s="3">
        <f>Programas!AF593</f>
        <v>0</v>
      </c>
      <c r="AG593" s="3">
        <f>Programas!AG593</f>
        <v>0</v>
      </c>
      <c r="AH593" s="3">
        <f>Programas!AH593</f>
        <v>0</v>
      </c>
      <c r="AI593" s="3">
        <f>Programas!AI593</f>
        <v>0</v>
      </c>
      <c r="AJ593" s="3">
        <f>Programas!AJ593</f>
        <v>0</v>
      </c>
      <c r="AK593" s="3">
        <f>Programas!AK593</f>
        <v>0</v>
      </c>
      <c r="AL593" s="3">
        <f>Programas!AL593</f>
        <v>0</v>
      </c>
      <c r="AM593" s="3">
        <f>Programas!AM593</f>
        <v>0</v>
      </c>
      <c r="AN593" s="3">
        <f>Programas!AN593</f>
        <v>0</v>
      </c>
      <c r="AO593" s="3">
        <f>Programas!AO593</f>
        <v>0</v>
      </c>
      <c r="AP593" s="3">
        <f>Programas!AP593</f>
        <v>0</v>
      </c>
      <c r="AQ593" s="3">
        <f>Programas!AQ593</f>
        <v>0</v>
      </c>
      <c r="AR593" s="3">
        <f>Programas!AR593</f>
        <v>0</v>
      </c>
      <c r="AS593" s="3">
        <f>Programas!AS593</f>
        <v>0</v>
      </c>
      <c r="AT593" s="3">
        <f>Programas!AT593</f>
        <v>0</v>
      </c>
      <c r="AU593" s="3">
        <f>Programas!AU593</f>
        <v>0</v>
      </c>
      <c r="AV593" s="3">
        <f>Programas!AV593</f>
        <v>0</v>
      </c>
      <c r="AW593" s="3">
        <f>Programas!AW593</f>
        <v>0</v>
      </c>
      <c r="AX593" s="4">
        <f t="shared" si="582"/>
        <v>0</v>
      </c>
      <c r="AY593" s="4" t="s">
        <v>205</v>
      </c>
      <c r="AZ593" s="2" t="s">
        <v>379</v>
      </c>
      <c r="BA593" s="2" t="s">
        <v>380</v>
      </c>
      <c r="BB593" s="2" t="s">
        <v>381</v>
      </c>
      <c r="BC593" s="2" t="s">
        <v>382</v>
      </c>
      <c r="BD593" s="6">
        <v>0</v>
      </c>
      <c r="BE593" s="6">
        <f t="shared" si="605"/>
        <v>0</v>
      </c>
      <c r="BF593" s="6">
        <f t="shared" si="606"/>
        <v>0</v>
      </c>
      <c r="BG593" s="6">
        <v>0.25</v>
      </c>
      <c r="BH593" s="6">
        <v>0.5</v>
      </c>
      <c r="BI593" s="6">
        <f t="shared" si="607"/>
        <v>0.5</v>
      </c>
      <c r="BJ593" s="6">
        <f t="shared" si="608"/>
        <v>0.5</v>
      </c>
      <c r="BK593" s="6">
        <f t="shared" si="609"/>
        <v>0.5</v>
      </c>
      <c r="BL593" s="6">
        <f t="shared" si="610"/>
        <v>0.5</v>
      </c>
      <c r="BM593" s="6">
        <v>0.75</v>
      </c>
      <c r="BN593" s="6">
        <f t="shared" si="611"/>
        <v>0.75</v>
      </c>
      <c r="BO593" s="6">
        <f t="shared" si="612"/>
        <v>0.75</v>
      </c>
      <c r="BP593" s="6">
        <f t="shared" si="613"/>
        <v>0.75</v>
      </c>
      <c r="BQ593" s="6">
        <f t="shared" si="614"/>
        <v>0.75</v>
      </c>
      <c r="BR593" s="6">
        <f t="shared" si="615"/>
        <v>0.75</v>
      </c>
      <c r="BS593" s="6">
        <f t="shared" si="616"/>
        <v>0.75</v>
      </c>
      <c r="BT593" s="6">
        <f t="shared" si="617"/>
        <v>0.75</v>
      </c>
      <c r="BU593" s="6">
        <f t="shared" si="618"/>
        <v>0.75</v>
      </c>
      <c r="BV593" s="6">
        <f t="shared" si="619"/>
        <v>0.75</v>
      </c>
      <c r="BW593" s="6">
        <v>1</v>
      </c>
      <c r="BX593" s="1"/>
    </row>
    <row r="594" spans="1:76" ht="57" hidden="1" x14ac:dyDescent="0.3">
      <c r="A594" s="2" t="str">
        <f>Programas!A594</f>
        <v>DO6</v>
      </c>
      <c r="B594" s="2">
        <f>Programas!B594</f>
        <v>2</v>
      </c>
      <c r="C594" s="2" t="str">
        <f>Programas!C594</f>
        <v>Interfaces Setoriais</v>
      </c>
      <c r="D594" s="2">
        <f>Programas!D594</f>
        <v>14</v>
      </c>
      <c r="E594" s="2" t="str">
        <f>Programas!E594</f>
        <v>Desenvolvimento de ações para o setor agropecuário</v>
      </c>
      <c r="F594" s="2" t="str">
        <f>Programas!F594</f>
        <v>14.1</v>
      </c>
      <c r="G594" s="2" t="str">
        <f>Programas!G594</f>
        <v>Redução de cargas difusas na bacia</v>
      </c>
      <c r="H594" s="2" t="str">
        <f>Programas!H594</f>
        <v>14.1.2</v>
      </c>
      <c r="I594" s="2" t="str">
        <f>Programas!I594</f>
        <v xml:space="preserve">Executar atividades de capacitação e assistência técnica aos produtores rurais da bacia para adoção das medidas de redução do aporte de cargas difusas </v>
      </c>
      <c r="J594" s="3" t="str">
        <f>IF(Programas!J594="X","X","")</f>
        <v/>
      </c>
      <c r="K594" s="3" t="str">
        <f>IF(Programas!K594="X","X","")</f>
        <v/>
      </c>
      <c r="L594" s="3" t="str">
        <f>IF(Programas!L594="X","X","")</f>
        <v/>
      </c>
      <c r="M594" s="3" t="str">
        <f>IF(Programas!M594="X","X","")</f>
        <v>X</v>
      </c>
      <c r="N594" s="3" t="str">
        <f>IF(Programas!N594="X","X","")</f>
        <v>X</v>
      </c>
      <c r="O594" s="3" t="str">
        <f>IF(Programas!O594="X","X","")</f>
        <v>X</v>
      </c>
      <c r="P594" s="3" t="str">
        <f>IF(Programas!P594="X","X","")</f>
        <v>X</v>
      </c>
      <c r="Q594" s="3" t="str">
        <f>IF(Programas!Q594="X","X","")</f>
        <v>X</v>
      </c>
      <c r="R594" s="3" t="str">
        <f>IF(Programas!R594="X","X","")</f>
        <v>X</v>
      </c>
      <c r="S594" s="3" t="str">
        <f>IF(Programas!S594="X","X","")</f>
        <v>X</v>
      </c>
      <c r="T594" s="3" t="str">
        <f>IF(Programas!T594="X","X","")</f>
        <v>X</v>
      </c>
      <c r="U594" s="3" t="str">
        <f>IF(Programas!U594="X","X","")</f>
        <v>X</v>
      </c>
      <c r="V594" s="3" t="str">
        <f>IF(Programas!V594="X","X","")</f>
        <v>X</v>
      </c>
      <c r="W594" s="3" t="str">
        <f>IF(Programas!W594="X","X","")</f>
        <v>X</v>
      </c>
      <c r="X594" s="3" t="str">
        <f>IF(Programas!X594="X","X","")</f>
        <v>X</v>
      </c>
      <c r="Y594" s="3" t="str">
        <f>IF(Programas!Y594="X","X","")</f>
        <v>X</v>
      </c>
      <c r="Z594" s="3" t="str">
        <f>IF(Programas!Z594="X","X","")</f>
        <v>X</v>
      </c>
      <c r="AA594" s="3" t="str">
        <f>IF(Programas!AA594="X","X","")</f>
        <v>X</v>
      </c>
      <c r="AB594" s="3" t="str">
        <f>IF(Programas!AB594="X","X","")</f>
        <v>X</v>
      </c>
      <c r="AC594" s="3" t="str">
        <f>IF(Programas!AC594="X","X","")</f>
        <v>X</v>
      </c>
      <c r="AD594" s="3">
        <f>Programas!AD594</f>
        <v>0</v>
      </c>
      <c r="AE594" s="3">
        <f>Programas!AE594</f>
        <v>0</v>
      </c>
      <c r="AF594" s="3">
        <f>Programas!AF594</f>
        <v>0</v>
      </c>
      <c r="AG594" s="3">
        <f>Programas!AG594</f>
        <v>0</v>
      </c>
      <c r="AH594" s="3">
        <f>Programas!AH594</f>
        <v>0</v>
      </c>
      <c r="AI594" s="3">
        <f>Programas!AI594</f>
        <v>0</v>
      </c>
      <c r="AJ594" s="3">
        <f>Programas!AJ594</f>
        <v>0</v>
      </c>
      <c r="AK594" s="3">
        <f>Programas!AK594</f>
        <v>0</v>
      </c>
      <c r="AL594" s="3">
        <f>Programas!AL594</f>
        <v>0</v>
      </c>
      <c r="AM594" s="3">
        <f>Programas!AM594</f>
        <v>0</v>
      </c>
      <c r="AN594" s="3">
        <f>Programas!AN594</f>
        <v>0</v>
      </c>
      <c r="AO594" s="3">
        <f>Programas!AO594</f>
        <v>0</v>
      </c>
      <c r="AP594" s="3">
        <f>Programas!AP594</f>
        <v>0</v>
      </c>
      <c r="AQ594" s="3">
        <f>Programas!AQ594</f>
        <v>0</v>
      </c>
      <c r="AR594" s="3">
        <f>Programas!AR594</f>
        <v>0</v>
      </c>
      <c r="AS594" s="3">
        <f>Programas!AS594</f>
        <v>0</v>
      </c>
      <c r="AT594" s="3">
        <f>Programas!AT594</f>
        <v>0</v>
      </c>
      <c r="AU594" s="3">
        <f>Programas!AU594</f>
        <v>0</v>
      </c>
      <c r="AV594" s="3">
        <f>Programas!AV594</f>
        <v>0</v>
      </c>
      <c r="AW594" s="3">
        <f>Programas!AW594</f>
        <v>0</v>
      </c>
      <c r="AX594" s="4">
        <f t="shared" si="582"/>
        <v>0</v>
      </c>
      <c r="AY594" s="4" t="s">
        <v>205</v>
      </c>
      <c r="AZ594" s="2" t="s">
        <v>379</v>
      </c>
      <c r="BA594" s="2" t="s">
        <v>380</v>
      </c>
      <c r="BB594" s="2" t="s">
        <v>381</v>
      </c>
      <c r="BC594" s="2" t="s">
        <v>382</v>
      </c>
      <c r="BD594" s="6">
        <v>0</v>
      </c>
      <c r="BE594" s="6">
        <f t="shared" si="605"/>
        <v>0</v>
      </c>
      <c r="BF594" s="6">
        <f t="shared" si="606"/>
        <v>0</v>
      </c>
      <c r="BG594" s="6">
        <v>0.25</v>
      </c>
      <c r="BH594" s="6">
        <v>0.5</v>
      </c>
      <c r="BI594" s="6">
        <f t="shared" si="607"/>
        <v>0.5</v>
      </c>
      <c r="BJ594" s="6">
        <f t="shared" si="608"/>
        <v>0.5</v>
      </c>
      <c r="BK594" s="6">
        <f t="shared" si="609"/>
        <v>0.5</v>
      </c>
      <c r="BL594" s="6">
        <f t="shared" si="610"/>
        <v>0.5</v>
      </c>
      <c r="BM594" s="6">
        <v>0.75</v>
      </c>
      <c r="BN594" s="6">
        <f t="shared" si="611"/>
        <v>0.75</v>
      </c>
      <c r="BO594" s="6">
        <f t="shared" si="612"/>
        <v>0.75</v>
      </c>
      <c r="BP594" s="6">
        <f t="shared" si="613"/>
        <v>0.75</v>
      </c>
      <c r="BQ594" s="6">
        <f t="shared" si="614"/>
        <v>0.75</v>
      </c>
      <c r="BR594" s="6">
        <f t="shared" si="615"/>
        <v>0.75</v>
      </c>
      <c r="BS594" s="6">
        <f t="shared" si="616"/>
        <v>0.75</v>
      </c>
      <c r="BT594" s="6">
        <f t="shared" si="617"/>
        <v>0.75</v>
      </c>
      <c r="BU594" s="6">
        <f t="shared" si="618"/>
        <v>0.75</v>
      </c>
      <c r="BV594" s="6">
        <f t="shared" si="619"/>
        <v>0.75</v>
      </c>
      <c r="BW594" s="6">
        <v>1</v>
      </c>
      <c r="BX594" s="1"/>
    </row>
    <row r="595" spans="1:76" ht="57" hidden="1" x14ac:dyDescent="0.3">
      <c r="A595" s="2" t="str">
        <f>Programas!A595</f>
        <v>UA7</v>
      </c>
      <c r="B595" s="2">
        <f>Programas!B595</f>
        <v>2</v>
      </c>
      <c r="C595" s="2" t="str">
        <f>Programas!C595</f>
        <v>Interfaces Setoriais</v>
      </c>
      <c r="D595" s="2">
        <f>Programas!D595</f>
        <v>14</v>
      </c>
      <c r="E595" s="2" t="str">
        <f>Programas!E595</f>
        <v>Desenvolvimento de ações para o setor agropecuário</v>
      </c>
      <c r="F595" s="2" t="str">
        <f>Programas!F595</f>
        <v>14.1</v>
      </c>
      <c r="G595" s="2" t="str">
        <f>Programas!G595</f>
        <v>Redução de cargas difusas na bacia</v>
      </c>
      <c r="H595" s="2" t="str">
        <f>Programas!H595</f>
        <v>14.1.2</v>
      </c>
      <c r="I595" s="2" t="str">
        <f>Programas!I595</f>
        <v xml:space="preserve">Executar atividades de capacitação e assistência técnica aos produtores rurais da bacia para adoção das medidas de redução do aporte de cargas difusas </v>
      </c>
      <c r="J595" s="3" t="str">
        <f>IF(Programas!J595="X","X","")</f>
        <v/>
      </c>
      <c r="K595" s="3" t="str">
        <f>IF(Programas!K595="X","X","")</f>
        <v/>
      </c>
      <c r="L595" s="3" t="str">
        <f>IF(Programas!L595="X","X","")</f>
        <v/>
      </c>
      <c r="M595" s="3" t="str">
        <f>IF(Programas!M595="X","X","")</f>
        <v>X</v>
      </c>
      <c r="N595" s="3" t="str">
        <f>IF(Programas!N595="X","X","")</f>
        <v>X</v>
      </c>
      <c r="O595" s="3" t="str">
        <f>IF(Programas!O595="X","X","")</f>
        <v>X</v>
      </c>
      <c r="P595" s="3" t="str">
        <f>IF(Programas!P595="X","X","")</f>
        <v>X</v>
      </c>
      <c r="Q595" s="3" t="str">
        <f>IF(Programas!Q595="X","X","")</f>
        <v>X</v>
      </c>
      <c r="R595" s="3" t="str">
        <f>IF(Programas!R595="X","X","")</f>
        <v>X</v>
      </c>
      <c r="S595" s="3" t="str">
        <f>IF(Programas!S595="X","X","")</f>
        <v>X</v>
      </c>
      <c r="T595" s="3" t="str">
        <f>IF(Programas!T595="X","X","")</f>
        <v>X</v>
      </c>
      <c r="U595" s="3" t="str">
        <f>IF(Programas!U595="X","X","")</f>
        <v>X</v>
      </c>
      <c r="V595" s="3" t="str">
        <f>IF(Programas!V595="X","X","")</f>
        <v>X</v>
      </c>
      <c r="W595" s="3" t="str">
        <f>IF(Programas!W595="X","X","")</f>
        <v>X</v>
      </c>
      <c r="X595" s="3" t="str">
        <f>IF(Programas!X595="X","X","")</f>
        <v>X</v>
      </c>
      <c r="Y595" s="3" t="str">
        <f>IF(Programas!Y595="X","X","")</f>
        <v>X</v>
      </c>
      <c r="Z595" s="3" t="str">
        <f>IF(Programas!Z595="X","X","")</f>
        <v>X</v>
      </c>
      <c r="AA595" s="3" t="str">
        <f>IF(Programas!AA595="X","X","")</f>
        <v>X</v>
      </c>
      <c r="AB595" s="3" t="str">
        <f>IF(Programas!AB595="X","X","")</f>
        <v>X</v>
      </c>
      <c r="AC595" s="3" t="str">
        <f>IF(Programas!AC595="X","X","")</f>
        <v>X</v>
      </c>
      <c r="AD595" s="3">
        <f>Programas!AD595</f>
        <v>0</v>
      </c>
      <c r="AE595" s="3">
        <f>Programas!AE595</f>
        <v>0</v>
      </c>
      <c r="AF595" s="3">
        <f>Programas!AF595</f>
        <v>0</v>
      </c>
      <c r="AG595" s="3">
        <f>Programas!AG595</f>
        <v>0</v>
      </c>
      <c r="AH595" s="3">
        <f>Programas!AH595</f>
        <v>0</v>
      </c>
      <c r="AI595" s="3">
        <f>Programas!AI595</f>
        <v>0</v>
      </c>
      <c r="AJ595" s="3">
        <f>Programas!AJ595</f>
        <v>0</v>
      </c>
      <c r="AK595" s="3">
        <f>Programas!AK595</f>
        <v>0</v>
      </c>
      <c r="AL595" s="3">
        <f>Programas!AL595</f>
        <v>0</v>
      </c>
      <c r="AM595" s="3">
        <f>Programas!AM595</f>
        <v>0</v>
      </c>
      <c r="AN595" s="3">
        <f>Programas!AN595</f>
        <v>0</v>
      </c>
      <c r="AO595" s="3">
        <f>Programas!AO595</f>
        <v>0</v>
      </c>
      <c r="AP595" s="3">
        <f>Programas!AP595</f>
        <v>0</v>
      </c>
      <c r="AQ595" s="3">
        <f>Programas!AQ595</f>
        <v>0</v>
      </c>
      <c r="AR595" s="3">
        <f>Programas!AR595</f>
        <v>0</v>
      </c>
      <c r="AS595" s="3">
        <f>Programas!AS595</f>
        <v>0</v>
      </c>
      <c r="AT595" s="3">
        <f>Programas!AT595</f>
        <v>0</v>
      </c>
      <c r="AU595" s="3">
        <f>Programas!AU595</f>
        <v>0</v>
      </c>
      <c r="AV595" s="3">
        <f>Programas!AV595</f>
        <v>0</v>
      </c>
      <c r="AW595" s="3">
        <f>Programas!AW595</f>
        <v>0</v>
      </c>
      <c r="AX595" s="4">
        <f t="shared" si="582"/>
        <v>0</v>
      </c>
      <c r="AY595" s="4" t="s">
        <v>205</v>
      </c>
      <c r="AZ595" s="2" t="s">
        <v>379</v>
      </c>
      <c r="BA595" s="2" t="s">
        <v>380</v>
      </c>
      <c r="BB595" s="2" t="s">
        <v>381</v>
      </c>
      <c r="BC595" s="2" t="s">
        <v>382</v>
      </c>
      <c r="BD595" s="6">
        <v>0</v>
      </c>
      <c r="BE595" s="6">
        <f t="shared" si="605"/>
        <v>0</v>
      </c>
      <c r="BF595" s="6">
        <f t="shared" si="606"/>
        <v>0</v>
      </c>
      <c r="BG595" s="6">
        <v>0.25</v>
      </c>
      <c r="BH595" s="6">
        <v>0.5</v>
      </c>
      <c r="BI595" s="6">
        <f t="shared" si="607"/>
        <v>0.5</v>
      </c>
      <c r="BJ595" s="6">
        <f t="shared" si="608"/>
        <v>0.5</v>
      </c>
      <c r="BK595" s="6">
        <f t="shared" si="609"/>
        <v>0.5</v>
      </c>
      <c r="BL595" s="6">
        <f t="shared" si="610"/>
        <v>0.5</v>
      </c>
      <c r="BM595" s="6">
        <v>0.75</v>
      </c>
      <c r="BN595" s="6">
        <f t="shared" si="611"/>
        <v>0.75</v>
      </c>
      <c r="BO595" s="6">
        <f t="shared" si="612"/>
        <v>0.75</v>
      </c>
      <c r="BP595" s="6">
        <f t="shared" si="613"/>
        <v>0.75</v>
      </c>
      <c r="BQ595" s="6">
        <f t="shared" si="614"/>
        <v>0.75</v>
      </c>
      <c r="BR595" s="6">
        <f t="shared" si="615"/>
        <v>0.75</v>
      </c>
      <c r="BS595" s="6">
        <f t="shared" si="616"/>
        <v>0.75</v>
      </c>
      <c r="BT595" s="6">
        <f t="shared" si="617"/>
        <v>0.75</v>
      </c>
      <c r="BU595" s="6">
        <f t="shared" si="618"/>
        <v>0.75</v>
      </c>
      <c r="BV595" s="6">
        <f t="shared" si="619"/>
        <v>0.75</v>
      </c>
      <c r="BW595" s="6">
        <v>1</v>
      </c>
      <c r="BX595" s="1"/>
    </row>
    <row r="596" spans="1:76" ht="57" hidden="1" x14ac:dyDescent="0.3">
      <c r="A596" s="2" t="str">
        <f>Programas!A596</f>
        <v>UA8</v>
      </c>
      <c r="B596" s="2">
        <f>Programas!B596</f>
        <v>2</v>
      </c>
      <c r="C596" s="2" t="str">
        <f>Programas!C596</f>
        <v>Interfaces Setoriais</v>
      </c>
      <c r="D596" s="2">
        <f>Programas!D596</f>
        <v>14</v>
      </c>
      <c r="E596" s="2" t="str">
        <f>Programas!E596</f>
        <v>Desenvolvimento de ações para o setor agropecuário</v>
      </c>
      <c r="F596" s="2" t="str">
        <f>Programas!F596</f>
        <v>14.1</v>
      </c>
      <c r="G596" s="2" t="str">
        <f>Programas!G596</f>
        <v>Redução de cargas difusas na bacia</v>
      </c>
      <c r="H596" s="2" t="str">
        <f>Programas!H596</f>
        <v>14.1.2</v>
      </c>
      <c r="I596" s="2" t="str">
        <f>Programas!I596</f>
        <v xml:space="preserve">Executar atividades de capacitação e assistência técnica aos produtores rurais da bacia para adoção das medidas de redução do aporte de cargas difusas </v>
      </c>
      <c r="J596" s="3" t="str">
        <f>IF(Programas!J596="X","X","")</f>
        <v/>
      </c>
      <c r="K596" s="3" t="str">
        <f>IF(Programas!K596="X","X","")</f>
        <v/>
      </c>
      <c r="L596" s="3" t="str">
        <f>IF(Programas!L596="X","X","")</f>
        <v/>
      </c>
      <c r="M596" s="3" t="str">
        <f>IF(Programas!M596="X","X","")</f>
        <v>X</v>
      </c>
      <c r="N596" s="3" t="str">
        <f>IF(Programas!N596="X","X","")</f>
        <v>X</v>
      </c>
      <c r="O596" s="3" t="str">
        <f>IF(Programas!O596="X","X","")</f>
        <v>X</v>
      </c>
      <c r="P596" s="3" t="str">
        <f>IF(Programas!P596="X","X","")</f>
        <v>X</v>
      </c>
      <c r="Q596" s="3" t="str">
        <f>IF(Programas!Q596="X","X","")</f>
        <v>X</v>
      </c>
      <c r="R596" s="3" t="str">
        <f>IF(Programas!R596="X","X","")</f>
        <v>X</v>
      </c>
      <c r="S596" s="3" t="str">
        <f>IF(Programas!S596="X","X","")</f>
        <v>X</v>
      </c>
      <c r="T596" s="3" t="str">
        <f>IF(Programas!T596="X","X","")</f>
        <v>X</v>
      </c>
      <c r="U596" s="3" t="str">
        <f>IF(Programas!U596="X","X","")</f>
        <v>X</v>
      </c>
      <c r="V596" s="3" t="str">
        <f>IF(Programas!V596="X","X","")</f>
        <v>X</v>
      </c>
      <c r="W596" s="3" t="str">
        <f>IF(Programas!W596="X","X","")</f>
        <v>X</v>
      </c>
      <c r="X596" s="3" t="str">
        <f>IF(Programas!X596="X","X","")</f>
        <v>X</v>
      </c>
      <c r="Y596" s="3" t="str">
        <f>IF(Programas!Y596="X","X","")</f>
        <v>X</v>
      </c>
      <c r="Z596" s="3" t="str">
        <f>IF(Programas!Z596="X","X","")</f>
        <v>X</v>
      </c>
      <c r="AA596" s="3" t="str">
        <f>IF(Programas!AA596="X","X","")</f>
        <v>X</v>
      </c>
      <c r="AB596" s="3" t="str">
        <f>IF(Programas!AB596="X","X","")</f>
        <v>X</v>
      </c>
      <c r="AC596" s="3" t="str">
        <f>IF(Programas!AC596="X","X","")</f>
        <v>X</v>
      </c>
      <c r="AD596" s="3">
        <f>Programas!AD596</f>
        <v>0</v>
      </c>
      <c r="AE596" s="3">
        <f>Programas!AE596</f>
        <v>0</v>
      </c>
      <c r="AF596" s="3">
        <f>Programas!AF596</f>
        <v>0</v>
      </c>
      <c r="AG596" s="3">
        <f>Programas!AG596</f>
        <v>0</v>
      </c>
      <c r="AH596" s="3">
        <f>Programas!AH596</f>
        <v>0</v>
      </c>
      <c r="AI596" s="3">
        <f>Programas!AI596</f>
        <v>0</v>
      </c>
      <c r="AJ596" s="3">
        <f>Programas!AJ596</f>
        <v>0</v>
      </c>
      <c r="AK596" s="3">
        <f>Programas!AK596</f>
        <v>0</v>
      </c>
      <c r="AL596" s="3">
        <f>Programas!AL596</f>
        <v>0</v>
      </c>
      <c r="AM596" s="3">
        <f>Programas!AM596</f>
        <v>0</v>
      </c>
      <c r="AN596" s="3">
        <f>Programas!AN596</f>
        <v>0</v>
      </c>
      <c r="AO596" s="3">
        <f>Programas!AO596</f>
        <v>0</v>
      </c>
      <c r="AP596" s="3">
        <f>Programas!AP596</f>
        <v>0</v>
      </c>
      <c r="AQ596" s="3">
        <f>Programas!AQ596</f>
        <v>0</v>
      </c>
      <c r="AR596" s="3">
        <f>Programas!AR596</f>
        <v>0</v>
      </c>
      <c r="AS596" s="3">
        <f>Programas!AS596</f>
        <v>0</v>
      </c>
      <c r="AT596" s="3">
        <f>Programas!AT596</f>
        <v>0</v>
      </c>
      <c r="AU596" s="3">
        <f>Programas!AU596</f>
        <v>0</v>
      </c>
      <c r="AV596" s="3">
        <f>Programas!AV596</f>
        <v>0</v>
      </c>
      <c r="AW596" s="3">
        <f>Programas!AW596</f>
        <v>0</v>
      </c>
      <c r="AX596" s="4">
        <f t="shared" si="582"/>
        <v>0</v>
      </c>
      <c r="AY596" s="4" t="s">
        <v>205</v>
      </c>
      <c r="AZ596" s="2" t="s">
        <v>379</v>
      </c>
      <c r="BA596" s="2" t="s">
        <v>380</v>
      </c>
      <c r="BB596" s="2" t="s">
        <v>381</v>
      </c>
      <c r="BC596" s="2" t="s">
        <v>382</v>
      </c>
      <c r="BD596" s="6">
        <v>0</v>
      </c>
      <c r="BE596" s="6">
        <f t="shared" si="605"/>
        <v>0</v>
      </c>
      <c r="BF596" s="6">
        <f t="shared" si="606"/>
        <v>0</v>
      </c>
      <c r="BG596" s="6">
        <v>0.25</v>
      </c>
      <c r="BH596" s="6">
        <v>0.5</v>
      </c>
      <c r="BI596" s="6">
        <f t="shared" si="607"/>
        <v>0.5</v>
      </c>
      <c r="BJ596" s="6">
        <f t="shared" si="608"/>
        <v>0.5</v>
      </c>
      <c r="BK596" s="6">
        <f t="shared" si="609"/>
        <v>0.5</v>
      </c>
      <c r="BL596" s="6">
        <f t="shared" si="610"/>
        <v>0.5</v>
      </c>
      <c r="BM596" s="6">
        <v>0.75</v>
      </c>
      <c r="BN596" s="6">
        <f t="shared" si="611"/>
        <v>0.75</v>
      </c>
      <c r="BO596" s="6">
        <f t="shared" si="612"/>
        <v>0.75</v>
      </c>
      <c r="BP596" s="6">
        <f t="shared" si="613"/>
        <v>0.75</v>
      </c>
      <c r="BQ596" s="6">
        <f t="shared" si="614"/>
        <v>0.75</v>
      </c>
      <c r="BR596" s="6">
        <f t="shared" si="615"/>
        <v>0.75</v>
      </c>
      <c r="BS596" s="6">
        <f t="shared" si="616"/>
        <v>0.75</v>
      </c>
      <c r="BT596" s="6">
        <f t="shared" si="617"/>
        <v>0.75</v>
      </c>
      <c r="BU596" s="6">
        <f t="shared" si="618"/>
        <v>0.75</v>
      </c>
      <c r="BV596" s="6">
        <f t="shared" si="619"/>
        <v>0.75</v>
      </c>
      <c r="BW596" s="6">
        <v>1</v>
      </c>
      <c r="BX596" s="1"/>
    </row>
    <row r="597" spans="1:76" ht="57" hidden="1" x14ac:dyDescent="0.3">
      <c r="A597" s="2" t="str">
        <f>Programas!A597</f>
        <v>UA9</v>
      </c>
      <c r="B597" s="2">
        <f>Programas!B597</f>
        <v>2</v>
      </c>
      <c r="C597" s="2" t="str">
        <f>Programas!C597</f>
        <v>Interfaces Setoriais</v>
      </c>
      <c r="D597" s="2">
        <f>Programas!D597</f>
        <v>14</v>
      </c>
      <c r="E597" s="2" t="str">
        <f>Programas!E597</f>
        <v>Desenvolvimento de ações para o setor agropecuário</v>
      </c>
      <c r="F597" s="2" t="str">
        <f>Programas!F597</f>
        <v>14.1</v>
      </c>
      <c r="G597" s="2" t="str">
        <f>Programas!G597</f>
        <v>Redução de cargas difusas na bacia</v>
      </c>
      <c r="H597" s="2" t="str">
        <f>Programas!H597</f>
        <v>14.1.2</v>
      </c>
      <c r="I597" s="2" t="str">
        <f>Programas!I597</f>
        <v xml:space="preserve">Executar atividades de capacitação e assistência técnica aos produtores rurais da bacia para adoção das medidas de redução do aporte de cargas difusas </v>
      </c>
      <c r="J597" s="3" t="str">
        <f>IF(Programas!J597="X","X","")</f>
        <v/>
      </c>
      <c r="K597" s="3" t="str">
        <f>IF(Programas!K597="X","X","")</f>
        <v/>
      </c>
      <c r="L597" s="3" t="str">
        <f>IF(Programas!L597="X","X","")</f>
        <v/>
      </c>
      <c r="M597" s="3" t="str">
        <f>IF(Programas!M597="X","X","")</f>
        <v>X</v>
      </c>
      <c r="N597" s="3" t="str">
        <f>IF(Programas!N597="X","X","")</f>
        <v>X</v>
      </c>
      <c r="O597" s="3" t="str">
        <f>IF(Programas!O597="X","X","")</f>
        <v>X</v>
      </c>
      <c r="P597" s="3" t="str">
        <f>IF(Programas!P597="X","X","")</f>
        <v>X</v>
      </c>
      <c r="Q597" s="3" t="str">
        <f>IF(Programas!Q597="X","X","")</f>
        <v>X</v>
      </c>
      <c r="R597" s="3" t="str">
        <f>IF(Programas!R597="X","X","")</f>
        <v>X</v>
      </c>
      <c r="S597" s="3" t="str">
        <f>IF(Programas!S597="X","X","")</f>
        <v>X</v>
      </c>
      <c r="T597" s="3" t="str">
        <f>IF(Programas!T597="X","X","")</f>
        <v>X</v>
      </c>
      <c r="U597" s="3" t="str">
        <f>IF(Programas!U597="X","X","")</f>
        <v>X</v>
      </c>
      <c r="V597" s="3" t="str">
        <f>IF(Programas!V597="X","X","")</f>
        <v>X</v>
      </c>
      <c r="W597" s="3" t="str">
        <f>IF(Programas!W597="X","X","")</f>
        <v>X</v>
      </c>
      <c r="X597" s="3" t="str">
        <f>IF(Programas!X597="X","X","")</f>
        <v>X</v>
      </c>
      <c r="Y597" s="3" t="str">
        <f>IF(Programas!Y597="X","X","")</f>
        <v>X</v>
      </c>
      <c r="Z597" s="3" t="str">
        <f>IF(Programas!Z597="X","X","")</f>
        <v>X</v>
      </c>
      <c r="AA597" s="3" t="str">
        <f>IF(Programas!AA597="X","X","")</f>
        <v>X</v>
      </c>
      <c r="AB597" s="3" t="str">
        <f>IF(Programas!AB597="X","X","")</f>
        <v>X</v>
      </c>
      <c r="AC597" s="3" t="str">
        <f>IF(Programas!AC597="X","X","")</f>
        <v>X</v>
      </c>
      <c r="AD597" s="3">
        <f>Programas!AD597</f>
        <v>0</v>
      </c>
      <c r="AE597" s="3">
        <f>Programas!AE597</f>
        <v>0</v>
      </c>
      <c r="AF597" s="3">
        <f>Programas!AF597</f>
        <v>0</v>
      </c>
      <c r="AG597" s="3">
        <f>Programas!AG597</f>
        <v>0</v>
      </c>
      <c r="AH597" s="3">
        <f>Programas!AH597</f>
        <v>0</v>
      </c>
      <c r="AI597" s="3">
        <f>Programas!AI597</f>
        <v>0</v>
      </c>
      <c r="AJ597" s="3">
        <f>Programas!AJ597</f>
        <v>0</v>
      </c>
      <c r="AK597" s="3">
        <f>Programas!AK597</f>
        <v>0</v>
      </c>
      <c r="AL597" s="3">
        <f>Programas!AL597</f>
        <v>0</v>
      </c>
      <c r="AM597" s="3">
        <f>Programas!AM597</f>
        <v>0</v>
      </c>
      <c r="AN597" s="3">
        <f>Programas!AN597</f>
        <v>0</v>
      </c>
      <c r="AO597" s="3">
        <f>Programas!AO597</f>
        <v>0</v>
      </c>
      <c r="AP597" s="3">
        <f>Programas!AP597</f>
        <v>0</v>
      </c>
      <c r="AQ597" s="3">
        <f>Programas!AQ597</f>
        <v>0</v>
      </c>
      <c r="AR597" s="3">
        <f>Programas!AR597</f>
        <v>0</v>
      </c>
      <c r="AS597" s="3">
        <f>Programas!AS597</f>
        <v>0</v>
      </c>
      <c r="AT597" s="3">
        <f>Programas!AT597</f>
        <v>0</v>
      </c>
      <c r="AU597" s="3">
        <f>Programas!AU597</f>
        <v>0</v>
      </c>
      <c r="AV597" s="3">
        <f>Programas!AV597</f>
        <v>0</v>
      </c>
      <c r="AW597" s="3">
        <f>Programas!AW597</f>
        <v>0</v>
      </c>
      <c r="AX597" s="4">
        <f t="shared" si="582"/>
        <v>0</v>
      </c>
      <c r="AY597" s="4" t="s">
        <v>205</v>
      </c>
      <c r="AZ597" s="2" t="s">
        <v>379</v>
      </c>
      <c r="BA597" s="2" t="s">
        <v>380</v>
      </c>
      <c r="BB597" s="2" t="s">
        <v>381</v>
      </c>
      <c r="BC597" s="2" t="s">
        <v>382</v>
      </c>
      <c r="BD597" s="6">
        <v>0</v>
      </c>
      <c r="BE597" s="6">
        <f t="shared" si="605"/>
        <v>0</v>
      </c>
      <c r="BF597" s="6">
        <f t="shared" si="606"/>
        <v>0</v>
      </c>
      <c r="BG597" s="6">
        <v>0.25</v>
      </c>
      <c r="BH597" s="6">
        <v>0.5</v>
      </c>
      <c r="BI597" s="6">
        <f t="shared" si="607"/>
        <v>0.5</v>
      </c>
      <c r="BJ597" s="6">
        <f t="shared" si="608"/>
        <v>0.5</v>
      </c>
      <c r="BK597" s="6">
        <f t="shared" si="609"/>
        <v>0.5</v>
      </c>
      <c r="BL597" s="6">
        <f t="shared" si="610"/>
        <v>0.5</v>
      </c>
      <c r="BM597" s="6">
        <v>0.75</v>
      </c>
      <c r="BN597" s="6">
        <f t="shared" si="611"/>
        <v>0.75</v>
      </c>
      <c r="BO597" s="6">
        <f t="shared" si="612"/>
        <v>0.75</v>
      </c>
      <c r="BP597" s="6">
        <f t="shared" si="613"/>
        <v>0.75</v>
      </c>
      <c r="BQ597" s="6">
        <f t="shared" si="614"/>
        <v>0.75</v>
      </c>
      <c r="BR597" s="6">
        <f t="shared" si="615"/>
        <v>0.75</v>
      </c>
      <c r="BS597" s="6">
        <f t="shared" si="616"/>
        <v>0.75</v>
      </c>
      <c r="BT597" s="6">
        <f t="shared" si="617"/>
        <v>0.75</v>
      </c>
      <c r="BU597" s="6">
        <f t="shared" si="618"/>
        <v>0.75</v>
      </c>
      <c r="BV597" s="6">
        <f t="shared" si="619"/>
        <v>0.75</v>
      </c>
      <c r="BW597" s="6">
        <v>1</v>
      </c>
      <c r="BX597" s="1"/>
    </row>
    <row r="598" spans="1:76" ht="57" x14ac:dyDescent="0.3">
      <c r="A598" s="40" t="str">
        <f>Programas!A598</f>
        <v>PIRH</v>
      </c>
      <c r="B598" s="40">
        <f>Programas!B598</f>
        <v>2</v>
      </c>
      <c r="C598" s="40" t="str">
        <f>Programas!C598</f>
        <v>Interfaces Setoriais</v>
      </c>
      <c r="D598" s="40">
        <f>Programas!D598</f>
        <v>14</v>
      </c>
      <c r="E598" s="40" t="str">
        <f>Programas!E598</f>
        <v>Desenvolvimento de ações para o setor agropecuário</v>
      </c>
      <c r="F598" s="40" t="str">
        <f>Programas!F598</f>
        <v>14.2</v>
      </c>
      <c r="G598" s="40" t="str">
        <f>Programas!G598</f>
        <v>Otimização do manejo do uso das águas na irrigação</v>
      </c>
      <c r="H598" s="40" t="str">
        <f>Programas!H598</f>
        <v>14.2.1</v>
      </c>
      <c r="I598" s="40" t="str">
        <f>Programas!I598</f>
        <v>Desenvolver estudo para avaliação da eficiência de uso da água do setor agrícola na bacia do rio Doce visando propor índices de uso racional</v>
      </c>
      <c r="J598" s="30" t="str">
        <f>IF(Programas!J598="X","X","")</f>
        <v/>
      </c>
      <c r="K598" s="30" t="str">
        <f>IF(Programas!K598="X","X","")</f>
        <v/>
      </c>
      <c r="L598" s="30" t="str">
        <f>IF(Programas!L598="X","X","")</f>
        <v/>
      </c>
      <c r="M598" s="30" t="str">
        <f>IF(Programas!M598="X","X","")</f>
        <v>X</v>
      </c>
      <c r="N598" s="30" t="str">
        <f>IF(Programas!N598="X","X","")</f>
        <v>X</v>
      </c>
      <c r="O598" s="30" t="str">
        <f>IF(Programas!O598="X","X","")</f>
        <v/>
      </c>
      <c r="P598" s="30" t="str">
        <f>IF(Programas!P598="X","X","")</f>
        <v/>
      </c>
      <c r="Q598" s="30" t="str">
        <f>IF(Programas!Q598="X","X","")</f>
        <v/>
      </c>
      <c r="R598" s="30" t="str">
        <f>IF(Programas!R598="X","X","")</f>
        <v/>
      </c>
      <c r="S598" s="30" t="str">
        <f>IF(Programas!S598="X","X","")</f>
        <v/>
      </c>
      <c r="T598" s="30" t="str">
        <f>IF(Programas!T598="X","X","")</f>
        <v/>
      </c>
      <c r="U598" s="30" t="str">
        <f>IF(Programas!U598="X","X","")</f>
        <v/>
      </c>
      <c r="V598" s="30" t="str">
        <f>IF(Programas!V598="X","X","")</f>
        <v/>
      </c>
      <c r="W598" s="30" t="str">
        <f>IF(Programas!W598="X","X","")</f>
        <v/>
      </c>
      <c r="X598" s="30" t="str">
        <f>IF(Programas!X598="X","X","")</f>
        <v/>
      </c>
      <c r="Y598" s="30" t="str">
        <f>IF(Programas!Y598="X","X","")</f>
        <v/>
      </c>
      <c r="Z598" s="30" t="str">
        <f>IF(Programas!Z598="X","X","")</f>
        <v/>
      </c>
      <c r="AA598" s="30" t="str">
        <f>IF(Programas!AA598="X","X","")</f>
        <v/>
      </c>
      <c r="AB598" s="30" t="str">
        <f>IF(Programas!AB598="X","X","")</f>
        <v/>
      </c>
      <c r="AC598" s="30" t="str">
        <f>IF(Programas!AC598="X","X","")</f>
        <v/>
      </c>
      <c r="AD598" s="30">
        <f>Programas!AD598</f>
        <v>0</v>
      </c>
      <c r="AE598" s="30">
        <f>Programas!AE598</f>
        <v>0</v>
      </c>
      <c r="AF598" s="30">
        <f>Programas!AF598</f>
        <v>0</v>
      </c>
      <c r="AG598" s="30">
        <f>Programas!AG598</f>
        <v>0</v>
      </c>
      <c r="AH598" s="30">
        <f>Programas!AH598</f>
        <v>787.2</v>
      </c>
      <c r="AI598" s="30">
        <f>Programas!AI598</f>
        <v>0</v>
      </c>
      <c r="AJ598" s="30">
        <f>Programas!AJ598</f>
        <v>0</v>
      </c>
      <c r="AK598" s="30">
        <f>Programas!AK598</f>
        <v>0</v>
      </c>
      <c r="AL598" s="30">
        <f>Programas!AL598</f>
        <v>0</v>
      </c>
      <c r="AM598" s="30">
        <f>Programas!AM598</f>
        <v>0</v>
      </c>
      <c r="AN598" s="30">
        <f>Programas!AN598</f>
        <v>0</v>
      </c>
      <c r="AO598" s="30">
        <f>Programas!AO598</f>
        <v>0</v>
      </c>
      <c r="AP598" s="30">
        <f>Programas!AP598</f>
        <v>0</v>
      </c>
      <c r="AQ598" s="30">
        <f>Programas!AQ598</f>
        <v>0</v>
      </c>
      <c r="AR598" s="30">
        <f>Programas!AR598</f>
        <v>0</v>
      </c>
      <c r="AS598" s="30">
        <f>Programas!AS598</f>
        <v>0</v>
      </c>
      <c r="AT598" s="30">
        <f>Programas!AT598</f>
        <v>0</v>
      </c>
      <c r="AU598" s="30">
        <f>Programas!AU598</f>
        <v>0</v>
      </c>
      <c r="AV598" s="30">
        <f>Programas!AV598</f>
        <v>0</v>
      </c>
      <c r="AW598" s="30">
        <f>Programas!AW598</f>
        <v>0</v>
      </c>
      <c r="AX598" s="36">
        <f t="shared" si="582"/>
        <v>787.2</v>
      </c>
      <c r="AY598" s="36" t="s">
        <v>205</v>
      </c>
      <c r="AZ598" s="40" t="s">
        <v>383</v>
      </c>
      <c r="BA598" s="40" t="s">
        <v>217</v>
      </c>
      <c r="BB598" s="40" t="s">
        <v>384</v>
      </c>
      <c r="BC598" s="40" t="s">
        <v>385</v>
      </c>
      <c r="BD598" s="62">
        <v>0</v>
      </c>
      <c r="BE598" s="62">
        <f t="shared" ref="BE598:BW598" si="620">BD598</f>
        <v>0</v>
      </c>
      <c r="BF598" s="62">
        <f t="shared" si="620"/>
        <v>0</v>
      </c>
      <c r="BG598" s="62">
        <v>0.5</v>
      </c>
      <c r="BH598" s="62">
        <v>1</v>
      </c>
      <c r="BI598" s="62">
        <f t="shared" si="620"/>
        <v>1</v>
      </c>
      <c r="BJ598" s="62">
        <f t="shared" si="620"/>
        <v>1</v>
      </c>
      <c r="BK598" s="62">
        <f t="shared" si="620"/>
        <v>1</v>
      </c>
      <c r="BL598" s="62">
        <f t="shared" si="620"/>
        <v>1</v>
      </c>
      <c r="BM598" s="62">
        <f t="shared" si="620"/>
        <v>1</v>
      </c>
      <c r="BN598" s="62">
        <f t="shared" si="620"/>
        <v>1</v>
      </c>
      <c r="BO598" s="62">
        <f t="shared" si="620"/>
        <v>1</v>
      </c>
      <c r="BP598" s="62">
        <f t="shared" si="620"/>
        <v>1</v>
      </c>
      <c r="BQ598" s="62">
        <f t="shared" si="620"/>
        <v>1</v>
      </c>
      <c r="BR598" s="62">
        <f t="shared" si="620"/>
        <v>1</v>
      </c>
      <c r="BS598" s="62">
        <f t="shared" si="620"/>
        <v>1</v>
      </c>
      <c r="BT598" s="62">
        <f t="shared" si="620"/>
        <v>1</v>
      </c>
      <c r="BU598" s="62">
        <f t="shared" si="620"/>
        <v>1</v>
      </c>
      <c r="BV598" s="62">
        <f t="shared" si="620"/>
        <v>1</v>
      </c>
      <c r="BW598" s="62">
        <f t="shared" si="620"/>
        <v>1</v>
      </c>
    </row>
    <row r="599" spans="1:76" ht="57" hidden="1" x14ac:dyDescent="0.3">
      <c r="A599" s="2" t="str">
        <f>Programas!A599</f>
        <v>Doce</v>
      </c>
      <c r="B599" s="2">
        <f>Programas!B599</f>
        <v>2</v>
      </c>
      <c r="C599" s="2" t="str">
        <f>Programas!C599</f>
        <v>Interfaces Setoriais</v>
      </c>
      <c r="D599" s="2">
        <f>Programas!D599</f>
        <v>14</v>
      </c>
      <c r="E599" s="2" t="str">
        <f>Programas!E599</f>
        <v>Desenvolvimento de ações para o setor agropecuário</v>
      </c>
      <c r="F599" s="2" t="str">
        <f>Programas!F599</f>
        <v>14.2</v>
      </c>
      <c r="G599" s="2" t="str">
        <f>Programas!G599</f>
        <v>Otimização do manejo do uso das águas na irrigação</v>
      </c>
      <c r="H599" s="2" t="str">
        <f>Programas!H599</f>
        <v>14.2.1</v>
      </c>
      <c r="I599" s="2" t="str">
        <f>Programas!I599</f>
        <v>Desenvolver estudo para avaliação da eficiência de uso da água do setor agrícola na bacia do rio Doce visando propor índices de uso racional</v>
      </c>
      <c r="J599" s="3" t="str">
        <f>IF(Programas!J599="X","X","")</f>
        <v/>
      </c>
      <c r="K599" s="3" t="str">
        <f>IF(Programas!K599="X","X","")</f>
        <v/>
      </c>
      <c r="L599" s="3" t="str">
        <f>IF(Programas!L599="X","X","")</f>
        <v/>
      </c>
      <c r="M599" s="3" t="str">
        <f>IF(Programas!M599="X","X","")</f>
        <v>X</v>
      </c>
      <c r="N599" s="3" t="str">
        <f>IF(Programas!N599="X","X","")</f>
        <v>X</v>
      </c>
      <c r="O599" s="3" t="str">
        <f>IF(Programas!O599="X","X","")</f>
        <v/>
      </c>
      <c r="P599" s="3" t="str">
        <f>IF(Programas!P599="X","X","")</f>
        <v/>
      </c>
      <c r="Q599" s="3" t="str">
        <f>IF(Programas!Q599="X","X","")</f>
        <v/>
      </c>
      <c r="R599" s="3" t="str">
        <f>IF(Programas!R599="X","X","")</f>
        <v/>
      </c>
      <c r="S599" s="3" t="str">
        <f>IF(Programas!S599="X","X","")</f>
        <v/>
      </c>
      <c r="T599" s="3" t="str">
        <f>IF(Programas!T599="X","X","")</f>
        <v/>
      </c>
      <c r="U599" s="3" t="str">
        <f>IF(Programas!U599="X","X","")</f>
        <v/>
      </c>
      <c r="V599" s="3" t="str">
        <f>IF(Programas!V599="X","X","")</f>
        <v/>
      </c>
      <c r="W599" s="3" t="str">
        <f>IF(Programas!W599="X","X","")</f>
        <v/>
      </c>
      <c r="X599" s="3" t="str">
        <f>IF(Programas!X599="X","X","")</f>
        <v/>
      </c>
      <c r="Y599" s="3" t="str">
        <f>IF(Programas!Y599="X","X","")</f>
        <v/>
      </c>
      <c r="Z599" s="3" t="str">
        <f>IF(Programas!Z599="X","X","")</f>
        <v/>
      </c>
      <c r="AA599" s="3" t="str">
        <f>IF(Programas!AA599="X","X","")</f>
        <v/>
      </c>
      <c r="AB599" s="3" t="str">
        <f>IF(Programas!AB599="X","X","")</f>
        <v/>
      </c>
      <c r="AC599" s="3" t="str">
        <f>IF(Programas!AC599="X","X","")</f>
        <v/>
      </c>
      <c r="AD599" s="3">
        <f>Programas!AD599</f>
        <v>0</v>
      </c>
      <c r="AE599" s="3">
        <f>Programas!AE599</f>
        <v>0</v>
      </c>
      <c r="AF599" s="3">
        <f>Programas!AF599</f>
        <v>0</v>
      </c>
      <c r="AG599" s="3">
        <f>Programas!AG599</f>
        <v>0</v>
      </c>
      <c r="AH599" s="3">
        <f>Programas!AH599</f>
        <v>787.2</v>
      </c>
      <c r="AI599" s="3">
        <f>Programas!AI599</f>
        <v>0</v>
      </c>
      <c r="AJ599" s="3">
        <f>Programas!AJ599</f>
        <v>0</v>
      </c>
      <c r="AK599" s="3">
        <f>Programas!AK599</f>
        <v>0</v>
      </c>
      <c r="AL599" s="3">
        <f>Programas!AL599</f>
        <v>0</v>
      </c>
      <c r="AM599" s="3">
        <f>Programas!AM599</f>
        <v>0</v>
      </c>
      <c r="AN599" s="3">
        <f>Programas!AN599</f>
        <v>0</v>
      </c>
      <c r="AO599" s="3">
        <f>Programas!AO599</f>
        <v>0</v>
      </c>
      <c r="AP599" s="3">
        <f>Programas!AP599</f>
        <v>0</v>
      </c>
      <c r="AQ599" s="3">
        <f>Programas!AQ599</f>
        <v>0</v>
      </c>
      <c r="AR599" s="3">
        <f>Programas!AR599</f>
        <v>0</v>
      </c>
      <c r="AS599" s="3">
        <f>Programas!AS599</f>
        <v>0</v>
      </c>
      <c r="AT599" s="3">
        <f>Programas!AT599</f>
        <v>0</v>
      </c>
      <c r="AU599" s="3">
        <f>Programas!AU599</f>
        <v>0</v>
      </c>
      <c r="AV599" s="3">
        <f>Programas!AV599</f>
        <v>0</v>
      </c>
      <c r="AW599" s="3">
        <f>Programas!AW599</f>
        <v>0</v>
      </c>
      <c r="AX599" s="4">
        <f t="shared" si="582"/>
        <v>787.2</v>
      </c>
      <c r="AY599" s="4" t="s">
        <v>205</v>
      </c>
      <c r="AZ599" s="2" t="s">
        <v>383</v>
      </c>
      <c r="BA599" s="2" t="s">
        <v>217</v>
      </c>
      <c r="BB599" s="2" t="s">
        <v>384</v>
      </c>
      <c r="BC599" s="2" t="s">
        <v>385</v>
      </c>
      <c r="BD599" s="6">
        <v>0</v>
      </c>
      <c r="BE599" s="6">
        <f>BD599</f>
        <v>0</v>
      </c>
      <c r="BF599" s="6">
        <f>BE599</f>
        <v>0</v>
      </c>
      <c r="BG599" s="6">
        <v>0.5</v>
      </c>
      <c r="BH599" s="6">
        <v>1</v>
      </c>
      <c r="BI599" s="6">
        <f t="shared" ref="BI599:BW599" si="621">BH599</f>
        <v>1</v>
      </c>
      <c r="BJ599" s="6">
        <f t="shared" si="621"/>
        <v>1</v>
      </c>
      <c r="BK599" s="6">
        <f t="shared" si="621"/>
        <v>1</v>
      </c>
      <c r="BL599" s="6">
        <f t="shared" si="621"/>
        <v>1</v>
      </c>
      <c r="BM599" s="6">
        <f t="shared" si="621"/>
        <v>1</v>
      </c>
      <c r="BN599" s="6">
        <f t="shared" si="621"/>
        <v>1</v>
      </c>
      <c r="BO599" s="6">
        <f t="shared" si="621"/>
        <v>1</v>
      </c>
      <c r="BP599" s="6">
        <f t="shared" si="621"/>
        <v>1</v>
      </c>
      <c r="BQ599" s="6">
        <f t="shared" si="621"/>
        <v>1</v>
      </c>
      <c r="BR599" s="6">
        <f t="shared" si="621"/>
        <v>1</v>
      </c>
      <c r="BS599" s="6">
        <f t="shared" si="621"/>
        <v>1</v>
      </c>
      <c r="BT599" s="6">
        <f t="shared" si="621"/>
        <v>1</v>
      </c>
      <c r="BU599" s="6">
        <f t="shared" si="621"/>
        <v>1</v>
      </c>
      <c r="BV599" s="6">
        <f t="shared" si="621"/>
        <v>1</v>
      </c>
      <c r="BW599" s="6">
        <f t="shared" si="621"/>
        <v>1</v>
      </c>
      <c r="BX599" s="1"/>
    </row>
    <row r="600" spans="1:76" hidden="1" x14ac:dyDescent="0.3">
      <c r="A600" s="2" t="str">
        <f>Programas!A600</f>
        <v>DO1</v>
      </c>
      <c r="B600" s="2">
        <f>Programas!B600</f>
        <v>2</v>
      </c>
      <c r="C600" s="2" t="str">
        <f>Programas!C600</f>
        <v>Interfaces Setoriais</v>
      </c>
      <c r="D600" s="2">
        <f>Programas!D600</f>
        <v>14</v>
      </c>
      <c r="E600" s="2" t="str">
        <f>Programas!E600</f>
        <v>N/A</v>
      </c>
      <c r="F600" s="2" t="str">
        <f>Programas!F600</f>
        <v>N/A</v>
      </c>
      <c r="G600" s="2" t="str">
        <f>Programas!G600</f>
        <v>N/A</v>
      </c>
      <c r="H600" s="2" t="str">
        <f>Programas!H600</f>
        <v>N/A</v>
      </c>
      <c r="I600" s="2" t="str">
        <f>Programas!I600</f>
        <v>N/A</v>
      </c>
      <c r="J600" s="3" t="str">
        <f>IF(Programas!J600="X","X","")</f>
        <v/>
      </c>
      <c r="K600" s="3" t="str">
        <f>IF(Programas!K600="X","X","")</f>
        <v/>
      </c>
      <c r="L600" s="3" t="str">
        <f>IF(Programas!L600="X","X","")</f>
        <v/>
      </c>
      <c r="M600" s="3" t="str">
        <f>IF(Programas!M600="X","X","")</f>
        <v/>
      </c>
      <c r="N600" s="3" t="str">
        <f>IF(Programas!N600="X","X","")</f>
        <v/>
      </c>
      <c r="O600" s="3" t="str">
        <f>IF(Programas!O600="X","X","")</f>
        <v/>
      </c>
      <c r="P600" s="3" t="str">
        <f>IF(Programas!P600="X","X","")</f>
        <v/>
      </c>
      <c r="Q600" s="3" t="str">
        <f>IF(Programas!Q600="X","X","")</f>
        <v/>
      </c>
      <c r="R600" s="3" t="str">
        <f>IF(Programas!R600="X","X","")</f>
        <v/>
      </c>
      <c r="S600" s="3" t="str">
        <f>IF(Programas!S600="X","X","")</f>
        <v/>
      </c>
      <c r="T600" s="3" t="str">
        <f>IF(Programas!T600="X","X","")</f>
        <v/>
      </c>
      <c r="U600" s="3" t="str">
        <f>IF(Programas!U600="X","X","")</f>
        <v/>
      </c>
      <c r="V600" s="3" t="str">
        <f>IF(Programas!V600="X","X","")</f>
        <v/>
      </c>
      <c r="W600" s="3" t="str">
        <f>IF(Programas!W600="X","X","")</f>
        <v/>
      </c>
      <c r="X600" s="3" t="str">
        <f>IF(Programas!X600="X","X","")</f>
        <v/>
      </c>
      <c r="Y600" s="3" t="str">
        <f>IF(Programas!Y600="X","X","")</f>
        <v/>
      </c>
      <c r="Z600" s="3" t="str">
        <f>IF(Programas!Z600="X","X","")</f>
        <v/>
      </c>
      <c r="AA600" s="3" t="str">
        <f>IF(Programas!AA600="X","X","")</f>
        <v/>
      </c>
      <c r="AB600" s="3" t="str">
        <f>IF(Programas!AB600="X","X","")</f>
        <v/>
      </c>
      <c r="AC600" s="3" t="str">
        <f>IF(Programas!AC600="X","X","")</f>
        <v/>
      </c>
      <c r="AD600" s="3">
        <f>Programas!AD600</f>
        <v>0</v>
      </c>
      <c r="AE600" s="3">
        <f>Programas!AE600</f>
        <v>0</v>
      </c>
      <c r="AF600" s="3">
        <f>Programas!AF600</f>
        <v>0</v>
      </c>
      <c r="AG600" s="3">
        <f>Programas!AG600</f>
        <v>0</v>
      </c>
      <c r="AH600" s="3">
        <f>Programas!AH600</f>
        <v>0</v>
      </c>
      <c r="AI600" s="3">
        <f>Programas!AI600</f>
        <v>0</v>
      </c>
      <c r="AJ600" s="3">
        <f>Programas!AJ600</f>
        <v>0</v>
      </c>
      <c r="AK600" s="3">
        <f>Programas!AK600</f>
        <v>0</v>
      </c>
      <c r="AL600" s="3">
        <f>Programas!AL600</f>
        <v>0</v>
      </c>
      <c r="AM600" s="3">
        <f>Programas!AM600</f>
        <v>0</v>
      </c>
      <c r="AN600" s="3">
        <f>Programas!AN600</f>
        <v>0</v>
      </c>
      <c r="AO600" s="3">
        <f>Programas!AO600</f>
        <v>0</v>
      </c>
      <c r="AP600" s="3">
        <f>Programas!AP600</f>
        <v>0</v>
      </c>
      <c r="AQ600" s="3">
        <f>Programas!AQ600</f>
        <v>0</v>
      </c>
      <c r="AR600" s="3">
        <f>Programas!AR600</f>
        <v>0</v>
      </c>
      <c r="AS600" s="3">
        <f>Programas!AS600</f>
        <v>0</v>
      </c>
      <c r="AT600" s="3">
        <f>Programas!AT600</f>
        <v>0</v>
      </c>
      <c r="AU600" s="3">
        <f>Programas!AU600</f>
        <v>0</v>
      </c>
      <c r="AV600" s="3">
        <f>Programas!AV600</f>
        <v>0</v>
      </c>
      <c r="AW600" s="3">
        <f>Programas!AW600</f>
        <v>0</v>
      </c>
      <c r="AX600" s="4">
        <f t="shared" si="582"/>
        <v>0</v>
      </c>
      <c r="AY600" s="4"/>
      <c r="AZ600" s="2"/>
      <c r="BA600" s="2"/>
      <c r="BB600" s="2"/>
      <c r="BC600" s="2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1"/>
    </row>
    <row r="601" spans="1:76" hidden="1" x14ac:dyDescent="0.3">
      <c r="A601" s="2" t="str">
        <f>Programas!A601</f>
        <v>DO2</v>
      </c>
      <c r="B601" s="2">
        <f>Programas!B601</f>
        <v>2</v>
      </c>
      <c r="C601" s="2" t="str">
        <f>Programas!C601</f>
        <v>Interfaces Setoriais</v>
      </c>
      <c r="D601" s="2">
        <f>Programas!D601</f>
        <v>14</v>
      </c>
      <c r="E601" s="2" t="str">
        <f>Programas!E601</f>
        <v>N/A</v>
      </c>
      <c r="F601" s="2" t="str">
        <f>Programas!F601</f>
        <v>N/A</v>
      </c>
      <c r="G601" s="2" t="str">
        <f>Programas!G601</f>
        <v>N/A</v>
      </c>
      <c r="H601" s="2" t="str">
        <f>Programas!H601</f>
        <v>N/A</v>
      </c>
      <c r="I601" s="2" t="str">
        <f>Programas!I601</f>
        <v>N/A</v>
      </c>
      <c r="J601" s="3" t="str">
        <f>IF(Programas!J601="X","X","")</f>
        <v/>
      </c>
      <c r="K601" s="3" t="str">
        <f>IF(Programas!K601="X","X","")</f>
        <v/>
      </c>
      <c r="L601" s="3" t="str">
        <f>IF(Programas!L601="X","X","")</f>
        <v/>
      </c>
      <c r="M601" s="3" t="str">
        <f>IF(Programas!M601="X","X","")</f>
        <v/>
      </c>
      <c r="N601" s="3" t="str">
        <f>IF(Programas!N601="X","X","")</f>
        <v/>
      </c>
      <c r="O601" s="3" t="str">
        <f>IF(Programas!O601="X","X","")</f>
        <v/>
      </c>
      <c r="P601" s="3" t="str">
        <f>IF(Programas!P601="X","X","")</f>
        <v/>
      </c>
      <c r="Q601" s="3" t="str">
        <f>IF(Programas!Q601="X","X","")</f>
        <v/>
      </c>
      <c r="R601" s="3" t="str">
        <f>IF(Programas!R601="X","X","")</f>
        <v/>
      </c>
      <c r="S601" s="3" t="str">
        <f>IF(Programas!S601="X","X","")</f>
        <v/>
      </c>
      <c r="T601" s="3" t="str">
        <f>IF(Programas!T601="X","X","")</f>
        <v/>
      </c>
      <c r="U601" s="3" t="str">
        <f>IF(Programas!U601="X","X","")</f>
        <v/>
      </c>
      <c r="V601" s="3" t="str">
        <f>IF(Programas!V601="X","X","")</f>
        <v/>
      </c>
      <c r="W601" s="3" t="str">
        <f>IF(Programas!W601="X","X","")</f>
        <v/>
      </c>
      <c r="X601" s="3" t="str">
        <f>IF(Programas!X601="X","X","")</f>
        <v/>
      </c>
      <c r="Y601" s="3" t="str">
        <f>IF(Programas!Y601="X","X","")</f>
        <v/>
      </c>
      <c r="Z601" s="3" t="str">
        <f>IF(Programas!Z601="X","X","")</f>
        <v/>
      </c>
      <c r="AA601" s="3" t="str">
        <f>IF(Programas!AA601="X","X","")</f>
        <v/>
      </c>
      <c r="AB601" s="3" t="str">
        <f>IF(Programas!AB601="X","X","")</f>
        <v/>
      </c>
      <c r="AC601" s="3" t="str">
        <f>IF(Programas!AC601="X","X","")</f>
        <v/>
      </c>
      <c r="AD601" s="3">
        <f>Programas!AD601</f>
        <v>0</v>
      </c>
      <c r="AE601" s="3">
        <f>Programas!AE601</f>
        <v>0</v>
      </c>
      <c r="AF601" s="3">
        <f>Programas!AF601</f>
        <v>0</v>
      </c>
      <c r="AG601" s="3">
        <f>Programas!AG601</f>
        <v>0</v>
      </c>
      <c r="AH601" s="3">
        <f>Programas!AH601</f>
        <v>0</v>
      </c>
      <c r="AI601" s="3">
        <f>Programas!AI601</f>
        <v>0</v>
      </c>
      <c r="AJ601" s="3">
        <f>Programas!AJ601</f>
        <v>0</v>
      </c>
      <c r="AK601" s="3">
        <f>Programas!AK601</f>
        <v>0</v>
      </c>
      <c r="AL601" s="3">
        <f>Programas!AL601</f>
        <v>0</v>
      </c>
      <c r="AM601" s="3">
        <f>Programas!AM601</f>
        <v>0</v>
      </c>
      <c r="AN601" s="3">
        <f>Programas!AN601</f>
        <v>0</v>
      </c>
      <c r="AO601" s="3">
        <f>Programas!AO601</f>
        <v>0</v>
      </c>
      <c r="AP601" s="3">
        <f>Programas!AP601</f>
        <v>0</v>
      </c>
      <c r="AQ601" s="3">
        <f>Programas!AQ601</f>
        <v>0</v>
      </c>
      <c r="AR601" s="3">
        <f>Programas!AR601</f>
        <v>0</v>
      </c>
      <c r="AS601" s="3">
        <f>Programas!AS601</f>
        <v>0</v>
      </c>
      <c r="AT601" s="3">
        <f>Programas!AT601</f>
        <v>0</v>
      </c>
      <c r="AU601" s="3">
        <f>Programas!AU601</f>
        <v>0</v>
      </c>
      <c r="AV601" s="3">
        <f>Programas!AV601</f>
        <v>0</v>
      </c>
      <c r="AW601" s="3">
        <f>Programas!AW601</f>
        <v>0</v>
      </c>
      <c r="AX601" s="4">
        <f t="shared" si="582"/>
        <v>0</v>
      </c>
      <c r="AY601" s="4"/>
      <c r="AZ601" s="2"/>
      <c r="BA601" s="2"/>
      <c r="BB601" s="2"/>
      <c r="BC601" s="2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1"/>
    </row>
    <row r="602" spans="1:76" hidden="1" x14ac:dyDescent="0.3">
      <c r="A602" s="2" t="str">
        <f>Programas!A602</f>
        <v>DO3</v>
      </c>
      <c r="B602" s="2">
        <f>Programas!B602</f>
        <v>2</v>
      </c>
      <c r="C602" s="2" t="str">
        <f>Programas!C602</f>
        <v>Interfaces Setoriais</v>
      </c>
      <c r="D602" s="2">
        <f>Programas!D602</f>
        <v>14</v>
      </c>
      <c r="E602" s="2" t="str">
        <f>Programas!E602</f>
        <v>N/A</v>
      </c>
      <c r="F602" s="2" t="str">
        <f>Programas!F602</f>
        <v>N/A</v>
      </c>
      <c r="G602" s="2" t="str">
        <f>Programas!G602</f>
        <v>N/A</v>
      </c>
      <c r="H602" s="2" t="str">
        <f>Programas!H602</f>
        <v>N/A</v>
      </c>
      <c r="I602" s="2" t="str">
        <f>Programas!I602</f>
        <v>N/A</v>
      </c>
      <c r="J602" s="3" t="str">
        <f>IF(Programas!J602="X","X","")</f>
        <v/>
      </c>
      <c r="K602" s="3" t="str">
        <f>IF(Programas!K602="X","X","")</f>
        <v/>
      </c>
      <c r="L602" s="3" t="str">
        <f>IF(Programas!L602="X","X","")</f>
        <v/>
      </c>
      <c r="M602" s="3" t="str">
        <f>IF(Programas!M602="X","X","")</f>
        <v/>
      </c>
      <c r="N602" s="3" t="str">
        <f>IF(Programas!N602="X","X","")</f>
        <v/>
      </c>
      <c r="O602" s="3" t="str">
        <f>IF(Programas!O602="X","X","")</f>
        <v/>
      </c>
      <c r="P602" s="3" t="str">
        <f>IF(Programas!P602="X","X","")</f>
        <v/>
      </c>
      <c r="Q602" s="3" t="str">
        <f>IF(Programas!Q602="X","X","")</f>
        <v/>
      </c>
      <c r="R602" s="3" t="str">
        <f>IF(Programas!R602="X","X","")</f>
        <v/>
      </c>
      <c r="S602" s="3" t="str">
        <f>IF(Programas!S602="X","X","")</f>
        <v/>
      </c>
      <c r="T602" s="3" t="str">
        <f>IF(Programas!T602="X","X","")</f>
        <v/>
      </c>
      <c r="U602" s="3" t="str">
        <f>IF(Programas!U602="X","X","")</f>
        <v/>
      </c>
      <c r="V602" s="3" t="str">
        <f>IF(Programas!V602="X","X","")</f>
        <v/>
      </c>
      <c r="W602" s="3" t="str">
        <f>IF(Programas!W602="X","X","")</f>
        <v/>
      </c>
      <c r="X602" s="3" t="str">
        <f>IF(Programas!X602="X","X","")</f>
        <v/>
      </c>
      <c r="Y602" s="3" t="str">
        <f>IF(Programas!Y602="X","X","")</f>
        <v/>
      </c>
      <c r="Z602" s="3" t="str">
        <f>IF(Programas!Z602="X","X","")</f>
        <v/>
      </c>
      <c r="AA602" s="3" t="str">
        <f>IF(Programas!AA602="X","X","")</f>
        <v/>
      </c>
      <c r="AB602" s="3" t="str">
        <f>IF(Programas!AB602="X","X","")</f>
        <v/>
      </c>
      <c r="AC602" s="3" t="str">
        <f>IF(Programas!AC602="X","X","")</f>
        <v/>
      </c>
      <c r="AD602" s="3">
        <f>Programas!AD602</f>
        <v>0</v>
      </c>
      <c r="AE602" s="3">
        <f>Programas!AE602</f>
        <v>0</v>
      </c>
      <c r="AF602" s="3">
        <f>Programas!AF602</f>
        <v>0</v>
      </c>
      <c r="AG602" s="3">
        <f>Programas!AG602</f>
        <v>0</v>
      </c>
      <c r="AH602" s="3">
        <f>Programas!AH602</f>
        <v>0</v>
      </c>
      <c r="AI602" s="3">
        <f>Programas!AI602</f>
        <v>0</v>
      </c>
      <c r="AJ602" s="3">
        <f>Programas!AJ602</f>
        <v>0</v>
      </c>
      <c r="AK602" s="3">
        <f>Programas!AK602</f>
        <v>0</v>
      </c>
      <c r="AL602" s="3">
        <f>Programas!AL602</f>
        <v>0</v>
      </c>
      <c r="AM602" s="3">
        <f>Programas!AM602</f>
        <v>0</v>
      </c>
      <c r="AN602" s="3">
        <f>Programas!AN602</f>
        <v>0</v>
      </c>
      <c r="AO602" s="3">
        <f>Programas!AO602</f>
        <v>0</v>
      </c>
      <c r="AP602" s="3">
        <f>Programas!AP602</f>
        <v>0</v>
      </c>
      <c r="AQ602" s="3">
        <f>Programas!AQ602</f>
        <v>0</v>
      </c>
      <c r="AR602" s="3">
        <f>Programas!AR602</f>
        <v>0</v>
      </c>
      <c r="AS602" s="3">
        <f>Programas!AS602</f>
        <v>0</v>
      </c>
      <c r="AT602" s="3">
        <f>Programas!AT602</f>
        <v>0</v>
      </c>
      <c r="AU602" s="3">
        <f>Programas!AU602</f>
        <v>0</v>
      </c>
      <c r="AV602" s="3">
        <f>Programas!AV602</f>
        <v>0</v>
      </c>
      <c r="AW602" s="3">
        <f>Programas!AW602</f>
        <v>0</v>
      </c>
      <c r="AX602" s="4">
        <f t="shared" si="582"/>
        <v>0</v>
      </c>
      <c r="AY602" s="4"/>
      <c r="AZ602" s="2"/>
      <c r="BA602" s="2"/>
      <c r="BB602" s="2"/>
      <c r="BC602" s="2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1"/>
    </row>
    <row r="603" spans="1:76" hidden="1" x14ac:dyDescent="0.3">
      <c r="A603" s="2" t="str">
        <f>Programas!A603</f>
        <v>DO4</v>
      </c>
      <c r="B603" s="2">
        <f>Programas!B603</f>
        <v>2</v>
      </c>
      <c r="C603" s="2" t="str">
        <f>Programas!C603</f>
        <v>Interfaces Setoriais</v>
      </c>
      <c r="D603" s="2">
        <f>Programas!D603</f>
        <v>14</v>
      </c>
      <c r="E603" s="2" t="str">
        <f>Programas!E603</f>
        <v>N/A</v>
      </c>
      <c r="F603" s="2" t="str">
        <f>Programas!F603</f>
        <v>N/A</v>
      </c>
      <c r="G603" s="2" t="str">
        <f>Programas!G603</f>
        <v>N/A</v>
      </c>
      <c r="H603" s="2" t="str">
        <f>Programas!H603</f>
        <v>N/A</v>
      </c>
      <c r="I603" s="2" t="str">
        <f>Programas!I603</f>
        <v>N/A</v>
      </c>
      <c r="J603" s="3" t="str">
        <f>IF(Programas!J603="X","X","")</f>
        <v/>
      </c>
      <c r="K603" s="3" t="str">
        <f>IF(Programas!K603="X","X","")</f>
        <v/>
      </c>
      <c r="L603" s="3" t="str">
        <f>IF(Programas!L603="X","X","")</f>
        <v/>
      </c>
      <c r="M603" s="3" t="str">
        <f>IF(Programas!M603="X","X","")</f>
        <v/>
      </c>
      <c r="N603" s="3" t="str">
        <f>IF(Programas!N603="X","X","")</f>
        <v/>
      </c>
      <c r="O603" s="3" t="str">
        <f>IF(Programas!O603="X","X","")</f>
        <v/>
      </c>
      <c r="P603" s="3" t="str">
        <f>IF(Programas!P603="X","X","")</f>
        <v/>
      </c>
      <c r="Q603" s="3" t="str">
        <f>IF(Programas!Q603="X","X","")</f>
        <v/>
      </c>
      <c r="R603" s="3" t="str">
        <f>IF(Programas!R603="X","X","")</f>
        <v/>
      </c>
      <c r="S603" s="3" t="str">
        <f>IF(Programas!S603="X","X","")</f>
        <v/>
      </c>
      <c r="T603" s="3" t="str">
        <f>IF(Programas!T603="X","X","")</f>
        <v/>
      </c>
      <c r="U603" s="3" t="str">
        <f>IF(Programas!U603="X","X","")</f>
        <v/>
      </c>
      <c r="V603" s="3" t="str">
        <f>IF(Programas!V603="X","X","")</f>
        <v/>
      </c>
      <c r="W603" s="3" t="str">
        <f>IF(Programas!W603="X","X","")</f>
        <v/>
      </c>
      <c r="X603" s="3" t="str">
        <f>IF(Programas!X603="X","X","")</f>
        <v/>
      </c>
      <c r="Y603" s="3" t="str">
        <f>IF(Programas!Y603="X","X","")</f>
        <v/>
      </c>
      <c r="Z603" s="3" t="str">
        <f>IF(Programas!Z603="X","X","")</f>
        <v/>
      </c>
      <c r="AA603" s="3" t="str">
        <f>IF(Programas!AA603="X","X","")</f>
        <v/>
      </c>
      <c r="AB603" s="3" t="str">
        <f>IF(Programas!AB603="X","X","")</f>
        <v/>
      </c>
      <c r="AC603" s="3" t="str">
        <f>IF(Programas!AC603="X","X","")</f>
        <v/>
      </c>
      <c r="AD603" s="3">
        <f>Programas!AD603</f>
        <v>0</v>
      </c>
      <c r="AE603" s="3">
        <f>Programas!AE603</f>
        <v>0</v>
      </c>
      <c r="AF603" s="3">
        <f>Programas!AF603</f>
        <v>0</v>
      </c>
      <c r="AG603" s="3">
        <f>Programas!AG603</f>
        <v>0</v>
      </c>
      <c r="AH603" s="3">
        <f>Programas!AH603</f>
        <v>0</v>
      </c>
      <c r="AI603" s="3">
        <f>Programas!AI603</f>
        <v>0</v>
      </c>
      <c r="AJ603" s="3">
        <f>Programas!AJ603</f>
        <v>0</v>
      </c>
      <c r="AK603" s="3">
        <f>Programas!AK603</f>
        <v>0</v>
      </c>
      <c r="AL603" s="3">
        <f>Programas!AL603</f>
        <v>0</v>
      </c>
      <c r="AM603" s="3">
        <f>Programas!AM603</f>
        <v>0</v>
      </c>
      <c r="AN603" s="3">
        <f>Programas!AN603</f>
        <v>0</v>
      </c>
      <c r="AO603" s="3">
        <f>Programas!AO603</f>
        <v>0</v>
      </c>
      <c r="AP603" s="3">
        <f>Programas!AP603</f>
        <v>0</v>
      </c>
      <c r="AQ603" s="3">
        <f>Programas!AQ603</f>
        <v>0</v>
      </c>
      <c r="AR603" s="3">
        <f>Programas!AR603</f>
        <v>0</v>
      </c>
      <c r="AS603" s="3">
        <f>Programas!AS603</f>
        <v>0</v>
      </c>
      <c r="AT603" s="3">
        <f>Programas!AT603</f>
        <v>0</v>
      </c>
      <c r="AU603" s="3">
        <f>Programas!AU603</f>
        <v>0</v>
      </c>
      <c r="AV603" s="3">
        <f>Programas!AV603</f>
        <v>0</v>
      </c>
      <c r="AW603" s="3">
        <f>Programas!AW603</f>
        <v>0</v>
      </c>
      <c r="AX603" s="4">
        <f t="shared" si="582"/>
        <v>0</v>
      </c>
      <c r="AY603" s="4"/>
      <c r="AZ603" s="2"/>
      <c r="BA603" s="2"/>
      <c r="BB603" s="2"/>
      <c r="BC603" s="2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1"/>
    </row>
    <row r="604" spans="1:76" hidden="1" x14ac:dyDescent="0.3">
      <c r="A604" s="2" t="str">
        <f>Programas!A604</f>
        <v>DO5</v>
      </c>
      <c r="B604" s="2">
        <f>Programas!B604</f>
        <v>2</v>
      </c>
      <c r="C604" s="2" t="str">
        <f>Programas!C604</f>
        <v>Interfaces Setoriais</v>
      </c>
      <c r="D604" s="2">
        <f>Programas!D604</f>
        <v>14</v>
      </c>
      <c r="E604" s="2" t="str">
        <f>Programas!E604</f>
        <v>N/A</v>
      </c>
      <c r="F604" s="2" t="str">
        <f>Programas!F604</f>
        <v>N/A</v>
      </c>
      <c r="G604" s="2" t="str">
        <f>Programas!G604</f>
        <v>N/A</v>
      </c>
      <c r="H604" s="2" t="str">
        <f>Programas!H604</f>
        <v>N/A</v>
      </c>
      <c r="I604" s="2" t="str">
        <f>Programas!I604</f>
        <v>N/A</v>
      </c>
      <c r="J604" s="3" t="str">
        <f>IF(Programas!J604="X","X","")</f>
        <v/>
      </c>
      <c r="K604" s="3" t="str">
        <f>IF(Programas!K604="X","X","")</f>
        <v/>
      </c>
      <c r="L604" s="3" t="str">
        <f>IF(Programas!L604="X","X","")</f>
        <v/>
      </c>
      <c r="M604" s="3" t="str">
        <f>IF(Programas!M604="X","X","")</f>
        <v/>
      </c>
      <c r="N604" s="3" t="str">
        <f>IF(Programas!N604="X","X","")</f>
        <v/>
      </c>
      <c r="O604" s="3" t="str">
        <f>IF(Programas!O604="X","X","")</f>
        <v/>
      </c>
      <c r="P604" s="3" t="str">
        <f>IF(Programas!P604="X","X","")</f>
        <v/>
      </c>
      <c r="Q604" s="3" t="str">
        <f>IF(Programas!Q604="X","X","")</f>
        <v/>
      </c>
      <c r="R604" s="3" t="str">
        <f>IF(Programas!R604="X","X","")</f>
        <v/>
      </c>
      <c r="S604" s="3" t="str">
        <f>IF(Programas!S604="X","X","")</f>
        <v/>
      </c>
      <c r="T604" s="3" t="str">
        <f>IF(Programas!T604="X","X","")</f>
        <v/>
      </c>
      <c r="U604" s="3" t="str">
        <f>IF(Programas!U604="X","X","")</f>
        <v/>
      </c>
      <c r="V604" s="3" t="str">
        <f>IF(Programas!V604="X","X","")</f>
        <v/>
      </c>
      <c r="W604" s="3" t="str">
        <f>IF(Programas!W604="X","X","")</f>
        <v/>
      </c>
      <c r="X604" s="3" t="str">
        <f>IF(Programas!X604="X","X","")</f>
        <v/>
      </c>
      <c r="Y604" s="3" t="str">
        <f>IF(Programas!Y604="X","X","")</f>
        <v/>
      </c>
      <c r="Z604" s="3" t="str">
        <f>IF(Programas!Z604="X","X","")</f>
        <v/>
      </c>
      <c r="AA604" s="3" t="str">
        <f>IF(Programas!AA604="X","X","")</f>
        <v/>
      </c>
      <c r="AB604" s="3" t="str">
        <f>IF(Programas!AB604="X","X","")</f>
        <v/>
      </c>
      <c r="AC604" s="3" t="str">
        <f>IF(Programas!AC604="X","X","")</f>
        <v/>
      </c>
      <c r="AD604" s="3">
        <f>Programas!AD604</f>
        <v>0</v>
      </c>
      <c r="AE604" s="3">
        <f>Programas!AE604</f>
        <v>0</v>
      </c>
      <c r="AF604" s="3">
        <f>Programas!AF604</f>
        <v>0</v>
      </c>
      <c r="AG604" s="3">
        <f>Programas!AG604</f>
        <v>0</v>
      </c>
      <c r="AH604" s="3">
        <f>Programas!AH604</f>
        <v>0</v>
      </c>
      <c r="AI604" s="3">
        <f>Programas!AI604</f>
        <v>0</v>
      </c>
      <c r="AJ604" s="3">
        <f>Programas!AJ604</f>
        <v>0</v>
      </c>
      <c r="AK604" s="3">
        <f>Programas!AK604</f>
        <v>0</v>
      </c>
      <c r="AL604" s="3">
        <f>Programas!AL604</f>
        <v>0</v>
      </c>
      <c r="AM604" s="3">
        <f>Programas!AM604</f>
        <v>0</v>
      </c>
      <c r="AN604" s="3">
        <f>Programas!AN604</f>
        <v>0</v>
      </c>
      <c r="AO604" s="3">
        <f>Programas!AO604</f>
        <v>0</v>
      </c>
      <c r="AP604" s="3">
        <f>Programas!AP604</f>
        <v>0</v>
      </c>
      <c r="AQ604" s="3">
        <f>Programas!AQ604</f>
        <v>0</v>
      </c>
      <c r="AR604" s="3">
        <f>Programas!AR604</f>
        <v>0</v>
      </c>
      <c r="AS604" s="3">
        <f>Programas!AS604</f>
        <v>0</v>
      </c>
      <c r="AT604" s="3">
        <f>Programas!AT604</f>
        <v>0</v>
      </c>
      <c r="AU604" s="3">
        <f>Programas!AU604</f>
        <v>0</v>
      </c>
      <c r="AV604" s="3">
        <f>Programas!AV604</f>
        <v>0</v>
      </c>
      <c r="AW604" s="3">
        <f>Programas!AW604</f>
        <v>0</v>
      </c>
      <c r="AX604" s="4">
        <f t="shared" si="582"/>
        <v>0</v>
      </c>
      <c r="AY604" s="4"/>
      <c r="AZ604" s="2"/>
      <c r="BA604" s="2"/>
      <c r="BB604" s="2"/>
      <c r="BC604" s="2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1"/>
    </row>
    <row r="605" spans="1:76" hidden="1" x14ac:dyDescent="0.3">
      <c r="A605" s="2" t="str">
        <f>Programas!A605</f>
        <v>DO6</v>
      </c>
      <c r="B605" s="2">
        <f>Programas!B605</f>
        <v>2</v>
      </c>
      <c r="C605" s="2" t="str">
        <f>Programas!C605</f>
        <v>Interfaces Setoriais</v>
      </c>
      <c r="D605" s="2">
        <f>Programas!D605</f>
        <v>14</v>
      </c>
      <c r="E605" s="2" t="str">
        <f>Programas!E605</f>
        <v>N/A</v>
      </c>
      <c r="F605" s="2" t="str">
        <f>Programas!F605</f>
        <v>N/A</v>
      </c>
      <c r="G605" s="2" t="str">
        <f>Programas!G605</f>
        <v>N/A</v>
      </c>
      <c r="H605" s="2" t="str">
        <f>Programas!H605</f>
        <v>N/A</v>
      </c>
      <c r="I605" s="2" t="str">
        <f>Programas!I605</f>
        <v>N/A</v>
      </c>
      <c r="J605" s="3" t="str">
        <f>IF(Programas!J605="X","X","")</f>
        <v/>
      </c>
      <c r="K605" s="3" t="str">
        <f>IF(Programas!K605="X","X","")</f>
        <v/>
      </c>
      <c r="L605" s="3" t="str">
        <f>IF(Programas!L605="X","X","")</f>
        <v/>
      </c>
      <c r="M605" s="3" t="str">
        <f>IF(Programas!M605="X","X","")</f>
        <v/>
      </c>
      <c r="N605" s="3" t="str">
        <f>IF(Programas!N605="X","X","")</f>
        <v/>
      </c>
      <c r="O605" s="3" t="str">
        <f>IF(Programas!O605="X","X","")</f>
        <v/>
      </c>
      <c r="P605" s="3" t="str">
        <f>IF(Programas!P605="X","X","")</f>
        <v/>
      </c>
      <c r="Q605" s="3" t="str">
        <f>IF(Programas!Q605="X","X","")</f>
        <v/>
      </c>
      <c r="R605" s="3" t="str">
        <f>IF(Programas!R605="X","X","")</f>
        <v/>
      </c>
      <c r="S605" s="3" t="str">
        <f>IF(Programas!S605="X","X","")</f>
        <v/>
      </c>
      <c r="T605" s="3" t="str">
        <f>IF(Programas!T605="X","X","")</f>
        <v/>
      </c>
      <c r="U605" s="3" t="str">
        <f>IF(Programas!U605="X","X","")</f>
        <v/>
      </c>
      <c r="V605" s="3" t="str">
        <f>IF(Programas!V605="X","X","")</f>
        <v/>
      </c>
      <c r="W605" s="3" t="str">
        <f>IF(Programas!W605="X","X","")</f>
        <v/>
      </c>
      <c r="X605" s="3" t="str">
        <f>IF(Programas!X605="X","X","")</f>
        <v/>
      </c>
      <c r="Y605" s="3" t="str">
        <f>IF(Programas!Y605="X","X","")</f>
        <v/>
      </c>
      <c r="Z605" s="3" t="str">
        <f>IF(Programas!Z605="X","X","")</f>
        <v/>
      </c>
      <c r="AA605" s="3" t="str">
        <f>IF(Programas!AA605="X","X","")</f>
        <v/>
      </c>
      <c r="AB605" s="3" t="str">
        <f>IF(Programas!AB605="X","X","")</f>
        <v/>
      </c>
      <c r="AC605" s="3" t="str">
        <f>IF(Programas!AC605="X","X","")</f>
        <v/>
      </c>
      <c r="AD605" s="3">
        <f>Programas!AD605</f>
        <v>0</v>
      </c>
      <c r="AE605" s="3">
        <f>Programas!AE605</f>
        <v>0</v>
      </c>
      <c r="AF605" s="3">
        <f>Programas!AF605</f>
        <v>0</v>
      </c>
      <c r="AG605" s="3">
        <f>Programas!AG605</f>
        <v>0</v>
      </c>
      <c r="AH605" s="3">
        <f>Programas!AH605</f>
        <v>0</v>
      </c>
      <c r="AI605" s="3">
        <f>Programas!AI605</f>
        <v>0</v>
      </c>
      <c r="AJ605" s="3">
        <f>Programas!AJ605</f>
        <v>0</v>
      </c>
      <c r="AK605" s="3">
        <f>Programas!AK605</f>
        <v>0</v>
      </c>
      <c r="AL605" s="3">
        <f>Programas!AL605</f>
        <v>0</v>
      </c>
      <c r="AM605" s="3">
        <f>Programas!AM605</f>
        <v>0</v>
      </c>
      <c r="AN605" s="3">
        <f>Programas!AN605</f>
        <v>0</v>
      </c>
      <c r="AO605" s="3">
        <f>Programas!AO605</f>
        <v>0</v>
      </c>
      <c r="AP605" s="3">
        <f>Programas!AP605</f>
        <v>0</v>
      </c>
      <c r="AQ605" s="3">
        <f>Programas!AQ605</f>
        <v>0</v>
      </c>
      <c r="AR605" s="3">
        <f>Programas!AR605</f>
        <v>0</v>
      </c>
      <c r="AS605" s="3">
        <f>Programas!AS605</f>
        <v>0</v>
      </c>
      <c r="AT605" s="3">
        <f>Programas!AT605</f>
        <v>0</v>
      </c>
      <c r="AU605" s="3">
        <f>Programas!AU605</f>
        <v>0</v>
      </c>
      <c r="AV605" s="3">
        <f>Programas!AV605</f>
        <v>0</v>
      </c>
      <c r="AW605" s="3">
        <f>Programas!AW605</f>
        <v>0</v>
      </c>
      <c r="AX605" s="4">
        <f t="shared" si="582"/>
        <v>0</v>
      </c>
      <c r="AY605" s="4"/>
      <c r="AZ605" s="2"/>
      <c r="BA605" s="2"/>
      <c r="BB605" s="2"/>
      <c r="BC605" s="2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1"/>
    </row>
    <row r="606" spans="1:76" hidden="1" x14ac:dyDescent="0.3">
      <c r="A606" s="2" t="str">
        <f>Programas!A606</f>
        <v>UA7</v>
      </c>
      <c r="B606" s="2">
        <f>Programas!B606</f>
        <v>2</v>
      </c>
      <c r="C606" s="2" t="str">
        <f>Programas!C606</f>
        <v>Interfaces Setoriais</v>
      </c>
      <c r="D606" s="2">
        <f>Programas!D606</f>
        <v>14</v>
      </c>
      <c r="E606" s="2" t="str">
        <f>Programas!E606</f>
        <v>N/A</v>
      </c>
      <c r="F606" s="2" t="str">
        <f>Programas!F606</f>
        <v>N/A</v>
      </c>
      <c r="G606" s="2" t="str">
        <f>Programas!G606</f>
        <v>N/A</v>
      </c>
      <c r="H606" s="2" t="str">
        <f>Programas!H606</f>
        <v>N/A</v>
      </c>
      <c r="I606" s="2" t="str">
        <f>Programas!I606</f>
        <v>N/A</v>
      </c>
      <c r="J606" s="3" t="str">
        <f>IF(Programas!J606="X","X","")</f>
        <v/>
      </c>
      <c r="K606" s="3" t="str">
        <f>IF(Programas!K606="X","X","")</f>
        <v/>
      </c>
      <c r="L606" s="3" t="str">
        <f>IF(Programas!L606="X","X","")</f>
        <v/>
      </c>
      <c r="M606" s="3" t="str">
        <f>IF(Programas!M606="X","X","")</f>
        <v/>
      </c>
      <c r="N606" s="3" t="str">
        <f>IF(Programas!N606="X","X","")</f>
        <v/>
      </c>
      <c r="O606" s="3" t="str">
        <f>IF(Programas!O606="X","X","")</f>
        <v/>
      </c>
      <c r="P606" s="3" t="str">
        <f>IF(Programas!P606="X","X","")</f>
        <v/>
      </c>
      <c r="Q606" s="3" t="str">
        <f>IF(Programas!Q606="X","X","")</f>
        <v/>
      </c>
      <c r="R606" s="3" t="str">
        <f>IF(Programas!R606="X","X","")</f>
        <v/>
      </c>
      <c r="S606" s="3" t="str">
        <f>IF(Programas!S606="X","X","")</f>
        <v/>
      </c>
      <c r="T606" s="3" t="str">
        <f>IF(Programas!T606="X","X","")</f>
        <v/>
      </c>
      <c r="U606" s="3" t="str">
        <f>IF(Programas!U606="X","X","")</f>
        <v/>
      </c>
      <c r="V606" s="3" t="str">
        <f>IF(Programas!V606="X","X","")</f>
        <v/>
      </c>
      <c r="W606" s="3" t="str">
        <f>IF(Programas!W606="X","X","")</f>
        <v/>
      </c>
      <c r="X606" s="3" t="str">
        <f>IF(Programas!X606="X","X","")</f>
        <v/>
      </c>
      <c r="Y606" s="3" t="str">
        <f>IF(Programas!Y606="X","X","")</f>
        <v/>
      </c>
      <c r="Z606" s="3" t="str">
        <f>IF(Programas!Z606="X","X","")</f>
        <v/>
      </c>
      <c r="AA606" s="3" t="str">
        <f>IF(Programas!AA606="X","X","")</f>
        <v/>
      </c>
      <c r="AB606" s="3" t="str">
        <f>IF(Programas!AB606="X","X","")</f>
        <v/>
      </c>
      <c r="AC606" s="3" t="str">
        <f>IF(Programas!AC606="X","X","")</f>
        <v/>
      </c>
      <c r="AD606" s="3">
        <f>Programas!AD606</f>
        <v>0</v>
      </c>
      <c r="AE606" s="3">
        <f>Programas!AE606</f>
        <v>0</v>
      </c>
      <c r="AF606" s="3">
        <f>Programas!AF606</f>
        <v>0</v>
      </c>
      <c r="AG606" s="3">
        <f>Programas!AG606</f>
        <v>0</v>
      </c>
      <c r="AH606" s="3">
        <f>Programas!AH606</f>
        <v>0</v>
      </c>
      <c r="AI606" s="3">
        <f>Programas!AI606</f>
        <v>0</v>
      </c>
      <c r="AJ606" s="3">
        <f>Programas!AJ606</f>
        <v>0</v>
      </c>
      <c r="AK606" s="3">
        <f>Programas!AK606</f>
        <v>0</v>
      </c>
      <c r="AL606" s="3">
        <f>Programas!AL606</f>
        <v>0</v>
      </c>
      <c r="AM606" s="3">
        <f>Programas!AM606</f>
        <v>0</v>
      </c>
      <c r="AN606" s="3">
        <f>Programas!AN606</f>
        <v>0</v>
      </c>
      <c r="AO606" s="3">
        <f>Programas!AO606</f>
        <v>0</v>
      </c>
      <c r="AP606" s="3">
        <f>Programas!AP606</f>
        <v>0</v>
      </c>
      <c r="AQ606" s="3">
        <f>Programas!AQ606</f>
        <v>0</v>
      </c>
      <c r="AR606" s="3">
        <f>Programas!AR606</f>
        <v>0</v>
      </c>
      <c r="AS606" s="3">
        <f>Programas!AS606</f>
        <v>0</v>
      </c>
      <c r="AT606" s="3">
        <f>Programas!AT606</f>
        <v>0</v>
      </c>
      <c r="AU606" s="3">
        <f>Programas!AU606</f>
        <v>0</v>
      </c>
      <c r="AV606" s="3">
        <f>Programas!AV606</f>
        <v>0</v>
      </c>
      <c r="AW606" s="3">
        <f>Programas!AW606</f>
        <v>0</v>
      </c>
      <c r="AX606" s="4">
        <f t="shared" si="582"/>
        <v>0</v>
      </c>
      <c r="AY606" s="4"/>
      <c r="AZ606" s="2"/>
      <c r="BA606" s="2"/>
      <c r="BB606" s="2"/>
      <c r="BC606" s="2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1"/>
    </row>
    <row r="607" spans="1:76" hidden="1" x14ac:dyDescent="0.3">
      <c r="A607" s="2" t="str">
        <f>Programas!A607</f>
        <v>UA8</v>
      </c>
      <c r="B607" s="2">
        <f>Programas!B607</f>
        <v>2</v>
      </c>
      <c r="C607" s="2" t="str">
        <f>Programas!C607</f>
        <v>Interfaces Setoriais</v>
      </c>
      <c r="D607" s="2">
        <f>Programas!D607</f>
        <v>14</v>
      </c>
      <c r="E607" s="2" t="str">
        <f>Programas!E607</f>
        <v>N/A</v>
      </c>
      <c r="F607" s="2" t="str">
        <f>Programas!F607</f>
        <v>N/A</v>
      </c>
      <c r="G607" s="2" t="str">
        <f>Programas!G607</f>
        <v>N/A</v>
      </c>
      <c r="H607" s="2" t="str">
        <f>Programas!H607</f>
        <v>N/A</v>
      </c>
      <c r="I607" s="2" t="str">
        <f>Programas!I607</f>
        <v>N/A</v>
      </c>
      <c r="J607" s="3" t="str">
        <f>IF(Programas!J607="X","X","")</f>
        <v/>
      </c>
      <c r="K607" s="3" t="str">
        <f>IF(Programas!K607="X","X","")</f>
        <v/>
      </c>
      <c r="L607" s="3" t="str">
        <f>IF(Programas!L607="X","X","")</f>
        <v/>
      </c>
      <c r="M607" s="3" t="str">
        <f>IF(Programas!M607="X","X","")</f>
        <v/>
      </c>
      <c r="N607" s="3" t="str">
        <f>IF(Programas!N607="X","X","")</f>
        <v/>
      </c>
      <c r="O607" s="3" t="str">
        <f>IF(Programas!O607="X","X","")</f>
        <v/>
      </c>
      <c r="P607" s="3" t="str">
        <f>IF(Programas!P607="X","X","")</f>
        <v/>
      </c>
      <c r="Q607" s="3" t="str">
        <f>IF(Programas!Q607="X","X","")</f>
        <v/>
      </c>
      <c r="R607" s="3" t="str">
        <f>IF(Programas!R607="X","X","")</f>
        <v/>
      </c>
      <c r="S607" s="3" t="str">
        <f>IF(Programas!S607="X","X","")</f>
        <v/>
      </c>
      <c r="T607" s="3" t="str">
        <f>IF(Programas!T607="X","X","")</f>
        <v/>
      </c>
      <c r="U607" s="3" t="str">
        <f>IF(Programas!U607="X","X","")</f>
        <v/>
      </c>
      <c r="V607" s="3" t="str">
        <f>IF(Programas!V607="X","X","")</f>
        <v/>
      </c>
      <c r="W607" s="3" t="str">
        <f>IF(Programas!W607="X","X","")</f>
        <v/>
      </c>
      <c r="X607" s="3" t="str">
        <f>IF(Programas!X607="X","X","")</f>
        <v/>
      </c>
      <c r="Y607" s="3" t="str">
        <f>IF(Programas!Y607="X","X","")</f>
        <v/>
      </c>
      <c r="Z607" s="3" t="str">
        <f>IF(Programas!Z607="X","X","")</f>
        <v/>
      </c>
      <c r="AA607" s="3" t="str">
        <f>IF(Programas!AA607="X","X","")</f>
        <v/>
      </c>
      <c r="AB607" s="3" t="str">
        <f>IF(Programas!AB607="X","X","")</f>
        <v/>
      </c>
      <c r="AC607" s="3" t="str">
        <f>IF(Programas!AC607="X","X","")</f>
        <v/>
      </c>
      <c r="AD607" s="3">
        <f>Programas!AD607</f>
        <v>0</v>
      </c>
      <c r="AE607" s="3">
        <f>Programas!AE607</f>
        <v>0</v>
      </c>
      <c r="AF607" s="3">
        <f>Programas!AF607</f>
        <v>0</v>
      </c>
      <c r="AG607" s="3">
        <f>Programas!AG607</f>
        <v>0</v>
      </c>
      <c r="AH607" s="3">
        <f>Programas!AH607</f>
        <v>0</v>
      </c>
      <c r="AI607" s="3">
        <f>Programas!AI607</f>
        <v>0</v>
      </c>
      <c r="AJ607" s="3">
        <f>Programas!AJ607</f>
        <v>0</v>
      </c>
      <c r="AK607" s="3">
        <f>Programas!AK607</f>
        <v>0</v>
      </c>
      <c r="AL607" s="3">
        <f>Programas!AL607</f>
        <v>0</v>
      </c>
      <c r="AM607" s="3">
        <f>Programas!AM607</f>
        <v>0</v>
      </c>
      <c r="AN607" s="3">
        <f>Programas!AN607</f>
        <v>0</v>
      </c>
      <c r="AO607" s="3">
        <f>Programas!AO607</f>
        <v>0</v>
      </c>
      <c r="AP607" s="3">
        <f>Programas!AP607</f>
        <v>0</v>
      </c>
      <c r="AQ607" s="3">
        <f>Programas!AQ607</f>
        <v>0</v>
      </c>
      <c r="AR607" s="3">
        <f>Programas!AR607</f>
        <v>0</v>
      </c>
      <c r="AS607" s="3">
        <f>Programas!AS607</f>
        <v>0</v>
      </c>
      <c r="AT607" s="3">
        <f>Programas!AT607</f>
        <v>0</v>
      </c>
      <c r="AU607" s="3">
        <f>Programas!AU607</f>
        <v>0</v>
      </c>
      <c r="AV607" s="3">
        <f>Programas!AV607</f>
        <v>0</v>
      </c>
      <c r="AW607" s="3">
        <f>Programas!AW607</f>
        <v>0</v>
      </c>
      <c r="AX607" s="4">
        <f t="shared" si="582"/>
        <v>0</v>
      </c>
      <c r="AY607" s="4"/>
      <c r="AZ607" s="2"/>
      <c r="BA607" s="2"/>
      <c r="BB607" s="2"/>
      <c r="BC607" s="2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1"/>
    </row>
    <row r="608" spans="1:76" hidden="1" x14ac:dyDescent="0.3">
      <c r="A608" s="2" t="str">
        <f>Programas!A608</f>
        <v>UA9</v>
      </c>
      <c r="B608" s="2">
        <f>Programas!B608</f>
        <v>2</v>
      </c>
      <c r="C608" s="2" t="str">
        <f>Programas!C608</f>
        <v>Interfaces Setoriais</v>
      </c>
      <c r="D608" s="2">
        <f>Programas!D608</f>
        <v>14</v>
      </c>
      <c r="E608" s="2" t="str">
        <f>Programas!E608</f>
        <v>N/A</v>
      </c>
      <c r="F608" s="2" t="str">
        <f>Programas!F608</f>
        <v>N/A</v>
      </c>
      <c r="G608" s="2" t="str">
        <f>Programas!G608</f>
        <v>N/A</v>
      </c>
      <c r="H608" s="2" t="str">
        <f>Programas!H608</f>
        <v>N/A</v>
      </c>
      <c r="I608" s="2" t="str">
        <f>Programas!I608</f>
        <v>N/A</v>
      </c>
      <c r="J608" s="3" t="str">
        <f>IF(Programas!J608="X","X","")</f>
        <v/>
      </c>
      <c r="K608" s="3" t="str">
        <f>IF(Programas!K608="X","X","")</f>
        <v/>
      </c>
      <c r="L608" s="3" t="str">
        <f>IF(Programas!L608="X","X","")</f>
        <v/>
      </c>
      <c r="M608" s="3" t="str">
        <f>IF(Programas!M608="X","X","")</f>
        <v/>
      </c>
      <c r="N608" s="3" t="str">
        <f>IF(Programas!N608="X","X","")</f>
        <v/>
      </c>
      <c r="O608" s="3" t="str">
        <f>IF(Programas!O608="X","X","")</f>
        <v/>
      </c>
      <c r="P608" s="3" t="str">
        <f>IF(Programas!P608="X","X","")</f>
        <v/>
      </c>
      <c r="Q608" s="3" t="str">
        <f>IF(Programas!Q608="X","X","")</f>
        <v/>
      </c>
      <c r="R608" s="3" t="str">
        <f>IF(Programas!R608="X","X","")</f>
        <v/>
      </c>
      <c r="S608" s="3" t="str">
        <f>IF(Programas!S608="X","X","")</f>
        <v/>
      </c>
      <c r="T608" s="3" t="str">
        <f>IF(Programas!T608="X","X","")</f>
        <v/>
      </c>
      <c r="U608" s="3" t="str">
        <f>IF(Programas!U608="X","X","")</f>
        <v/>
      </c>
      <c r="V608" s="3" t="str">
        <f>IF(Programas!V608="X","X","")</f>
        <v/>
      </c>
      <c r="W608" s="3" t="str">
        <f>IF(Programas!W608="X","X","")</f>
        <v/>
      </c>
      <c r="X608" s="3" t="str">
        <f>IF(Programas!X608="X","X","")</f>
        <v/>
      </c>
      <c r="Y608" s="3" t="str">
        <f>IF(Programas!Y608="X","X","")</f>
        <v/>
      </c>
      <c r="Z608" s="3" t="str">
        <f>IF(Programas!Z608="X","X","")</f>
        <v/>
      </c>
      <c r="AA608" s="3" t="str">
        <f>IF(Programas!AA608="X","X","")</f>
        <v/>
      </c>
      <c r="AB608" s="3" t="str">
        <f>IF(Programas!AB608="X","X","")</f>
        <v/>
      </c>
      <c r="AC608" s="3" t="str">
        <f>IF(Programas!AC608="X","X","")</f>
        <v/>
      </c>
      <c r="AD608" s="3">
        <f>Programas!AD608</f>
        <v>0</v>
      </c>
      <c r="AE608" s="3">
        <f>Programas!AE608</f>
        <v>0</v>
      </c>
      <c r="AF608" s="3">
        <f>Programas!AF608</f>
        <v>0</v>
      </c>
      <c r="AG608" s="3">
        <f>Programas!AG608</f>
        <v>0</v>
      </c>
      <c r="AH608" s="3">
        <f>Programas!AH608</f>
        <v>0</v>
      </c>
      <c r="AI608" s="3">
        <f>Programas!AI608</f>
        <v>0</v>
      </c>
      <c r="AJ608" s="3">
        <f>Programas!AJ608</f>
        <v>0</v>
      </c>
      <c r="AK608" s="3">
        <f>Programas!AK608</f>
        <v>0</v>
      </c>
      <c r="AL608" s="3">
        <f>Programas!AL608</f>
        <v>0</v>
      </c>
      <c r="AM608" s="3">
        <f>Programas!AM608</f>
        <v>0</v>
      </c>
      <c r="AN608" s="3">
        <f>Programas!AN608</f>
        <v>0</v>
      </c>
      <c r="AO608" s="3">
        <f>Programas!AO608</f>
        <v>0</v>
      </c>
      <c r="AP608" s="3">
        <f>Programas!AP608</f>
        <v>0</v>
      </c>
      <c r="AQ608" s="3">
        <f>Programas!AQ608</f>
        <v>0</v>
      </c>
      <c r="AR608" s="3">
        <f>Programas!AR608</f>
        <v>0</v>
      </c>
      <c r="AS608" s="3">
        <f>Programas!AS608</f>
        <v>0</v>
      </c>
      <c r="AT608" s="3">
        <f>Programas!AT608</f>
        <v>0</v>
      </c>
      <c r="AU608" s="3">
        <f>Programas!AU608</f>
        <v>0</v>
      </c>
      <c r="AV608" s="3">
        <f>Programas!AV608</f>
        <v>0</v>
      </c>
      <c r="AW608" s="3">
        <f>Programas!AW608</f>
        <v>0</v>
      </c>
      <c r="AX608" s="4">
        <f t="shared" si="582"/>
        <v>0</v>
      </c>
      <c r="AY608" s="4"/>
      <c r="AZ608" s="2"/>
      <c r="BA608" s="2"/>
      <c r="BB608" s="2"/>
      <c r="BC608" s="2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1"/>
    </row>
    <row r="609" spans="1:76" ht="57" x14ac:dyDescent="0.3">
      <c r="A609" s="40" t="str">
        <f>Programas!A609</f>
        <v>PIRH</v>
      </c>
      <c r="B609" s="40">
        <f>Programas!B609</f>
        <v>2</v>
      </c>
      <c r="C609" s="40" t="str">
        <f>Programas!C609</f>
        <v>Interfaces Setoriais</v>
      </c>
      <c r="D609" s="40">
        <f>Programas!D609</f>
        <v>14</v>
      </c>
      <c r="E609" s="40" t="str">
        <f>Programas!E609</f>
        <v>Desenvolvimento de ações para o setor agropecuário</v>
      </c>
      <c r="F609" s="40" t="str">
        <f>Programas!F609</f>
        <v>14.2</v>
      </c>
      <c r="G609" s="40" t="str">
        <f>Programas!G609</f>
        <v>Otimização do manejo do uso das águas na irrigação</v>
      </c>
      <c r="H609" s="40" t="str">
        <f>Programas!H609</f>
        <v>14.2.2</v>
      </c>
      <c r="I609" s="40" t="str">
        <f>Programas!I609</f>
        <v>Promover atividades de extensão rural em parceria com a EMATER, IDAF, INCAPER e instituições de pesquisa (UFV, por exemplo).</v>
      </c>
      <c r="J609" s="30" t="str">
        <f>IF(Programas!J609="X","X","")</f>
        <v/>
      </c>
      <c r="K609" s="30" t="str">
        <f>IF(Programas!K609="X","X","")</f>
        <v/>
      </c>
      <c r="L609" s="30" t="str">
        <f>IF(Programas!L609="X","X","")</f>
        <v/>
      </c>
      <c r="M609" s="30" t="str">
        <f>IF(Programas!M609="X","X","")</f>
        <v>X</v>
      </c>
      <c r="N609" s="30" t="str">
        <f>IF(Programas!N609="X","X","")</f>
        <v>X</v>
      </c>
      <c r="O609" s="30" t="str">
        <f>IF(Programas!O609="X","X","")</f>
        <v>X</v>
      </c>
      <c r="P609" s="30" t="str">
        <f>IF(Programas!P609="X","X","")</f>
        <v>X</v>
      </c>
      <c r="Q609" s="30" t="str">
        <f>IF(Programas!Q609="X","X","")</f>
        <v>X</v>
      </c>
      <c r="R609" s="30" t="str">
        <f>IF(Programas!R609="X","X","")</f>
        <v>X</v>
      </c>
      <c r="S609" s="30" t="str">
        <f>IF(Programas!S609="X","X","")</f>
        <v>X</v>
      </c>
      <c r="T609" s="30" t="str">
        <f>IF(Programas!T609="X","X","")</f>
        <v>X</v>
      </c>
      <c r="U609" s="30" t="str">
        <f>IF(Programas!U609="X","X","")</f>
        <v>X</v>
      </c>
      <c r="V609" s="30" t="str">
        <f>IF(Programas!V609="X","X","")</f>
        <v>X</v>
      </c>
      <c r="W609" s="30" t="str">
        <f>IF(Programas!W609="X","X","")</f>
        <v>X</v>
      </c>
      <c r="X609" s="30" t="str">
        <f>IF(Programas!X609="X","X","")</f>
        <v>X</v>
      </c>
      <c r="Y609" s="30" t="str">
        <f>IF(Programas!Y609="X","X","")</f>
        <v>X</v>
      </c>
      <c r="Z609" s="30" t="str">
        <f>IF(Programas!Z609="X","X","")</f>
        <v>X</v>
      </c>
      <c r="AA609" s="30" t="str">
        <f>IF(Programas!AA609="X","X","")</f>
        <v>X</v>
      </c>
      <c r="AB609" s="30" t="str">
        <f>IF(Programas!AB609="X","X","")</f>
        <v>X</v>
      </c>
      <c r="AC609" s="30" t="str">
        <f>IF(Programas!AC609="X","X","")</f>
        <v>X</v>
      </c>
      <c r="AD609" s="30">
        <f>Programas!AD609</f>
        <v>0</v>
      </c>
      <c r="AE609" s="30">
        <f>Programas!AE609</f>
        <v>0</v>
      </c>
      <c r="AF609" s="30">
        <f>Programas!AF609</f>
        <v>0</v>
      </c>
      <c r="AG609" s="30">
        <f>Programas!AG609</f>
        <v>0</v>
      </c>
      <c r="AH609" s="30">
        <f>Programas!AH609</f>
        <v>0</v>
      </c>
      <c r="AI609" s="30">
        <f>Programas!AI609</f>
        <v>0</v>
      </c>
      <c r="AJ609" s="30">
        <f>Programas!AJ609</f>
        <v>0</v>
      </c>
      <c r="AK609" s="30">
        <f>Programas!AK609</f>
        <v>0</v>
      </c>
      <c r="AL609" s="30">
        <f>Programas!AL609</f>
        <v>0</v>
      </c>
      <c r="AM609" s="30">
        <f>Programas!AM609</f>
        <v>0</v>
      </c>
      <c r="AN609" s="30">
        <f>Programas!AN609</f>
        <v>0</v>
      </c>
      <c r="AO609" s="30">
        <f>Programas!AO609</f>
        <v>0</v>
      </c>
      <c r="AP609" s="30">
        <f>Programas!AP609</f>
        <v>0</v>
      </c>
      <c r="AQ609" s="30">
        <f>Programas!AQ609</f>
        <v>0</v>
      </c>
      <c r="AR609" s="30">
        <f>Programas!AR609</f>
        <v>0</v>
      </c>
      <c r="AS609" s="30">
        <f>Programas!AS609</f>
        <v>0</v>
      </c>
      <c r="AT609" s="30">
        <f>Programas!AT609</f>
        <v>0</v>
      </c>
      <c r="AU609" s="30">
        <f>Programas!AU609</f>
        <v>0</v>
      </c>
      <c r="AV609" s="30">
        <f>Programas!AV609</f>
        <v>0</v>
      </c>
      <c r="AW609" s="30">
        <f>Programas!AW609</f>
        <v>0</v>
      </c>
      <c r="AX609" s="36">
        <f t="shared" si="582"/>
        <v>0</v>
      </c>
      <c r="AY609" s="36" t="s">
        <v>205</v>
      </c>
      <c r="AZ609" s="40" t="s">
        <v>386</v>
      </c>
      <c r="BA609" s="40" t="s">
        <v>387</v>
      </c>
      <c r="BB609" s="40" t="s">
        <v>388</v>
      </c>
      <c r="BC609" s="40" t="s">
        <v>389</v>
      </c>
      <c r="BD609" s="62">
        <v>0</v>
      </c>
      <c r="BE609" s="62">
        <f t="shared" ref="BE609:BW609" si="622">BD609</f>
        <v>0</v>
      </c>
      <c r="BF609" s="62">
        <f t="shared" si="622"/>
        <v>0</v>
      </c>
      <c r="BG609" s="62">
        <v>0.5</v>
      </c>
      <c r="BH609" s="62">
        <f t="shared" si="622"/>
        <v>0.5</v>
      </c>
      <c r="BI609" s="62">
        <f t="shared" si="622"/>
        <v>0.5</v>
      </c>
      <c r="BJ609" s="62">
        <f t="shared" si="622"/>
        <v>0.5</v>
      </c>
      <c r="BK609" s="62">
        <v>0.75</v>
      </c>
      <c r="BL609" s="62">
        <f t="shared" si="622"/>
        <v>0.75</v>
      </c>
      <c r="BM609" s="62">
        <f t="shared" si="622"/>
        <v>0.75</v>
      </c>
      <c r="BN609" s="62">
        <f t="shared" si="622"/>
        <v>0.75</v>
      </c>
      <c r="BO609" s="62">
        <f t="shared" si="622"/>
        <v>0.75</v>
      </c>
      <c r="BP609" s="62">
        <v>1</v>
      </c>
      <c r="BQ609" s="62">
        <f t="shared" si="622"/>
        <v>1</v>
      </c>
      <c r="BR609" s="62">
        <f t="shared" si="622"/>
        <v>1</v>
      </c>
      <c r="BS609" s="62">
        <f t="shared" si="622"/>
        <v>1</v>
      </c>
      <c r="BT609" s="62">
        <f t="shared" si="622"/>
        <v>1</v>
      </c>
      <c r="BU609" s="62">
        <f t="shared" si="622"/>
        <v>1</v>
      </c>
      <c r="BV609" s="62">
        <f t="shared" si="622"/>
        <v>1</v>
      </c>
      <c r="BW609" s="62">
        <f t="shared" si="622"/>
        <v>1</v>
      </c>
    </row>
    <row r="610" spans="1:76" ht="57" hidden="1" x14ac:dyDescent="0.3">
      <c r="A610" s="2" t="str">
        <f>Programas!A610</f>
        <v>Doce</v>
      </c>
      <c r="B610" s="2">
        <f>Programas!B610</f>
        <v>2</v>
      </c>
      <c r="C610" s="2" t="str">
        <f>Programas!C610</f>
        <v>Interfaces Setoriais</v>
      </c>
      <c r="D610" s="2">
        <f>Programas!D610</f>
        <v>14</v>
      </c>
      <c r="E610" s="2" t="str">
        <f>Programas!E610</f>
        <v>Desenvolvimento de ações para o setor agropecuário</v>
      </c>
      <c r="F610" s="2" t="str">
        <f>Programas!F610</f>
        <v>14.2</v>
      </c>
      <c r="G610" s="2" t="str">
        <f>Programas!G610</f>
        <v>Otimização do manejo do uso das águas na irrigação</v>
      </c>
      <c r="H610" s="2" t="str">
        <f>Programas!H610</f>
        <v>14.2.2</v>
      </c>
      <c r="I610" s="2" t="str">
        <f>Programas!I610</f>
        <v>Promover atividades de extensão rural em parceria com a EMATER, IDAF, INCAPER e instituições de pesquisa (UFV, por exemplo).</v>
      </c>
      <c r="J610" s="3" t="str">
        <f>IF(Programas!J610="X","X","")</f>
        <v/>
      </c>
      <c r="K610" s="3" t="str">
        <f>IF(Programas!K610="X","X","")</f>
        <v/>
      </c>
      <c r="L610" s="3" t="str">
        <f>IF(Programas!L610="X","X","")</f>
        <v/>
      </c>
      <c r="M610" s="3" t="str">
        <f>IF(Programas!M610="X","X","")</f>
        <v>X</v>
      </c>
      <c r="N610" s="3" t="str">
        <f>IF(Programas!N610="X","X","")</f>
        <v>X</v>
      </c>
      <c r="O610" s="3" t="str">
        <f>IF(Programas!O610="X","X","")</f>
        <v>X</v>
      </c>
      <c r="P610" s="3" t="str">
        <f>IF(Programas!P610="X","X","")</f>
        <v>X</v>
      </c>
      <c r="Q610" s="3" t="str">
        <f>IF(Programas!Q610="X","X","")</f>
        <v>X</v>
      </c>
      <c r="R610" s="3" t="str">
        <f>IF(Programas!R610="X","X","")</f>
        <v>X</v>
      </c>
      <c r="S610" s="3" t="str">
        <f>IF(Programas!S610="X","X","")</f>
        <v>X</v>
      </c>
      <c r="T610" s="3" t="str">
        <f>IF(Programas!T610="X","X","")</f>
        <v>X</v>
      </c>
      <c r="U610" s="3" t="str">
        <f>IF(Programas!U610="X","X","")</f>
        <v>X</v>
      </c>
      <c r="V610" s="3" t="str">
        <f>IF(Programas!V610="X","X","")</f>
        <v>X</v>
      </c>
      <c r="W610" s="3" t="str">
        <f>IF(Programas!W610="X","X","")</f>
        <v>X</v>
      </c>
      <c r="X610" s="3" t="str">
        <f>IF(Programas!X610="X","X","")</f>
        <v>X</v>
      </c>
      <c r="Y610" s="3" t="str">
        <f>IF(Programas!Y610="X","X","")</f>
        <v>X</v>
      </c>
      <c r="Z610" s="3" t="str">
        <f>IF(Programas!Z610="X","X","")</f>
        <v>X</v>
      </c>
      <c r="AA610" s="3" t="str">
        <f>IF(Programas!AA610="X","X","")</f>
        <v>X</v>
      </c>
      <c r="AB610" s="3" t="str">
        <f>IF(Programas!AB610="X","X","")</f>
        <v>X</v>
      </c>
      <c r="AC610" s="3" t="str">
        <f>IF(Programas!AC610="X","X","")</f>
        <v>X</v>
      </c>
      <c r="AD610" s="3">
        <f>Programas!AD610</f>
        <v>0</v>
      </c>
      <c r="AE610" s="3">
        <f>Programas!AE610</f>
        <v>0</v>
      </c>
      <c r="AF610" s="3">
        <f>Programas!AF610</f>
        <v>0</v>
      </c>
      <c r="AG610" s="3">
        <f>Programas!AG610</f>
        <v>0</v>
      </c>
      <c r="AH610" s="3">
        <f>Programas!AH610</f>
        <v>0</v>
      </c>
      <c r="AI610" s="3">
        <f>Programas!AI610</f>
        <v>0</v>
      </c>
      <c r="AJ610" s="3">
        <f>Programas!AJ610</f>
        <v>0</v>
      </c>
      <c r="AK610" s="3">
        <f>Programas!AK610</f>
        <v>0</v>
      </c>
      <c r="AL610" s="3">
        <f>Programas!AL610</f>
        <v>0</v>
      </c>
      <c r="AM610" s="3">
        <f>Programas!AM610</f>
        <v>0</v>
      </c>
      <c r="AN610" s="3">
        <f>Programas!AN610</f>
        <v>0</v>
      </c>
      <c r="AO610" s="3">
        <f>Programas!AO610</f>
        <v>0</v>
      </c>
      <c r="AP610" s="3">
        <f>Programas!AP610</f>
        <v>0</v>
      </c>
      <c r="AQ610" s="3">
        <f>Programas!AQ610</f>
        <v>0</v>
      </c>
      <c r="AR610" s="3">
        <f>Programas!AR610</f>
        <v>0</v>
      </c>
      <c r="AS610" s="3">
        <f>Programas!AS610</f>
        <v>0</v>
      </c>
      <c r="AT610" s="3">
        <f>Programas!AT610</f>
        <v>0</v>
      </c>
      <c r="AU610" s="3">
        <f>Programas!AU610</f>
        <v>0</v>
      </c>
      <c r="AV610" s="3">
        <f>Programas!AV610</f>
        <v>0</v>
      </c>
      <c r="AW610" s="3">
        <f>Programas!AW610</f>
        <v>0</v>
      </c>
      <c r="AX610" s="4">
        <f t="shared" si="582"/>
        <v>0</v>
      </c>
      <c r="AY610" s="4" t="s">
        <v>205</v>
      </c>
      <c r="AZ610" s="2" t="s">
        <v>386</v>
      </c>
      <c r="BA610" s="2" t="s">
        <v>387</v>
      </c>
      <c r="BB610" s="2" t="s">
        <v>388</v>
      </c>
      <c r="BC610" s="2" t="s">
        <v>389</v>
      </c>
      <c r="BD610" s="6">
        <v>0</v>
      </c>
      <c r="BE610" s="6">
        <f>BD610</f>
        <v>0</v>
      </c>
      <c r="BF610" s="6">
        <f>BE610</f>
        <v>0</v>
      </c>
      <c r="BG610" s="6">
        <v>0.5</v>
      </c>
      <c r="BH610" s="6">
        <f t="shared" ref="BH610:BJ611" si="623">BG610</f>
        <v>0.5</v>
      </c>
      <c r="BI610" s="6">
        <f t="shared" si="623"/>
        <v>0.5</v>
      </c>
      <c r="BJ610" s="6">
        <f t="shared" si="623"/>
        <v>0.5</v>
      </c>
      <c r="BK610" s="6">
        <v>0.75</v>
      </c>
      <c r="BL610" s="6">
        <f t="shared" ref="BL610:BO611" si="624">BK610</f>
        <v>0.75</v>
      </c>
      <c r="BM610" s="6">
        <f t="shared" si="624"/>
        <v>0.75</v>
      </c>
      <c r="BN610" s="6">
        <f t="shared" si="624"/>
        <v>0.75</v>
      </c>
      <c r="BO610" s="6">
        <f t="shared" si="624"/>
        <v>0.75</v>
      </c>
      <c r="BP610" s="6">
        <v>1</v>
      </c>
      <c r="BQ610" s="6">
        <f t="shared" ref="BQ610:BW611" si="625">BP610</f>
        <v>1</v>
      </c>
      <c r="BR610" s="6">
        <f t="shared" si="625"/>
        <v>1</v>
      </c>
      <c r="BS610" s="6">
        <f t="shared" si="625"/>
        <v>1</v>
      </c>
      <c r="BT610" s="6">
        <f t="shared" si="625"/>
        <v>1</v>
      </c>
      <c r="BU610" s="6">
        <f t="shared" si="625"/>
        <v>1</v>
      </c>
      <c r="BV610" s="6">
        <f t="shared" si="625"/>
        <v>1</v>
      </c>
      <c r="BW610" s="6">
        <f t="shared" si="625"/>
        <v>1</v>
      </c>
      <c r="BX610" s="1"/>
    </row>
    <row r="611" spans="1:76" ht="57" hidden="1" x14ac:dyDescent="0.3">
      <c r="A611" s="2" t="str">
        <f>Programas!A611</f>
        <v>DO1</v>
      </c>
      <c r="B611" s="2">
        <f>Programas!B611</f>
        <v>2</v>
      </c>
      <c r="C611" s="2" t="str">
        <f>Programas!C611</f>
        <v>Interfaces Setoriais</v>
      </c>
      <c r="D611" s="2">
        <f>Programas!D611</f>
        <v>14</v>
      </c>
      <c r="E611" s="2" t="str">
        <f>Programas!E611</f>
        <v>Desenvolvimento de ações para o setor agropecuário</v>
      </c>
      <c r="F611" s="2" t="str">
        <f>Programas!F611</f>
        <v>14.2</v>
      </c>
      <c r="G611" s="2" t="str">
        <f>Programas!G611</f>
        <v>Otimização do manejo do uso das águas na irrigação</v>
      </c>
      <c r="H611" s="2" t="str">
        <f>Programas!H611</f>
        <v>14.2.2</v>
      </c>
      <c r="I611" s="2" t="str">
        <f>Programas!I611</f>
        <v>Promover atividades de extensão rural em parceria com a EMATER e instituições de pesquisa (UFV, por exemplo).</v>
      </c>
      <c r="J611" s="3" t="str">
        <f>IF(Programas!J611="X","X","")</f>
        <v/>
      </c>
      <c r="K611" s="3" t="str">
        <f>IF(Programas!K611="X","X","")</f>
        <v/>
      </c>
      <c r="L611" s="3" t="str">
        <f>IF(Programas!L611="X","X","")</f>
        <v/>
      </c>
      <c r="M611" s="3" t="str">
        <f>IF(Programas!M611="X","X","")</f>
        <v>X</v>
      </c>
      <c r="N611" s="3" t="str">
        <f>IF(Programas!N611="X","X","")</f>
        <v>X</v>
      </c>
      <c r="O611" s="3" t="str">
        <f>IF(Programas!O611="X","X","")</f>
        <v>X</v>
      </c>
      <c r="P611" s="3" t="str">
        <f>IF(Programas!P611="X","X","")</f>
        <v>X</v>
      </c>
      <c r="Q611" s="3" t="str">
        <f>IF(Programas!Q611="X","X","")</f>
        <v>X</v>
      </c>
      <c r="R611" s="3" t="str">
        <f>IF(Programas!R611="X","X","")</f>
        <v>X</v>
      </c>
      <c r="S611" s="3" t="str">
        <f>IF(Programas!S611="X","X","")</f>
        <v>X</v>
      </c>
      <c r="T611" s="3" t="str">
        <f>IF(Programas!T611="X","X","")</f>
        <v>X</v>
      </c>
      <c r="U611" s="3" t="str">
        <f>IF(Programas!U611="X","X","")</f>
        <v>X</v>
      </c>
      <c r="V611" s="3" t="str">
        <f>IF(Programas!V611="X","X","")</f>
        <v>X</v>
      </c>
      <c r="W611" s="3" t="str">
        <f>IF(Programas!W611="X","X","")</f>
        <v>X</v>
      </c>
      <c r="X611" s="3" t="str">
        <f>IF(Programas!X611="X","X","")</f>
        <v>X</v>
      </c>
      <c r="Y611" s="3" t="str">
        <f>IF(Programas!Y611="X","X","")</f>
        <v>X</v>
      </c>
      <c r="Z611" s="3" t="str">
        <f>IF(Programas!Z611="X","X","")</f>
        <v>X</v>
      </c>
      <c r="AA611" s="3" t="str">
        <f>IF(Programas!AA611="X","X","")</f>
        <v>X</v>
      </c>
      <c r="AB611" s="3" t="str">
        <f>IF(Programas!AB611="X","X","")</f>
        <v>X</v>
      </c>
      <c r="AC611" s="3" t="str">
        <f>IF(Programas!AC611="X","X","")</f>
        <v>X</v>
      </c>
      <c r="AD611" s="3">
        <f>Programas!AD611</f>
        <v>0</v>
      </c>
      <c r="AE611" s="3">
        <f>Programas!AE611</f>
        <v>0</v>
      </c>
      <c r="AF611" s="3">
        <f>Programas!AF611</f>
        <v>0</v>
      </c>
      <c r="AG611" s="3">
        <f>Programas!AG611</f>
        <v>0</v>
      </c>
      <c r="AH611" s="3">
        <f>Programas!AH611</f>
        <v>0</v>
      </c>
      <c r="AI611" s="3">
        <f>Programas!AI611</f>
        <v>0</v>
      </c>
      <c r="AJ611" s="3">
        <f>Programas!AJ611</f>
        <v>0</v>
      </c>
      <c r="AK611" s="3">
        <f>Programas!AK611</f>
        <v>0</v>
      </c>
      <c r="AL611" s="3">
        <f>Programas!AL611</f>
        <v>0</v>
      </c>
      <c r="AM611" s="3">
        <f>Programas!AM611</f>
        <v>0</v>
      </c>
      <c r="AN611" s="3">
        <f>Programas!AN611</f>
        <v>0</v>
      </c>
      <c r="AO611" s="3">
        <f>Programas!AO611</f>
        <v>0</v>
      </c>
      <c r="AP611" s="3">
        <f>Programas!AP611</f>
        <v>0</v>
      </c>
      <c r="AQ611" s="3">
        <f>Programas!AQ611</f>
        <v>0</v>
      </c>
      <c r="AR611" s="3">
        <f>Programas!AR611</f>
        <v>0</v>
      </c>
      <c r="AS611" s="3">
        <f>Programas!AS611</f>
        <v>0</v>
      </c>
      <c r="AT611" s="3">
        <f>Programas!AT611</f>
        <v>0</v>
      </c>
      <c r="AU611" s="3">
        <f>Programas!AU611</f>
        <v>0</v>
      </c>
      <c r="AV611" s="3">
        <f>Programas!AV611</f>
        <v>0</v>
      </c>
      <c r="AW611" s="3">
        <f>Programas!AW611</f>
        <v>0</v>
      </c>
      <c r="AX611" s="4">
        <f t="shared" si="582"/>
        <v>0</v>
      </c>
      <c r="AY611" s="4" t="s">
        <v>205</v>
      </c>
      <c r="AZ611" s="2" t="s">
        <v>496</v>
      </c>
      <c r="BA611" s="2" t="s">
        <v>387</v>
      </c>
      <c r="BB611" s="2" t="s">
        <v>388</v>
      </c>
      <c r="BC611" s="2" t="s">
        <v>389</v>
      </c>
      <c r="BD611" s="6">
        <v>0</v>
      </c>
      <c r="BE611" s="6">
        <f>BD611</f>
        <v>0</v>
      </c>
      <c r="BF611" s="6">
        <f>BE611</f>
        <v>0</v>
      </c>
      <c r="BG611" s="6">
        <v>0.5</v>
      </c>
      <c r="BH611" s="6">
        <f t="shared" si="623"/>
        <v>0.5</v>
      </c>
      <c r="BI611" s="6">
        <f t="shared" si="623"/>
        <v>0.5</v>
      </c>
      <c r="BJ611" s="6">
        <f t="shared" si="623"/>
        <v>0.5</v>
      </c>
      <c r="BK611" s="6">
        <v>0.75</v>
      </c>
      <c r="BL611" s="6">
        <f t="shared" si="624"/>
        <v>0.75</v>
      </c>
      <c r="BM611" s="6">
        <f t="shared" si="624"/>
        <v>0.75</v>
      </c>
      <c r="BN611" s="6">
        <f t="shared" si="624"/>
        <v>0.75</v>
      </c>
      <c r="BO611" s="6">
        <f t="shared" si="624"/>
        <v>0.75</v>
      </c>
      <c r="BP611" s="6">
        <v>1</v>
      </c>
      <c r="BQ611" s="6">
        <f t="shared" si="625"/>
        <v>1</v>
      </c>
      <c r="BR611" s="6">
        <f t="shared" si="625"/>
        <v>1</v>
      </c>
      <c r="BS611" s="6">
        <f t="shared" si="625"/>
        <v>1</v>
      </c>
      <c r="BT611" s="6">
        <f t="shared" si="625"/>
        <v>1</v>
      </c>
      <c r="BU611" s="6">
        <f t="shared" si="625"/>
        <v>1</v>
      </c>
      <c r="BV611" s="6">
        <f t="shared" si="625"/>
        <v>1</v>
      </c>
      <c r="BW611" s="6">
        <f t="shared" si="625"/>
        <v>1</v>
      </c>
      <c r="BX611" s="1"/>
    </row>
    <row r="612" spans="1:76" ht="57" hidden="1" x14ac:dyDescent="0.3">
      <c r="A612" s="2" t="str">
        <f>Programas!A612</f>
        <v>DO2</v>
      </c>
      <c r="B612" s="2">
        <f>Programas!B612</f>
        <v>2</v>
      </c>
      <c r="C612" s="2" t="str">
        <f>Programas!C612</f>
        <v>Interfaces Setoriais</v>
      </c>
      <c r="D612" s="2">
        <f>Programas!D612</f>
        <v>14</v>
      </c>
      <c r="E612" s="2" t="str">
        <f>Programas!E612</f>
        <v>Desenvolvimento de ações para o setor agropecuário</v>
      </c>
      <c r="F612" s="2" t="str">
        <f>Programas!F612</f>
        <v>14.2</v>
      </c>
      <c r="G612" s="2" t="str">
        <f>Programas!G612</f>
        <v>Otimização do manejo do uso das águas na irrigação</v>
      </c>
      <c r="H612" s="2" t="str">
        <f>Programas!H612</f>
        <v>14.2.2</v>
      </c>
      <c r="I612" s="2" t="str">
        <f>Programas!I612</f>
        <v>Promover atividades de extensão rural em parceria com a EMATER e instituições de pesquisa (UFV, por exemplo).</v>
      </c>
      <c r="J612" s="3" t="str">
        <f>IF(Programas!J612="X","X","")</f>
        <v/>
      </c>
      <c r="K612" s="3" t="str">
        <f>IF(Programas!K612="X","X","")</f>
        <v/>
      </c>
      <c r="L612" s="3" t="str">
        <f>IF(Programas!L612="X","X","")</f>
        <v/>
      </c>
      <c r="M612" s="3" t="str">
        <f>IF(Programas!M612="X","X","")</f>
        <v>X</v>
      </c>
      <c r="N612" s="3" t="str">
        <f>IF(Programas!N612="X","X","")</f>
        <v>X</v>
      </c>
      <c r="O612" s="3" t="str">
        <f>IF(Programas!O612="X","X","")</f>
        <v>X</v>
      </c>
      <c r="P612" s="3" t="str">
        <f>IF(Programas!P612="X","X","")</f>
        <v>X</v>
      </c>
      <c r="Q612" s="3" t="str">
        <f>IF(Programas!Q612="X","X","")</f>
        <v>X</v>
      </c>
      <c r="R612" s="3" t="str">
        <f>IF(Programas!R612="X","X","")</f>
        <v>X</v>
      </c>
      <c r="S612" s="3" t="str">
        <f>IF(Programas!S612="X","X","")</f>
        <v>X</v>
      </c>
      <c r="T612" s="3" t="str">
        <f>IF(Programas!T612="X","X","")</f>
        <v>X</v>
      </c>
      <c r="U612" s="3" t="str">
        <f>IF(Programas!U612="X","X","")</f>
        <v>X</v>
      </c>
      <c r="V612" s="3" t="str">
        <f>IF(Programas!V612="X","X","")</f>
        <v>X</v>
      </c>
      <c r="W612" s="3" t="str">
        <f>IF(Programas!W612="X","X","")</f>
        <v>X</v>
      </c>
      <c r="X612" s="3" t="str">
        <f>IF(Programas!X612="X","X","")</f>
        <v>X</v>
      </c>
      <c r="Y612" s="3" t="str">
        <f>IF(Programas!Y612="X","X","")</f>
        <v>X</v>
      </c>
      <c r="Z612" s="3" t="str">
        <f>IF(Programas!Z612="X","X","")</f>
        <v>X</v>
      </c>
      <c r="AA612" s="3" t="str">
        <f>IF(Programas!AA612="X","X","")</f>
        <v>X</v>
      </c>
      <c r="AB612" s="3" t="str">
        <f>IF(Programas!AB612="X","X","")</f>
        <v>X</v>
      </c>
      <c r="AC612" s="3" t="str">
        <f>IF(Programas!AC612="X","X","")</f>
        <v>X</v>
      </c>
      <c r="AD612" s="3">
        <f>Programas!AD612</f>
        <v>0</v>
      </c>
      <c r="AE612" s="3">
        <f>Programas!AE612</f>
        <v>0</v>
      </c>
      <c r="AF612" s="3">
        <f>Programas!AF612</f>
        <v>0</v>
      </c>
      <c r="AG612" s="3">
        <f>Programas!AG612</f>
        <v>0</v>
      </c>
      <c r="AH612" s="3">
        <f>Programas!AH612</f>
        <v>0</v>
      </c>
      <c r="AI612" s="3">
        <f>Programas!AI612</f>
        <v>0</v>
      </c>
      <c r="AJ612" s="3">
        <f>Programas!AJ612</f>
        <v>0</v>
      </c>
      <c r="AK612" s="3">
        <f>Programas!AK612</f>
        <v>0</v>
      </c>
      <c r="AL612" s="3">
        <f>Programas!AL612</f>
        <v>0</v>
      </c>
      <c r="AM612" s="3">
        <f>Programas!AM612</f>
        <v>0</v>
      </c>
      <c r="AN612" s="3">
        <f>Programas!AN612</f>
        <v>0</v>
      </c>
      <c r="AO612" s="3">
        <f>Programas!AO612</f>
        <v>0</v>
      </c>
      <c r="AP612" s="3">
        <f>Programas!AP612</f>
        <v>0</v>
      </c>
      <c r="AQ612" s="3">
        <f>Programas!AQ612</f>
        <v>0</v>
      </c>
      <c r="AR612" s="3">
        <f>Programas!AR612</f>
        <v>0</v>
      </c>
      <c r="AS612" s="3">
        <f>Programas!AS612</f>
        <v>0</v>
      </c>
      <c r="AT612" s="3">
        <f>Programas!AT612</f>
        <v>0</v>
      </c>
      <c r="AU612" s="3">
        <f>Programas!AU612</f>
        <v>0</v>
      </c>
      <c r="AV612" s="3">
        <f>Programas!AV612</f>
        <v>0</v>
      </c>
      <c r="AW612" s="3">
        <f>Programas!AW612</f>
        <v>0</v>
      </c>
      <c r="AX612" s="4">
        <f t="shared" si="582"/>
        <v>0</v>
      </c>
      <c r="AY612" s="4" t="s">
        <v>205</v>
      </c>
      <c r="AZ612" s="2" t="s">
        <v>496</v>
      </c>
      <c r="BA612" s="2" t="s">
        <v>387</v>
      </c>
      <c r="BB612" s="2" t="s">
        <v>388</v>
      </c>
      <c r="BC612" s="2" t="s">
        <v>389</v>
      </c>
      <c r="BD612" s="6">
        <v>0</v>
      </c>
      <c r="BE612" s="6">
        <f t="shared" ref="BE612:BE617" si="626">BD612</f>
        <v>0</v>
      </c>
      <c r="BF612" s="6">
        <f t="shared" ref="BF612:BF617" si="627">BE612</f>
        <v>0</v>
      </c>
      <c r="BG612" s="6">
        <v>0.5</v>
      </c>
      <c r="BH612" s="6">
        <f t="shared" ref="BH612:BH617" si="628">BG612</f>
        <v>0.5</v>
      </c>
      <c r="BI612" s="6">
        <f t="shared" ref="BI612:BI617" si="629">BH612</f>
        <v>0.5</v>
      </c>
      <c r="BJ612" s="6">
        <f t="shared" ref="BJ612:BJ617" si="630">BI612</f>
        <v>0.5</v>
      </c>
      <c r="BK612" s="6">
        <v>0.75</v>
      </c>
      <c r="BL612" s="6">
        <f t="shared" ref="BL612:BL617" si="631">BK612</f>
        <v>0.75</v>
      </c>
      <c r="BM612" s="6">
        <f t="shared" ref="BM612:BM617" si="632">BL612</f>
        <v>0.75</v>
      </c>
      <c r="BN612" s="6">
        <f t="shared" ref="BN612:BN617" si="633">BM612</f>
        <v>0.75</v>
      </c>
      <c r="BO612" s="6">
        <f t="shared" ref="BO612:BO617" si="634">BN612</f>
        <v>0.75</v>
      </c>
      <c r="BP612" s="6">
        <v>1</v>
      </c>
      <c r="BQ612" s="6">
        <f t="shared" ref="BQ612:BQ617" si="635">BP612</f>
        <v>1</v>
      </c>
      <c r="BR612" s="6">
        <f t="shared" ref="BR612:BR617" si="636">BQ612</f>
        <v>1</v>
      </c>
      <c r="BS612" s="6">
        <f t="shared" ref="BS612:BS617" si="637">BR612</f>
        <v>1</v>
      </c>
      <c r="BT612" s="6">
        <f t="shared" ref="BT612:BT617" si="638">BS612</f>
        <v>1</v>
      </c>
      <c r="BU612" s="6">
        <f t="shared" ref="BU612:BU617" si="639">BT612</f>
        <v>1</v>
      </c>
      <c r="BV612" s="6">
        <f t="shared" ref="BV612:BV617" si="640">BU612</f>
        <v>1</v>
      </c>
      <c r="BW612" s="6">
        <f t="shared" ref="BW612:BW617" si="641">BV612</f>
        <v>1</v>
      </c>
      <c r="BX612" s="1"/>
    </row>
    <row r="613" spans="1:76" ht="57" hidden="1" x14ac:dyDescent="0.3">
      <c r="A613" s="2" t="str">
        <f>Programas!A613</f>
        <v>DO3</v>
      </c>
      <c r="B613" s="2">
        <f>Programas!B613</f>
        <v>2</v>
      </c>
      <c r="C613" s="2" t="str">
        <f>Programas!C613</f>
        <v>Interfaces Setoriais</v>
      </c>
      <c r="D613" s="2">
        <f>Programas!D613</f>
        <v>14</v>
      </c>
      <c r="E613" s="2" t="str">
        <f>Programas!E613</f>
        <v>Desenvolvimento de ações para o setor agropecuário</v>
      </c>
      <c r="F613" s="2" t="str">
        <f>Programas!F613</f>
        <v>14.2</v>
      </c>
      <c r="G613" s="2" t="str">
        <f>Programas!G613</f>
        <v>Otimização do manejo do uso das águas na irrigação</v>
      </c>
      <c r="H613" s="2" t="str">
        <f>Programas!H613</f>
        <v>14.2.2</v>
      </c>
      <c r="I613" s="2" t="str">
        <f>Programas!I613</f>
        <v>Promover atividades de extensão rural em parceria com a EMATER e instituições de pesquisa (UFV, por exemplo).</v>
      </c>
      <c r="J613" s="3" t="str">
        <f>IF(Programas!J613="X","X","")</f>
        <v/>
      </c>
      <c r="K613" s="3" t="str">
        <f>IF(Programas!K613="X","X","")</f>
        <v/>
      </c>
      <c r="L613" s="3" t="str">
        <f>IF(Programas!L613="X","X","")</f>
        <v/>
      </c>
      <c r="M613" s="3" t="str">
        <f>IF(Programas!M613="X","X","")</f>
        <v>X</v>
      </c>
      <c r="N613" s="3" t="str">
        <f>IF(Programas!N613="X","X","")</f>
        <v>X</v>
      </c>
      <c r="O613" s="3" t="str">
        <f>IF(Programas!O613="X","X","")</f>
        <v>X</v>
      </c>
      <c r="P613" s="3" t="str">
        <f>IF(Programas!P613="X","X","")</f>
        <v>X</v>
      </c>
      <c r="Q613" s="3" t="str">
        <f>IF(Programas!Q613="X","X","")</f>
        <v>X</v>
      </c>
      <c r="R613" s="3" t="str">
        <f>IF(Programas!R613="X","X","")</f>
        <v>X</v>
      </c>
      <c r="S613" s="3" t="str">
        <f>IF(Programas!S613="X","X","")</f>
        <v>X</v>
      </c>
      <c r="T613" s="3" t="str">
        <f>IF(Programas!T613="X","X","")</f>
        <v>X</v>
      </c>
      <c r="U613" s="3" t="str">
        <f>IF(Programas!U613="X","X","")</f>
        <v>X</v>
      </c>
      <c r="V613" s="3" t="str">
        <f>IF(Programas!V613="X","X","")</f>
        <v>X</v>
      </c>
      <c r="W613" s="3" t="str">
        <f>IF(Programas!W613="X","X","")</f>
        <v>X</v>
      </c>
      <c r="X613" s="3" t="str">
        <f>IF(Programas!X613="X","X","")</f>
        <v>X</v>
      </c>
      <c r="Y613" s="3" t="str">
        <f>IF(Programas!Y613="X","X","")</f>
        <v>X</v>
      </c>
      <c r="Z613" s="3" t="str">
        <f>IF(Programas!Z613="X","X","")</f>
        <v>X</v>
      </c>
      <c r="AA613" s="3" t="str">
        <f>IF(Programas!AA613="X","X","")</f>
        <v>X</v>
      </c>
      <c r="AB613" s="3" t="str">
        <f>IF(Programas!AB613="X","X","")</f>
        <v>X</v>
      </c>
      <c r="AC613" s="3" t="str">
        <f>IF(Programas!AC613="X","X","")</f>
        <v>X</v>
      </c>
      <c r="AD613" s="3">
        <f>Programas!AD613</f>
        <v>0</v>
      </c>
      <c r="AE613" s="3">
        <f>Programas!AE613</f>
        <v>0</v>
      </c>
      <c r="AF613" s="3">
        <f>Programas!AF613</f>
        <v>0</v>
      </c>
      <c r="AG613" s="3">
        <f>Programas!AG613</f>
        <v>0</v>
      </c>
      <c r="AH613" s="3">
        <f>Programas!AH613</f>
        <v>0</v>
      </c>
      <c r="AI613" s="3">
        <f>Programas!AI613</f>
        <v>0</v>
      </c>
      <c r="AJ613" s="3">
        <f>Programas!AJ613</f>
        <v>0</v>
      </c>
      <c r="AK613" s="3">
        <f>Programas!AK613</f>
        <v>0</v>
      </c>
      <c r="AL613" s="3">
        <f>Programas!AL613</f>
        <v>0</v>
      </c>
      <c r="AM613" s="3">
        <f>Programas!AM613</f>
        <v>0</v>
      </c>
      <c r="AN613" s="3">
        <f>Programas!AN613</f>
        <v>0</v>
      </c>
      <c r="AO613" s="3">
        <f>Programas!AO613</f>
        <v>0</v>
      </c>
      <c r="AP613" s="3">
        <f>Programas!AP613</f>
        <v>0</v>
      </c>
      <c r="AQ613" s="3">
        <f>Programas!AQ613</f>
        <v>0</v>
      </c>
      <c r="AR613" s="3">
        <f>Programas!AR613</f>
        <v>0</v>
      </c>
      <c r="AS613" s="3">
        <f>Programas!AS613</f>
        <v>0</v>
      </c>
      <c r="AT613" s="3">
        <f>Programas!AT613</f>
        <v>0</v>
      </c>
      <c r="AU613" s="3">
        <f>Programas!AU613</f>
        <v>0</v>
      </c>
      <c r="AV613" s="3">
        <f>Programas!AV613</f>
        <v>0</v>
      </c>
      <c r="AW613" s="3">
        <f>Programas!AW613</f>
        <v>0</v>
      </c>
      <c r="AX613" s="4">
        <f t="shared" si="582"/>
        <v>0</v>
      </c>
      <c r="AY613" s="4" t="s">
        <v>205</v>
      </c>
      <c r="AZ613" s="2" t="s">
        <v>496</v>
      </c>
      <c r="BA613" s="2" t="s">
        <v>387</v>
      </c>
      <c r="BB613" s="2" t="s">
        <v>388</v>
      </c>
      <c r="BC613" s="2" t="s">
        <v>389</v>
      </c>
      <c r="BD613" s="6">
        <v>0</v>
      </c>
      <c r="BE613" s="6">
        <f t="shared" si="626"/>
        <v>0</v>
      </c>
      <c r="BF613" s="6">
        <f t="shared" si="627"/>
        <v>0</v>
      </c>
      <c r="BG613" s="6">
        <v>0.5</v>
      </c>
      <c r="BH613" s="6">
        <f t="shared" si="628"/>
        <v>0.5</v>
      </c>
      <c r="BI613" s="6">
        <f t="shared" si="629"/>
        <v>0.5</v>
      </c>
      <c r="BJ613" s="6">
        <f t="shared" si="630"/>
        <v>0.5</v>
      </c>
      <c r="BK613" s="6">
        <v>0.75</v>
      </c>
      <c r="BL613" s="6">
        <f t="shared" si="631"/>
        <v>0.75</v>
      </c>
      <c r="BM613" s="6">
        <f t="shared" si="632"/>
        <v>0.75</v>
      </c>
      <c r="BN613" s="6">
        <f t="shared" si="633"/>
        <v>0.75</v>
      </c>
      <c r="BO613" s="6">
        <f t="shared" si="634"/>
        <v>0.75</v>
      </c>
      <c r="BP613" s="6">
        <v>1</v>
      </c>
      <c r="BQ613" s="6">
        <f t="shared" si="635"/>
        <v>1</v>
      </c>
      <c r="BR613" s="6">
        <f t="shared" si="636"/>
        <v>1</v>
      </c>
      <c r="BS613" s="6">
        <f t="shared" si="637"/>
        <v>1</v>
      </c>
      <c r="BT613" s="6">
        <f t="shared" si="638"/>
        <v>1</v>
      </c>
      <c r="BU613" s="6">
        <f t="shared" si="639"/>
        <v>1</v>
      </c>
      <c r="BV613" s="6">
        <f t="shared" si="640"/>
        <v>1</v>
      </c>
      <c r="BW613" s="6">
        <f t="shared" si="641"/>
        <v>1</v>
      </c>
      <c r="BX613" s="1"/>
    </row>
    <row r="614" spans="1:76" ht="57" hidden="1" x14ac:dyDescent="0.3">
      <c r="A614" s="2" t="str">
        <f>Programas!A614</f>
        <v>DO4</v>
      </c>
      <c r="B614" s="2">
        <f>Programas!B614</f>
        <v>2</v>
      </c>
      <c r="C614" s="2" t="str">
        <f>Programas!C614</f>
        <v>Interfaces Setoriais</v>
      </c>
      <c r="D614" s="2">
        <f>Programas!D614</f>
        <v>14</v>
      </c>
      <c r="E614" s="2" t="str">
        <f>Programas!E614</f>
        <v>Desenvolvimento de ações para o setor agropecuário</v>
      </c>
      <c r="F614" s="2" t="str">
        <f>Programas!F614</f>
        <v>14.2</v>
      </c>
      <c r="G614" s="2" t="str">
        <f>Programas!G614</f>
        <v>Otimização do manejo do uso das águas na irrigação</v>
      </c>
      <c r="H614" s="2" t="str">
        <f>Programas!H614</f>
        <v>14.2.2</v>
      </c>
      <c r="I614" s="2" t="str">
        <f>Programas!I614</f>
        <v>Promover atividades de extensão rural em parceria com a EMATER e instituições de pesquisa (UFV, por exemplo).</v>
      </c>
      <c r="J614" s="3" t="str">
        <f>IF(Programas!J614="X","X","")</f>
        <v/>
      </c>
      <c r="K614" s="3" t="str">
        <f>IF(Programas!K614="X","X","")</f>
        <v/>
      </c>
      <c r="L614" s="3" t="str">
        <f>IF(Programas!L614="X","X","")</f>
        <v/>
      </c>
      <c r="M614" s="3" t="str">
        <f>IF(Programas!M614="X","X","")</f>
        <v>X</v>
      </c>
      <c r="N614" s="3" t="str">
        <f>IF(Programas!N614="X","X","")</f>
        <v>X</v>
      </c>
      <c r="O614" s="3" t="str">
        <f>IF(Programas!O614="X","X","")</f>
        <v>X</v>
      </c>
      <c r="P614" s="3" t="str">
        <f>IF(Programas!P614="X","X","")</f>
        <v>X</v>
      </c>
      <c r="Q614" s="3" t="str">
        <f>IF(Programas!Q614="X","X","")</f>
        <v>X</v>
      </c>
      <c r="R614" s="3" t="str">
        <f>IF(Programas!R614="X","X","")</f>
        <v>X</v>
      </c>
      <c r="S614" s="3" t="str">
        <f>IF(Programas!S614="X","X","")</f>
        <v>X</v>
      </c>
      <c r="T614" s="3" t="str">
        <f>IF(Programas!T614="X","X","")</f>
        <v>X</v>
      </c>
      <c r="U614" s="3" t="str">
        <f>IF(Programas!U614="X","X","")</f>
        <v>X</v>
      </c>
      <c r="V614" s="3" t="str">
        <f>IF(Programas!V614="X","X","")</f>
        <v>X</v>
      </c>
      <c r="W614" s="3" t="str">
        <f>IF(Programas!W614="X","X","")</f>
        <v>X</v>
      </c>
      <c r="X614" s="3" t="str">
        <f>IF(Programas!X614="X","X","")</f>
        <v>X</v>
      </c>
      <c r="Y614" s="3" t="str">
        <f>IF(Programas!Y614="X","X","")</f>
        <v>X</v>
      </c>
      <c r="Z614" s="3" t="str">
        <f>IF(Programas!Z614="X","X","")</f>
        <v>X</v>
      </c>
      <c r="AA614" s="3" t="str">
        <f>IF(Programas!AA614="X","X","")</f>
        <v>X</v>
      </c>
      <c r="AB614" s="3" t="str">
        <f>IF(Programas!AB614="X","X","")</f>
        <v>X</v>
      </c>
      <c r="AC614" s="3" t="str">
        <f>IF(Programas!AC614="X","X","")</f>
        <v>X</v>
      </c>
      <c r="AD614" s="3">
        <f>Programas!AD614</f>
        <v>0</v>
      </c>
      <c r="AE614" s="3">
        <f>Programas!AE614</f>
        <v>0</v>
      </c>
      <c r="AF614" s="3">
        <f>Programas!AF614</f>
        <v>0</v>
      </c>
      <c r="AG614" s="3">
        <f>Programas!AG614</f>
        <v>0</v>
      </c>
      <c r="AH614" s="3">
        <f>Programas!AH614</f>
        <v>0</v>
      </c>
      <c r="AI614" s="3">
        <f>Programas!AI614</f>
        <v>0</v>
      </c>
      <c r="AJ614" s="3">
        <f>Programas!AJ614</f>
        <v>0</v>
      </c>
      <c r="AK614" s="3">
        <f>Programas!AK614</f>
        <v>0</v>
      </c>
      <c r="AL614" s="3">
        <f>Programas!AL614</f>
        <v>0</v>
      </c>
      <c r="AM614" s="3">
        <f>Programas!AM614</f>
        <v>0</v>
      </c>
      <c r="AN614" s="3">
        <f>Programas!AN614</f>
        <v>0</v>
      </c>
      <c r="AO614" s="3">
        <f>Programas!AO614</f>
        <v>0</v>
      </c>
      <c r="AP614" s="3">
        <f>Programas!AP614</f>
        <v>0</v>
      </c>
      <c r="AQ614" s="3">
        <f>Programas!AQ614</f>
        <v>0</v>
      </c>
      <c r="AR614" s="3">
        <f>Programas!AR614</f>
        <v>0</v>
      </c>
      <c r="AS614" s="3">
        <f>Programas!AS614</f>
        <v>0</v>
      </c>
      <c r="AT614" s="3">
        <f>Programas!AT614</f>
        <v>0</v>
      </c>
      <c r="AU614" s="3">
        <f>Programas!AU614</f>
        <v>0</v>
      </c>
      <c r="AV614" s="3">
        <f>Programas!AV614</f>
        <v>0</v>
      </c>
      <c r="AW614" s="3">
        <f>Programas!AW614</f>
        <v>0</v>
      </c>
      <c r="AX614" s="4">
        <f t="shared" si="582"/>
        <v>0</v>
      </c>
      <c r="AY614" s="4" t="s">
        <v>205</v>
      </c>
      <c r="AZ614" s="2" t="s">
        <v>496</v>
      </c>
      <c r="BA614" s="2" t="s">
        <v>387</v>
      </c>
      <c r="BB614" s="2" t="s">
        <v>388</v>
      </c>
      <c r="BC614" s="2" t="s">
        <v>389</v>
      </c>
      <c r="BD614" s="6">
        <v>0</v>
      </c>
      <c r="BE614" s="6">
        <f t="shared" si="626"/>
        <v>0</v>
      </c>
      <c r="BF614" s="6">
        <f t="shared" si="627"/>
        <v>0</v>
      </c>
      <c r="BG614" s="6">
        <v>0.5</v>
      </c>
      <c r="BH614" s="6">
        <f t="shared" si="628"/>
        <v>0.5</v>
      </c>
      <c r="BI614" s="6">
        <f t="shared" si="629"/>
        <v>0.5</v>
      </c>
      <c r="BJ614" s="6">
        <f t="shared" si="630"/>
        <v>0.5</v>
      </c>
      <c r="BK614" s="6">
        <v>0.75</v>
      </c>
      <c r="BL614" s="6">
        <f t="shared" si="631"/>
        <v>0.75</v>
      </c>
      <c r="BM614" s="6">
        <f t="shared" si="632"/>
        <v>0.75</v>
      </c>
      <c r="BN614" s="6">
        <f t="shared" si="633"/>
        <v>0.75</v>
      </c>
      <c r="BO614" s="6">
        <f t="shared" si="634"/>
        <v>0.75</v>
      </c>
      <c r="BP614" s="6">
        <v>1</v>
      </c>
      <c r="BQ614" s="6">
        <f t="shared" si="635"/>
        <v>1</v>
      </c>
      <c r="BR614" s="6">
        <f t="shared" si="636"/>
        <v>1</v>
      </c>
      <c r="BS614" s="6">
        <f t="shared" si="637"/>
        <v>1</v>
      </c>
      <c r="BT614" s="6">
        <f t="shared" si="638"/>
        <v>1</v>
      </c>
      <c r="BU614" s="6">
        <f t="shared" si="639"/>
        <v>1</v>
      </c>
      <c r="BV614" s="6">
        <f t="shared" si="640"/>
        <v>1</v>
      </c>
      <c r="BW614" s="6">
        <f t="shared" si="641"/>
        <v>1</v>
      </c>
      <c r="BX614" s="1"/>
    </row>
    <row r="615" spans="1:76" ht="57" hidden="1" x14ac:dyDescent="0.3">
      <c r="A615" s="2" t="str">
        <f>Programas!A615</f>
        <v>DO5</v>
      </c>
      <c r="B615" s="2">
        <f>Programas!B615</f>
        <v>2</v>
      </c>
      <c r="C615" s="2" t="str">
        <f>Programas!C615</f>
        <v>Interfaces Setoriais</v>
      </c>
      <c r="D615" s="2">
        <f>Programas!D615</f>
        <v>14</v>
      </c>
      <c r="E615" s="2" t="str">
        <f>Programas!E615</f>
        <v>Desenvolvimento de ações para o setor agropecuário</v>
      </c>
      <c r="F615" s="2" t="str">
        <f>Programas!F615</f>
        <v>14.2</v>
      </c>
      <c r="G615" s="2" t="str">
        <f>Programas!G615</f>
        <v>Otimização do manejo do uso das águas na irrigação</v>
      </c>
      <c r="H615" s="2" t="str">
        <f>Programas!H615</f>
        <v>14.2.2</v>
      </c>
      <c r="I615" s="2" t="str">
        <f>Programas!I615</f>
        <v>Promover atividades de extensão rural em parceria com a EMATER e instituições de pesquisa (UFV, por exemplo).</v>
      </c>
      <c r="J615" s="3" t="str">
        <f>IF(Programas!J615="X","X","")</f>
        <v/>
      </c>
      <c r="K615" s="3" t="str">
        <f>IF(Programas!K615="X","X","")</f>
        <v/>
      </c>
      <c r="L615" s="3" t="str">
        <f>IF(Programas!L615="X","X","")</f>
        <v/>
      </c>
      <c r="M615" s="3" t="str">
        <f>IF(Programas!M615="X","X","")</f>
        <v>X</v>
      </c>
      <c r="N615" s="3" t="str">
        <f>IF(Programas!N615="X","X","")</f>
        <v>X</v>
      </c>
      <c r="O615" s="3" t="str">
        <f>IF(Programas!O615="X","X","")</f>
        <v>X</v>
      </c>
      <c r="P615" s="3" t="str">
        <f>IF(Programas!P615="X","X","")</f>
        <v>X</v>
      </c>
      <c r="Q615" s="3" t="str">
        <f>IF(Programas!Q615="X","X","")</f>
        <v>X</v>
      </c>
      <c r="R615" s="3" t="str">
        <f>IF(Programas!R615="X","X","")</f>
        <v>X</v>
      </c>
      <c r="S615" s="3" t="str">
        <f>IF(Programas!S615="X","X","")</f>
        <v>X</v>
      </c>
      <c r="T615" s="3" t="str">
        <f>IF(Programas!T615="X","X","")</f>
        <v>X</v>
      </c>
      <c r="U615" s="3" t="str">
        <f>IF(Programas!U615="X","X","")</f>
        <v>X</v>
      </c>
      <c r="V615" s="3" t="str">
        <f>IF(Programas!V615="X","X","")</f>
        <v>X</v>
      </c>
      <c r="W615" s="3" t="str">
        <f>IF(Programas!W615="X","X","")</f>
        <v>X</v>
      </c>
      <c r="X615" s="3" t="str">
        <f>IF(Programas!X615="X","X","")</f>
        <v>X</v>
      </c>
      <c r="Y615" s="3" t="str">
        <f>IF(Programas!Y615="X","X","")</f>
        <v>X</v>
      </c>
      <c r="Z615" s="3" t="str">
        <f>IF(Programas!Z615="X","X","")</f>
        <v>X</v>
      </c>
      <c r="AA615" s="3" t="str">
        <f>IF(Programas!AA615="X","X","")</f>
        <v>X</v>
      </c>
      <c r="AB615" s="3" t="str">
        <f>IF(Programas!AB615="X","X","")</f>
        <v>X</v>
      </c>
      <c r="AC615" s="3" t="str">
        <f>IF(Programas!AC615="X","X","")</f>
        <v>X</v>
      </c>
      <c r="AD615" s="3">
        <f>Programas!AD615</f>
        <v>0</v>
      </c>
      <c r="AE615" s="3">
        <f>Programas!AE615</f>
        <v>0</v>
      </c>
      <c r="AF615" s="3">
        <f>Programas!AF615</f>
        <v>0</v>
      </c>
      <c r="AG615" s="3">
        <f>Programas!AG615</f>
        <v>0</v>
      </c>
      <c r="AH615" s="3">
        <f>Programas!AH615</f>
        <v>0</v>
      </c>
      <c r="AI615" s="3">
        <f>Programas!AI615</f>
        <v>0</v>
      </c>
      <c r="AJ615" s="3">
        <f>Programas!AJ615</f>
        <v>0</v>
      </c>
      <c r="AK615" s="3">
        <f>Programas!AK615</f>
        <v>0</v>
      </c>
      <c r="AL615" s="3">
        <f>Programas!AL615</f>
        <v>0</v>
      </c>
      <c r="AM615" s="3">
        <f>Programas!AM615</f>
        <v>0</v>
      </c>
      <c r="AN615" s="3">
        <f>Programas!AN615</f>
        <v>0</v>
      </c>
      <c r="AO615" s="3">
        <f>Programas!AO615</f>
        <v>0</v>
      </c>
      <c r="AP615" s="3">
        <f>Programas!AP615</f>
        <v>0</v>
      </c>
      <c r="AQ615" s="3">
        <f>Programas!AQ615</f>
        <v>0</v>
      </c>
      <c r="AR615" s="3">
        <f>Programas!AR615</f>
        <v>0</v>
      </c>
      <c r="AS615" s="3">
        <f>Programas!AS615</f>
        <v>0</v>
      </c>
      <c r="AT615" s="3">
        <f>Programas!AT615</f>
        <v>0</v>
      </c>
      <c r="AU615" s="3">
        <f>Programas!AU615</f>
        <v>0</v>
      </c>
      <c r="AV615" s="3">
        <f>Programas!AV615</f>
        <v>0</v>
      </c>
      <c r="AW615" s="3">
        <f>Programas!AW615</f>
        <v>0</v>
      </c>
      <c r="AX615" s="4">
        <f t="shared" si="582"/>
        <v>0</v>
      </c>
      <c r="AY615" s="4" t="s">
        <v>205</v>
      </c>
      <c r="AZ615" s="2" t="s">
        <v>496</v>
      </c>
      <c r="BA615" s="2" t="s">
        <v>387</v>
      </c>
      <c r="BB615" s="2" t="s">
        <v>388</v>
      </c>
      <c r="BC615" s="2" t="s">
        <v>389</v>
      </c>
      <c r="BD615" s="6">
        <v>0</v>
      </c>
      <c r="BE615" s="6">
        <f t="shared" si="626"/>
        <v>0</v>
      </c>
      <c r="BF615" s="6">
        <f t="shared" si="627"/>
        <v>0</v>
      </c>
      <c r="BG615" s="6">
        <v>0.5</v>
      </c>
      <c r="BH615" s="6">
        <f t="shared" si="628"/>
        <v>0.5</v>
      </c>
      <c r="BI615" s="6">
        <f t="shared" si="629"/>
        <v>0.5</v>
      </c>
      <c r="BJ615" s="6">
        <f t="shared" si="630"/>
        <v>0.5</v>
      </c>
      <c r="BK615" s="6">
        <v>0.75</v>
      </c>
      <c r="BL615" s="6">
        <f t="shared" si="631"/>
        <v>0.75</v>
      </c>
      <c r="BM615" s="6">
        <f t="shared" si="632"/>
        <v>0.75</v>
      </c>
      <c r="BN615" s="6">
        <f t="shared" si="633"/>
        <v>0.75</v>
      </c>
      <c r="BO615" s="6">
        <f t="shared" si="634"/>
        <v>0.75</v>
      </c>
      <c r="BP615" s="6">
        <v>1</v>
      </c>
      <c r="BQ615" s="6">
        <f t="shared" si="635"/>
        <v>1</v>
      </c>
      <c r="BR615" s="6">
        <f t="shared" si="636"/>
        <v>1</v>
      </c>
      <c r="BS615" s="6">
        <f t="shared" si="637"/>
        <v>1</v>
      </c>
      <c r="BT615" s="6">
        <f t="shared" si="638"/>
        <v>1</v>
      </c>
      <c r="BU615" s="6">
        <f t="shared" si="639"/>
        <v>1</v>
      </c>
      <c r="BV615" s="6">
        <f t="shared" si="640"/>
        <v>1</v>
      </c>
      <c r="BW615" s="6">
        <f t="shared" si="641"/>
        <v>1</v>
      </c>
      <c r="BX615" s="1"/>
    </row>
    <row r="616" spans="1:76" ht="57" hidden="1" x14ac:dyDescent="0.3">
      <c r="A616" s="2" t="str">
        <f>Programas!A616</f>
        <v>DO6</v>
      </c>
      <c r="B616" s="2">
        <f>Programas!B616</f>
        <v>2</v>
      </c>
      <c r="C616" s="2" t="str">
        <f>Programas!C616</f>
        <v>Interfaces Setoriais</v>
      </c>
      <c r="D616" s="2">
        <f>Programas!D616</f>
        <v>14</v>
      </c>
      <c r="E616" s="2" t="str">
        <f>Programas!E616</f>
        <v>Desenvolvimento de ações para o setor agropecuário</v>
      </c>
      <c r="F616" s="2" t="str">
        <f>Programas!F616</f>
        <v>14.2</v>
      </c>
      <c r="G616" s="2" t="str">
        <f>Programas!G616</f>
        <v>Otimização do manejo do uso das águas na irrigação</v>
      </c>
      <c r="H616" s="2" t="str">
        <f>Programas!H616</f>
        <v>14.2.2</v>
      </c>
      <c r="I616" s="2" t="str">
        <f>Programas!I616</f>
        <v>Promover atividades de extensão rural em parceria com a EMATER e instituições de pesquisa (UFV, por exemplo).</v>
      </c>
      <c r="J616" s="3" t="str">
        <f>IF(Programas!J616="X","X","")</f>
        <v/>
      </c>
      <c r="K616" s="3" t="str">
        <f>IF(Programas!K616="X","X","")</f>
        <v/>
      </c>
      <c r="L616" s="3" t="str">
        <f>IF(Programas!L616="X","X","")</f>
        <v/>
      </c>
      <c r="M616" s="3" t="str">
        <f>IF(Programas!M616="X","X","")</f>
        <v>X</v>
      </c>
      <c r="N616" s="3" t="str">
        <f>IF(Programas!N616="X","X","")</f>
        <v>X</v>
      </c>
      <c r="O616" s="3" t="str">
        <f>IF(Programas!O616="X","X","")</f>
        <v>X</v>
      </c>
      <c r="P616" s="3" t="str">
        <f>IF(Programas!P616="X","X","")</f>
        <v>X</v>
      </c>
      <c r="Q616" s="3" t="str">
        <f>IF(Programas!Q616="X","X","")</f>
        <v>X</v>
      </c>
      <c r="R616" s="3" t="str">
        <f>IF(Programas!R616="X","X","")</f>
        <v>X</v>
      </c>
      <c r="S616" s="3" t="str">
        <f>IF(Programas!S616="X","X","")</f>
        <v>X</v>
      </c>
      <c r="T616" s="3" t="str">
        <f>IF(Programas!T616="X","X","")</f>
        <v>X</v>
      </c>
      <c r="U616" s="3" t="str">
        <f>IF(Programas!U616="X","X","")</f>
        <v>X</v>
      </c>
      <c r="V616" s="3" t="str">
        <f>IF(Programas!V616="X","X","")</f>
        <v>X</v>
      </c>
      <c r="W616" s="3" t="str">
        <f>IF(Programas!W616="X","X","")</f>
        <v>X</v>
      </c>
      <c r="X616" s="3" t="str">
        <f>IF(Programas!X616="X","X","")</f>
        <v>X</v>
      </c>
      <c r="Y616" s="3" t="str">
        <f>IF(Programas!Y616="X","X","")</f>
        <v>X</v>
      </c>
      <c r="Z616" s="3" t="str">
        <f>IF(Programas!Z616="X","X","")</f>
        <v>X</v>
      </c>
      <c r="AA616" s="3" t="str">
        <f>IF(Programas!AA616="X","X","")</f>
        <v>X</v>
      </c>
      <c r="AB616" s="3" t="str">
        <f>IF(Programas!AB616="X","X","")</f>
        <v>X</v>
      </c>
      <c r="AC616" s="3" t="str">
        <f>IF(Programas!AC616="X","X","")</f>
        <v>X</v>
      </c>
      <c r="AD616" s="3">
        <f>Programas!AD616</f>
        <v>0</v>
      </c>
      <c r="AE616" s="3">
        <f>Programas!AE616</f>
        <v>0</v>
      </c>
      <c r="AF616" s="3">
        <f>Programas!AF616</f>
        <v>0</v>
      </c>
      <c r="AG616" s="3">
        <f>Programas!AG616</f>
        <v>0</v>
      </c>
      <c r="AH616" s="3">
        <f>Programas!AH616</f>
        <v>0</v>
      </c>
      <c r="AI616" s="3">
        <f>Programas!AI616</f>
        <v>0</v>
      </c>
      <c r="AJ616" s="3">
        <f>Programas!AJ616</f>
        <v>0</v>
      </c>
      <c r="AK616" s="3">
        <f>Programas!AK616</f>
        <v>0</v>
      </c>
      <c r="AL616" s="3">
        <f>Programas!AL616</f>
        <v>0</v>
      </c>
      <c r="AM616" s="3">
        <f>Programas!AM616</f>
        <v>0</v>
      </c>
      <c r="AN616" s="3">
        <f>Programas!AN616</f>
        <v>0</v>
      </c>
      <c r="AO616" s="3">
        <f>Programas!AO616</f>
        <v>0</v>
      </c>
      <c r="AP616" s="3">
        <f>Programas!AP616</f>
        <v>0</v>
      </c>
      <c r="AQ616" s="3">
        <f>Programas!AQ616</f>
        <v>0</v>
      </c>
      <c r="AR616" s="3">
        <f>Programas!AR616</f>
        <v>0</v>
      </c>
      <c r="AS616" s="3">
        <f>Programas!AS616</f>
        <v>0</v>
      </c>
      <c r="AT616" s="3">
        <f>Programas!AT616</f>
        <v>0</v>
      </c>
      <c r="AU616" s="3">
        <f>Programas!AU616</f>
        <v>0</v>
      </c>
      <c r="AV616" s="3">
        <f>Programas!AV616</f>
        <v>0</v>
      </c>
      <c r="AW616" s="3">
        <f>Programas!AW616</f>
        <v>0</v>
      </c>
      <c r="AX616" s="4">
        <f t="shared" si="582"/>
        <v>0</v>
      </c>
      <c r="AY616" s="4" t="s">
        <v>205</v>
      </c>
      <c r="AZ616" s="2" t="s">
        <v>496</v>
      </c>
      <c r="BA616" s="2" t="s">
        <v>387</v>
      </c>
      <c r="BB616" s="2" t="s">
        <v>388</v>
      </c>
      <c r="BC616" s="2" t="s">
        <v>389</v>
      </c>
      <c r="BD616" s="6">
        <v>0</v>
      </c>
      <c r="BE616" s="6">
        <f t="shared" si="626"/>
        <v>0</v>
      </c>
      <c r="BF616" s="6">
        <f t="shared" si="627"/>
        <v>0</v>
      </c>
      <c r="BG616" s="6">
        <v>0.5</v>
      </c>
      <c r="BH616" s="6">
        <f t="shared" si="628"/>
        <v>0.5</v>
      </c>
      <c r="BI616" s="6">
        <f t="shared" si="629"/>
        <v>0.5</v>
      </c>
      <c r="BJ616" s="6">
        <f t="shared" si="630"/>
        <v>0.5</v>
      </c>
      <c r="BK616" s="6">
        <v>0.75</v>
      </c>
      <c r="BL616" s="6">
        <f t="shared" si="631"/>
        <v>0.75</v>
      </c>
      <c r="BM616" s="6">
        <f t="shared" si="632"/>
        <v>0.75</v>
      </c>
      <c r="BN616" s="6">
        <f t="shared" si="633"/>
        <v>0.75</v>
      </c>
      <c r="BO616" s="6">
        <f t="shared" si="634"/>
        <v>0.75</v>
      </c>
      <c r="BP616" s="6">
        <v>1</v>
      </c>
      <c r="BQ616" s="6">
        <f t="shared" si="635"/>
        <v>1</v>
      </c>
      <c r="BR616" s="6">
        <f t="shared" si="636"/>
        <v>1</v>
      </c>
      <c r="BS616" s="6">
        <f t="shared" si="637"/>
        <v>1</v>
      </c>
      <c r="BT616" s="6">
        <f t="shared" si="638"/>
        <v>1</v>
      </c>
      <c r="BU616" s="6">
        <f t="shared" si="639"/>
        <v>1</v>
      </c>
      <c r="BV616" s="6">
        <f t="shared" si="640"/>
        <v>1</v>
      </c>
      <c r="BW616" s="6">
        <f t="shared" si="641"/>
        <v>1</v>
      </c>
      <c r="BX616" s="1"/>
    </row>
    <row r="617" spans="1:76" ht="57" hidden="1" x14ac:dyDescent="0.3">
      <c r="A617" s="2" t="str">
        <f>Programas!A617</f>
        <v>UA7</v>
      </c>
      <c r="B617" s="2">
        <f>Programas!B617</f>
        <v>2</v>
      </c>
      <c r="C617" s="2" t="str">
        <f>Programas!C617</f>
        <v>Interfaces Setoriais</v>
      </c>
      <c r="D617" s="2">
        <f>Programas!D617</f>
        <v>14</v>
      </c>
      <c r="E617" s="2" t="str">
        <f>Programas!E617</f>
        <v>Desenvolvimento de ações para o setor agropecuário</v>
      </c>
      <c r="F617" s="2" t="str">
        <f>Programas!F617</f>
        <v>14.2</v>
      </c>
      <c r="G617" s="2" t="str">
        <f>Programas!G617</f>
        <v>Otimização do manejo do uso das águas na irrigação</v>
      </c>
      <c r="H617" s="2" t="str">
        <f>Programas!H617</f>
        <v>14.2.2</v>
      </c>
      <c r="I617" s="2" t="str">
        <f>Programas!I617</f>
        <v>Promover atividades de extensão rural em parceria com o IDAF, INCAPER e instituições de pesquisa (UFV, por exemplo).</v>
      </c>
      <c r="J617" s="3" t="str">
        <f>IF(Programas!J617="X","X","")</f>
        <v/>
      </c>
      <c r="K617" s="3" t="str">
        <f>IF(Programas!K617="X","X","")</f>
        <v/>
      </c>
      <c r="L617" s="3" t="str">
        <f>IF(Programas!L617="X","X","")</f>
        <v/>
      </c>
      <c r="M617" s="3" t="str">
        <f>IF(Programas!M617="X","X","")</f>
        <v>X</v>
      </c>
      <c r="N617" s="3" t="str">
        <f>IF(Programas!N617="X","X","")</f>
        <v>X</v>
      </c>
      <c r="O617" s="3" t="str">
        <f>IF(Programas!O617="X","X","")</f>
        <v>X</v>
      </c>
      <c r="P617" s="3" t="str">
        <f>IF(Programas!P617="X","X","")</f>
        <v>X</v>
      </c>
      <c r="Q617" s="3" t="str">
        <f>IF(Programas!Q617="X","X","")</f>
        <v>X</v>
      </c>
      <c r="R617" s="3" t="str">
        <f>IF(Programas!R617="X","X","")</f>
        <v>X</v>
      </c>
      <c r="S617" s="3" t="str">
        <f>IF(Programas!S617="X","X","")</f>
        <v>X</v>
      </c>
      <c r="T617" s="3" t="str">
        <f>IF(Programas!T617="X","X","")</f>
        <v>X</v>
      </c>
      <c r="U617" s="3" t="str">
        <f>IF(Programas!U617="X","X","")</f>
        <v>X</v>
      </c>
      <c r="V617" s="3" t="str">
        <f>IF(Programas!V617="X","X","")</f>
        <v>X</v>
      </c>
      <c r="W617" s="3" t="str">
        <f>IF(Programas!W617="X","X","")</f>
        <v>X</v>
      </c>
      <c r="X617" s="3" t="str">
        <f>IF(Programas!X617="X","X","")</f>
        <v>X</v>
      </c>
      <c r="Y617" s="3" t="str">
        <f>IF(Programas!Y617="X","X","")</f>
        <v>X</v>
      </c>
      <c r="Z617" s="3" t="str">
        <f>IF(Programas!Z617="X","X","")</f>
        <v>X</v>
      </c>
      <c r="AA617" s="3" t="str">
        <f>IF(Programas!AA617="X","X","")</f>
        <v>X</v>
      </c>
      <c r="AB617" s="3" t="str">
        <f>IF(Programas!AB617="X","X","")</f>
        <v>X</v>
      </c>
      <c r="AC617" s="3" t="str">
        <f>IF(Programas!AC617="X","X","")</f>
        <v>X</v>
      </c>
      <c r="AD617" s="3">
        <f>Programas!AD617</f>
        <v>0</v>
      </c>
      <c r="AE617" s="3">
        <f>Programas!AE617</f>
        <v>0</v>
      </c>
      <c r="AF617" s="3">
        <f>Programas!AF617</f>
        <v>0</v>
      </c>
      <c r="AG617" s="3">
        <f>Programas!AG617</f>
        <v>0</v>
      </c>
      <c r="AH617" s="3">
        <f>Programas!AH617</f>
        <v>0</v>
      </c>
      <c r="AI617" s="3">
        <f>Programas!AI617</f>
        <v>0</v>
      </c>
      <c r="AJ617" s="3">
        <f>Programas!AJ617</f>
        <v>0</v>
      </c>
      <c r="AK617" s="3">
        <f>Programas!AK617</f>
        <v>0</v>
      </c>
      <c r="AL617" s="3">
        <f>Programas!AL617</f>
        <v>0</v>
      </c>
      <c r="AM617" s="3">
        <f>Programas!AM617</f>
        <v>0</v>
      </c>
      <c r="AN617" s="3">
        <f>Programas!AN617</f>
        <v>0</v>
      </c>
      <c r="AO617" s="3">
        <f>Programas!AO617</f>
        <v>0</v>
      </c>
      <c r="AP617" s="3">
        <f>Programas!AP617</f>
        <v>0</v>
      </c>
      <c r="AQ617" s="3">
        <f>Programas!AQ617</f>
        <v>0</v>
      </c>
      <c r="AR617" s="3">
        <f>Programas!AR617</f>
        <v>0</v>
      </c>
      <c r="AS617" s="3">
        <f>Programas!AS617</f>
        <v>0</v>
      </c>
      <c r="AT617" s="3">
        <f>Programas!AT617</f>
        <v>0</v>
      </c>
      <c r="AU617" s="3">
        <f>Programas!AU617</f>
        <v>0</v>
      </c>
      <c r="AV617" s="3">
        <f>Programas!AV617</f>
        <v>0</v>
      </c>
      <c r="AW617" s="3">
        <f>Programas!AW617</f>
        <v>0</v>
      </c>
      <c r="AX617" s="4">
        <f t="shared" si="582"/>
        <v>0</v>
      </c>
      <c r="AY617" s="4" t="s">
        <v>205</v>
      </c>
      <c r="AZ617" s="2" t="s">
        <v>497</v>
      </c>
      <c r="BA617" s="2" t="s">
        <v>387</v>
      </c>
      <c r="BB617" s="2" t="s">
        <v>388</v>
      </c>
      <c r="BC617" s="2" t="s">
        <v>389</v>
      </c>
      <c r="BD617" s="6">
        <v>0</v>
      </c>
      <c r="BE617" s="6">
        <f t="shared" si="626"/>
        <v>0</v>
      </c>
      <c r="BF617" s="6">
        <f t="shared" si="627"/>
        <v>0</v>
      </c>
      <c r="BG617" s="6">
        <v>0.5</v>
      </c>
      <c r="BH617" s="6">
        <f t="shared" si="628"/>
        <v>0.5</v>
      </c>
      <c r="BI617" s="6">
        <f t="shared" si="629"/>
        <v>0.5</v>
      </c>
      <c r="BJ617" s="6">
        <f t="shared" si="630"/>
        <v>0.5</v>
      </c>
      <c r="BK617" s="6">
        <v>0.75</v>
      </c>
      <c r="BL617" s="6">
        <f t="shared" si="631"/>
        <v>0.75</v>
      </c>
      <c r="BM617" s="6">
        <f t="shared" si="632"/>
        <v>0.75</v>
      </c>
      <c r="BN617" s="6">
        <f t="shared" si="633"/>
        <v>0.75</v>
      </c>
      <c r="BO617" s="6">
        <f t="shared" si="634"/>
        <v>0.75</v>
      </c>
      <c r="BP617" s="6">
        <v>1</v>
      </c>
      <c r="BQ617" s="6">
        <f t="shared" si="635"/>
        <v>1</v>
      </c>
      <c r="BR617" s="6">
        <f t="shared" si="636"/>
        <v>1</v>
      </c>
      <c r="BS617" s="6">
        <f t="shared" si="637"/>
        <v>1</v>
      </c>
      <c r="BT617" s="6">
        <f t="shared" si="638"/>
        <v>1</v>
      </c>
      <c r="BU617" s="6">
        <f t="shared" si="639"/>
        <v>1</v>
      </c>
      <c r="BV617" s="6">
        <f t="shared" si="640"/>
        <v>1</v>
      </c>
      <c r="BW617" s="6">
        <f t="shared" si="641"/>
        <v>1</v>
      </c>
      <c r="BX617" s="1"/>
    </row>
    <row r="618" spans="1:76" ht="57" hidden="1" x14ac:dyDescent="0.3">
      <c r="A618" s="2" t="str">
        <f>Programas!A618</f>
        <v>UA8</v>
      </c>
      <c r="B618" s="2">
        <f>Programas!B618</f>
        <v>2</v>
      </c>
      <c r="C618" s="2" t="str">
        <f>Programas!C618</f>
        <v>Interfaces Setoriais</v>
      </c>
      <c r="D618" s="2">
        <f>Programas!D618</f>
        <v>14</v>
      </c>
      <c r="E618" s="2" t="str">
        <f>Programas!E618</f>
        <v>Desenvolvimento de ações para o setor agropecuário</v>
      </c>
      <c r="F618" s="2" t="str">
        <f>Programas!F618</f>
        <v>14.2</v>
      </c>
      <c r="G618" s="2" t="str">
        <f>Programas!G618</f>
        <v>Otimização do manejo do uso das águas na irrigação</v>
      </c>
      <c r="H618" s="2" t="str">
        <f>Programas!H618</f>
        <v>14.2.2</v>
      </c>
      <c r="I618" s="2" t="str">
        <f>Programas!I618</f>
        <v>Promover atividades de extensão rural em parceria com o IDAF, INCAPER e instituições de pesquisa (UFV, por exemplo).</v>
      </c>
      <c r="J618" s="3" t="str">
        <f>IF(Programas!J618="X","X","")</f>
        <v/>
      </c>
      <c r="K618" s="3" t="str">
        <f>IF(Programas!K618="X","X","")</f>
        <v/>
      </c>
      <c r="L618" s="3" t="str">
        <f>IF(Programas!L618="X","X","")</f>
        <v/>
      </c>
      <c r="M618" s="3" t="str">
        <f>IF(Programas!M618="X","X","")</f>
        <v>X</v>
      </c>
      <c r="N618" s="3" t="str">
        <f>IF(Programas!N618="X","X","")</f>
        <v>X</v>
      </c>
      <c r="O618" s="3" t="str">
        <f>IF(Programas!O618="X","X","")</f>
        <v>X</v>
      </c>
      <c r="P618" s="3" t="str">
        <f>IF(Programas!P618="X","X","")</f>
        <v>X</v>
      </c>
      <c r="Q618" s="3" t="str">
        <f>IF(Programas!Q618="X","X","")</f>
        <v>X</v>
      </c>
      <c r="R618" s="3" t="str">
        <f>IF(Programas!R618="X","X","")</f>
        <v>X</v>
      </c>
      <c r="S618" s="3" t="str">
        <f>IF(Programas!S618="X","X","")</f>
        <v>X</v>
      </c>
      <c r="T618" s="3" t="str">
        <f>IF(Programas!T618="X","X","")</f>
        <v>X</v>
      </c>
      <c r="U618" s="3" t="str">
        <f>IF(Programas!U618="X","X","")</f>
        <v>X</v>
      </c>
      <c r="V618" s="3" t="str">
        <f>IF(Programas!V618="X","X","")</f>
        <v>X</v>
      </c>
      <c r="W618" s="3" t="str">
        <f>IF(Programas!W618="X","X","")</f>
        <v>X</v>
      </c>
      <c r="X618" s="3" t="str">
        <f>IF(Programas!X618="X","X","")</f>
        <v>X</v>
      </c>
      <c r="Y618" s="3" t="str">
        <f>IF(Programas!Y618="X","X","")</f>
        <v>X</v>
      </c>
      <c r="Z618" s="3" t="str">
        <f>IF(Programas!Z618="X","X","")</f>
        <v>X</v>
      </c>
      <c r="AA618" s="3" t="str">
        <f>IF(Programas!AA618="X","X","")</f>
        <v>X</v>
      </c>
      <c r="AB618" s="3" t="str">
        <f>IF(Programas!AB618="X","X","")</f>
        <v>X</v>
      </c>
      <c r="AC618" s="3" t="str">
        <f>IF(Programas!AC618="X","X","")</f>
        <v>X</v>
      </c>
      <c r="AD618" s="3">
        <f>Programas!AD618</f>
        <v>0</v>
      </c>
      <c r="AE618" s="3">
        <f>Programas!AE618</f>
        <v>0</v>
      </c>
      <c r="AF618" s="3">
        <f>Programas!AF618</f>
        <v>0</v>
      </c>
      <c r="AG618" s="3">
        <f>Programas!AG618</f>
        <v>0</v>
      </c>
      <c r="AH618" s="3">
        <f>Programas!AH618</f>
        <v>0</v>
      </c>
      <c r="AI618" s="3">
        <f>Programas!AI618</f>
        <v>0</v>
      </c>
      <c r="AJ618" s="3">
        <f>Programas!AJ618</f>
        <v>0</v>
      </c>
      <c r="AK618" s="3">
        <f>Programas!AK618</f>
        <v>0</v>
      </c>
      <c r="AL618" s="3">
        <f>Programas!AL618</f>
        <v>0</v>
      </c>
      <c r="AM618" s="3">
        <f>Programas!AM618</f>
        <v>0</v>
      </c>
      <c r="AN618" s="3">
        <f>Programas!AN618</f>
        <v>0</v>
      </c>
      <c r="AO618" s="3">
        <f>Programas!AO618</f>
        <v>0</v>
      </c>
      <c r="AP618" s="3">
        <f>Programas!AP618</f>
        <v>0</v>
      </c>
      <c r="AQ618" s="3">
        <f>Programas!AQ618</f>
        <v>0</v>
      </c>
      <c r="AR618" s="3">
        <f>Programas!AR618</f>
        <v>0</v>
      </c>
      <c r="AS618" s="3">
        <f>Programas!AS618</f>
        <v>0</v>
      </c>
      <c r="AT618" s="3">
        <f>Programas!AT618</f>
        <v>0</v>
      </c>
      <c r="AU618" s="3">
        <f>Programas!AU618</f>
        <v>0</v>
      </c>
      <c r="AV618" s="3">
        <f>Programas!AV618</f>
        <v>0</v>
      </c>
      <c r="AW618" s="3">
        <f>Programas!AW618</f>
        <v>0</v>
      </c>
      <c r="AX618" s="4">
        <f t="shared" si="582"/>
        <v>0</v>
      </c>
      <c r="AY618" s="4" t="s">
        <v>205</v>
      </c>
      <c r="AZ618" s="2" t="s">
        <v>497</v>
      </c>
      <c r="BA618" s="2" t="s">
        <v>387</v>
      </c>
      <c r="BB618" s="2" t="s">
        <v>388</v>
      </c>
      <c r="BC618" s="2" t="s">
        <v>389</v>
      </c>
      <c r="BD618" s="6">
        <v>0</v>
      </c>
      <c r="BE618" s="6">
        <f>BD618</f>
        <v>0</v>
      </c>
      <c r="BF618" s="6">
        <f>BE618</f>
        <v>0</v>
      </c>
      <c r="BG618" s="6">
        <v>0.5</v>
      </c>
      <c r="BH618" s="6">
        <f t="shared" ref="BH618:BJ619" si="642">BG618</f>
        <v>0.5</v>
      </c>
      <c r="BI618" s="6">
        <f t="shared" si="642"/>
        <v>0.5</v>
      </c>
      <c r="BJ618" s="6">
        <f t="shared" si="642"/>
        <v>0.5</v>
      </c>
      <c r="BK618" s="6">
        <v>0.75</v>
      </c>
      <c r="BL618" s="6">
        <f t="shared" ref="BL618:BO619" si="643">BK618</f>
        <v>0.75</v>
      </c>
      <c r="BM618" s="6">
        <f t="shared" si="643"/>
        <v>0.75</v>
      </c>
      <c r="BN618" s="6">
        <f t="shared" si="643"/>
        <v>0.75</v>
      </c>
      <c r="BO618" s="6">
        <f t="shared" si="643"/>
        <v>0.75</v>
      </c>
      <c r="BP618" s="6">
        <v>1</v>
      </c>
      <c r="BQ618" s="6">
        <f t="shared" ref="BQ618:BW619" si="644">BP618</f>
        <v>1</v>
      </c>
      <c r="BR618" s="6">
        <f t="shared" si="644"/>
        <v>1</v>
      </c>
      <c r="BS618" s="6">
        <f t="shared" si="644"/>
        <v>1</v>
      </c>
      <c r="BT618" s="6">
        <f t="shared" si="644"/>
        <v>1</v>
      </c>
      <c r="BU618" s="6">
        <f t="shared" si="644"/>
        <v>1</v>
      </c>
      <c r="BV618" s="6">
        <f t="shared" si="644"/>
        <v>1</v>
      </c>
      <c r="BW618" s="6">
        <f t="shared" si="644"/>
        <v>1</v>
      </c>
      <c r="BX618" s="1"/>
    </row>
    <row r="619" spans="1:76" ht="57" hidden="1" x14ac:dyDescent="0.3">
      <c r="A619" s="2" t="str">
        <f>Programas!A619</f>
        <v>UA9</v>
      </c>
      <c r="B619" s="2">
        <f>Programas!B619</f>
        <v>2</v>
      </c>
      <c r="C619" s="2" t="str">
        <f>Programas!C619</f>
        <v>Interfaces Setoriais</v>
      </c>
      <c r="D619" s="2">
        <f>Programas!D619</f>
        <v>14</v>
      </c>
      <c r="E619" s="2" t="str">
        <f>Programas!E619</f>
        <v>Desenvolvimento de ações para o setor agropecuário</v>
      </c>
      <c r="F619" s="2" t="str">
        <f>Programas!F619</f>
        <v>14.2</v>
      </c>
      <c r="G619" s="2" t="str">
        <f>Programas!G619</f>
        <v>Otimização do manejo do uso das águas na irrigação</v>
      </c>
      <c r="H619" s="2" t="str">
        <f>Programas!H619</f>
        <v>14.2.2</v>
      </c>
      <c r="I619" s="2" t="str">
        <f>Programas!I619</f>
        <v>Promover atividades de extensão rural em parceria com o IDAF, INCAPER e instituições de pesquisa (UFV, por exemplo).</v>
      </c>
      <c r="J619" s="3" t="str">
        <f>IF(Programas!J619="X","X","")</f>
        <v/>
      </c>
      <c r="K619" s="3" t="str">
        <f>IF(Programas!K619="X","X","")</f>
        <v/>
      </c>
      <c r="L619" s="3" t="str">
        <f>IF(Programas!L619="X","X","")</f>
        <v/>
      </c>
      <c r="M619" s="3" t="str">
        <f>IF(Programas!M619="X","X","")</f>
        <v>X</v>
      </c>
      <c r="N619" s="3" t="str">
        <f>IF(Programas!N619="X","X","")</f>
        <v>X</v>
      </c>
      <c r="O619" s="3" t="str">
        <f>IF(Programas!O619="X","X","")</f>
        <v>X</v>
      </c>
      <c r="P619" s="3" t="str">
        <f>IF(Programas!P619="X","X","")</f>
        <v>X</v>
      </c>
      <c r="Q619" s="3" t="str">
        <f>IF(Programas!Q619="X","X","")</f>
        <v>X</v>
      </c>
      <c r="R619" s="3" t="str">
        <f>IF(Programas!R619="X","X","")</f>
        <v>X</v>
      </c>
      <c r="S619" s="3" t="str">
        <f>IF(Programas!S619="X","X","")</f>
        <v>X</v>
      </c>
      <c r="T619" s="3" t="str">
        <f>IF(Programas!T619="X","X","")</f>
        <v>X</v>
      </c>
      <c r="U619" s="3" t="str">
        <f>IF(Programas!U619="X","X","")</f>
        <v>X</v>
      </c>
      <c r="V619" s="3" t="str">
        <f>IF(Programas!V619="X","X","")</f>
        <v>X</v>
      </c>
      <c r="W619" s="3" t="str">
        <f>IF(Programas!W619="X","X","")</f>
        <v>X</v>
      </c>
      <c r="X619" s="3" t="str">
        <f>IF(Programas!X619="X","X","")</f>
        <v>X</v>
      </c>
      <c r="Y619" s="3" t="str">
        <f>IF(Programas!Y619="X","X","")</f>
        <v>X</v>
      </c>
      <c r="Z619" s="3" t="str">
        <f>IF(Programas!Z619="X","X","")</f>
        <v>X</v>
      </c>
      <c r="AA619" s="3" t="str">
        <f>IF(Programas!AA619="X","X","")</f>
        <v>X</v>
      </c>
      <c r="AB619" s="3" t="str">
        <f>IF(Programas!AB619="X","X","")</f>
        <v>X</v>
      </c>
      <c r="AC619" s="3" t="str">
        <f>IF(Programas!AC619="X","X","")</f>
        <v>X</v>
      </c>
      <c r="AD619" s="3">
        <f>Programas!AD619</f>
        <v>0</v>
      </c>
      <c r="AE619" s="3">
        <f>Programas!AE619</f>
        <v>0</v>
      </c>
      <c r="AF619" s="3">
        <f>Programas!AF619</f>
        <v>0</v>
      </c>
      <c r="AG619" s="3">
        <f>Programas!AG619</f>
        <v>0</v>
      </c>
      <c r="AH619" s="3">
        <f>Programas!AH619</f>
        <v>0</v>
      </c>
      <c r="AI619" s="3">
        <f>Programas!AI619</f>
        <v>0</v>
      </c>
      <c r="AJ619" s="3">
        <f>Programas!AJ619</f>
        <v>0</v>
      </c>
      <c r="AK619" s="3">
        <f>Programas!AK619</f>
        <v>0</v>
      </c>
      <c r="AL619" s="3">
        <f>Programas!AL619</f>
        <v>0</v>
      </c>
      <c r="AM619" s="3">
        <f>Programas!AM619</f>
        <v>0</v>
      </c>
      <c r="AN619" s="3">
        <f>Programas!AN619</f>
        <v>0</v>
      </c>
      <c r="AO619" s="3">
        <f>Programas!AO619</f>
        <v>0</v>
      </c>
      <c r="AP619" s="3">
        <f>Programas!AP619</f>
        <v>0</v>
      </c>
      <c r="AQ619" s="3">
        <f>Programas!AQ619</f>
        <v>0</v>
      </c>
      <c r="AR619" s="3">
        <f>Programas!AR619</f>
        <v>0</v>
      </c>
      <c r="AS619" s="3">
        <f>Programas!AS619</f>
        <v>0</v>
      </c>
      <c r="AT619" s="3">
        <f>Programas!AT619</f>
        <v>0</v>
      </c>
      <c r="AU619" s="3">
        <f>Programas!AU619</f>
        <v>0</v>
      </c>
      <c r="AV619" s="3">
        <f>Programas!AV619</f>
        <v>0</v>
      </c>
      <c r="AW619" s="3">
        <f>Programas!AW619</f>
        <v>0</v>
      </c>
      <c r="AX619" s="4">
        <f t="shared" si="582"/>
        <v>0</v>
      </c>
      <c r="AY619" s="4" t="s">
        <v>205</v>
      </c>
      <c r="AZ619" s="2" t="s">
        <v>497</v>
      </c>
      <c r="BA619" s="2" t="s">
        <v>387</v>
      </c>
      <c r="BB619" s="2" t="s">
        <v>388</v>
      </c>
      <c r="BC619" s="2" t="s">
        <v>389</v>
      </c>
      <c r="BD619" s="6">
        <v>0</v>
      </c>
      <c r="BE619" s="6">
        <f>BD619</f>
        <v>0</v>
      </c>
      <c r="BF619" s="6">
        <f>BE619</f>
        <v>0</v>
      </c>
      <c r="BG619" s="6">
        <v>0.5</v>
      </c>
      <c r="BH619" s="6">
        <f t="shared" si="642"/>
        <v>0.5</v>
      </c>
      <c r="BI619" s="6">
        <f t="shared" si="642"/>
        <v>0.5</v>
      </c>
      <c r="BJ619" s="6">
        <f t="shared" si="642"/>
        <v>0.5</v>
      </c>
      <c r="BK619" s="6">
        <v>0.75</v>
      </c>
      <c r="BL619" s="6">
        <f t="shared" si="643"/>
        <v>0.75</v>
      </c>
      <c r="BM619" s="6">
        <f t="shared" si="643"/>
        <v>0.75</v>
      </c>
      <c r="BN619" s="6">
        <f t="shared" si="643"/>
        <v>0.75</v>
      </c>
      <c r="BO619" s="6">
        <f t="shared" si="643"/>
        <v>0.75</v>
      </c>
      <c r="BP619" s="6">
        <v>1</v>
      </c>
      <c r="BQ619" s="6">
        <f t="shared" si="644"/>
        <v>1</v>
      </c>
      <c r="BR619" s="6">
        <f t="shared" si="644"/>
        <v>1</v>
      </c>
      <c r="BS619" s="6">
        <f t="shared" si="644"/>
        <v>1</v>
      </c>
      <c r="BT619" s="6">
        <f t="shared" si="644"/>
        <v>1</v>
      </c>
      <c r="BU619" s="6">
        <f t="shared" si="644"/>
        <v>1</v>
      </c>
      <c r="BV619" s="6">
        <f t="shared" si="644"/>
        <v>1</v>
      </c>
      <c r="BW619" s="6">
        <f t="shared" si="644"/>
        <v>1</v>
      </c>
      <c r="BX619" s="1"/>
    </row>
    <row r="620" spans="1:76" ht="57" x14ac:dyDescent="0.3">
      <c r="A620" s="40" t="str">
        <f>Programas!A620</f>
        <v>PIRH</v>
      </c>
      <c r="B620" s="40">
        <f>Programas!B620</f>
        <v>2</v>
      </c>
      <c r="C620" s="40" t="str">
        <f>Programas!C620</f>
        <v>Interfaces Setoriais</v>
      </c>
      <c r="D620" s="40">
        <f>Programas!D620</f>
        <v>14</v>
      </c>
      <c r="E620" s="40" t="str">
        <f>Programas!E620</f>
        <v>Desenvolvimento de ações para o setor agropecuário</v>
      </c>
      <c r="F620" s="40" t="str">
        <f>Programas!F620</f>
        <v>14.2</v>
      </c>
      <c r="G620" s="40" t="str">
        <f>Programas!G620</f>
        <v>Otimização do manejo do uso das águas na irrigação</v>
      </c>
      <c r="H620" s="40" t="str">
        <f>Programas!H620</f>
        <v>14.2.3</v>
      </c>
      <c r="I620" s="40" t="str">
        <f>Programas!I620</f>
        <v>Fomentar o aprimoramento de tecnologias de irrigação em parceria com instituições de ensino e pesquisa e fundações de apoio à pesquisa</v>
      </c>
      <c r="J620" s="30" t="str">
        <f>IF(Programas!J620="X","X","")</f>
        <v/>
      </c>
      <c r="K620" s="30" t="str">
        <f>IF(Programas!K620="X","X","")</f>
        <v/>
      </c>
      <c r="L620" s="30" t="str">
        <f>IF(Programas!L620="X","X","")</f>
        <v/>
      </c>
      <c r="M620" s="30" t="str">
        <f>IF(Programas!M620="X","X","")</f>
        <v/>
      </c>
      <c r="N620" s="30" t="str">
        <f>IF(Programas!N620="X","X","")</f>
        <v/>
      </c>
      <c r="O620" s="30" t="str">
        <f>IF(Programas!O620="X","X","")</f>
        <v>X</v>
      </c>
      <c r="P620" s="30" t="str">
        <f>IF(Programas!P620="X","X","")</f>
        <v>X</v>
      </c>
      <c r="Q620" s="30" t="str">
        <f>IF(Programas!Q620="X","X","")</f>
        <v>X</v>
      </c>
      <c r="R620" s="30" t="str">
        <f>IF(Programas!R620="X","X","")</f>
        <v>X</v>
      </c>
      <c r="S620" s="30" t="str">
        <f>IF(Programas!S620="X","X","")</f>
        <v>X</v>
      </c>
      <c r="T620" s="30" t="str">
        <f>IF(Programas!T620="X","X","")</f>
        <v>X</v>
      </c>
      <c r="U620" s="30" t="str">
        <f>IF(Programas!U620="X","X","")</f>
        <v>X</v>
      </c>
      <c r="V620" s="30" t="str">
        <f>IF(Programas!V620="X","X","")</f>
        <v>X</v>
      </c>
      <c r="W620" s="30" t="str">
        <f>IF(Programas!W620="X","X","")</f>
        <v>X</v>
      </c>
      <c r="X620" s="30" t="str">
        <f>IF(Programas!X620="X","X","")</f>
        <v>X</v>
      </c>
      <c r="Y620" s="30" t="str">
        <f>IF(Programas!Y620="X","X","")</f>
        <v>X</v>
      </c>
      <c r="Z620" s="30" t="str">
        <f>IF(Programas!Z620="X","X","")</f>
        <v>X</v>
      </c>
      <c r="AA620" s="30" t="str">
        <f>IF(Programas!AA620="X","X","")</f>
        <v>X</v>
      </c>
      <c r="AB620" s="30" t="str">
        <f>IF(Programas!AB620="X","X","")</f>
        <v>X</v>
      </c>
      <c r="AC620" s="30" t="str">
        <f>IF(Programas!AC620="X","X","")</f>
        <v>X</v>
      </c>
      <c r="AD620" s="30">
        <f>Programas!AD620</f>
        <v>0</v>
      </c>
      <c r="AE620" s="30">
        <f>Programas!AE620</f>
        <v>0</v>
      </c>
      <c r="AF620" s="30">
        <f>Programas!AF620</f>
        <v>0</v>
      </c>
      <c r="AG620" s="30">
        <f>Programas!AG620</f>
        <v>0</v>
      </c>
      <c r="AH620" s="30">
        <f>Programas!AH620</f>
        <v>0</v>
      </c>
      <c r="AI620" s="30">
        <f>Programas!AI620</f>
        <v>1905.6</v>
      </c>
      <c r="AJ620" s="30">
        <f>Programas!AJ620</f>
        <v>1905.6</v>
      </c>
      <c r="AK620" s="30">
        <f>Programas!AK620</f>
        <v>1905.6</v>
      </c>
      <c r="AL620" s="30">
        <f>Programas!AL620</f>
        <v>1905.6</v>
      </c>
      <c r="AM620" s="30">
        <f>Programas!AM620</f>
        <v>1905.6</v>
      </c>
      <c r="AN620" s="30">
        <f>Programas!AN620</f>
        <v>1905.6</v>
      </c>
      <c r="AO620" s="30">
        <f>Programas!AO620</f>
        <v>1905.6</v>
      </c>
      <c r="AP620" s="30">
        <f>Programas!AP620</f>
        <v>1905.6</v>
      </c>
      <c r="AQ620" s="30">
        <f>Programas!AQ620</f>
        <v>1905.6</v>
      </c>
      <c r="AR620" s="30">
        <f>Programas!AR620</f>
        <v>1905.6</v>
      </c>
      <c r="AS620" s="30">
        <f>Programas!AS620</f>
        <v>1905.6</v>
      </c>
      <c r="AT620" s="30">
        <f>Programas!AT620</f>
        <v>1905.6</v>
      </c>
      <c r="AU620" s="30">
        <f>Programas!AU620</f>
        <v>1905.6</v>
      </c>
      <c r="AV620" s="30">
        <f>Programas!AV620</f>
        <v>1905.6</v>
      </c>
      <c r="AW620" s="30">
        <f>Programas!AW620</f>
        <v>1905.6</v>
      </c>
      <c r="AX620" s="36">
        <f t="shared" si="582"/>
        <v>28583.999999999993</v>
      </c>
      <c r="AY620" s="36" t="s">
        <v>205</v>
      </c>
      <c r="AZ620" s="40" t="s">
        <v>390</v>
      </c>
      <c r="BA620" s="40" t="s">
        <v>391</v>
      </c>
      <c r="BB620" s="40" t="s">
        <v>392</v>
      </c>
      <c r="BC620" s="40" t="s">
        <v>393</v>
      </c>
      <c r="BD620" s="62">
        <v>0</v>
      </c>
      <c r="BE620" s="62">
        <f t="shared" ref="BE620:BV620" si="645">BD620</f>
        <v>0</v>
      </c>
      <c r="BF620" s="62">
        <f t="shared" si="645"/>
        <v>0</v>
      </c>
      <c r="BG620" s="62">
        <f t="shared" si="645"/>
        <v>0</v>
      </c>
      <c r="BH620" s="62">
        <f t="shared" si="645"/>
        <v>0</v>
      </c>
      <c r="BI620" s="62">
        <v>0.25</v>
      </c>
      <c r="BJ620" s="62">
        <v>0.5</v>
      </c>
      <c r="BK620" s="62">
        <f t="shared" si="645"/>
        <v>0.5</v>
      </c>
      <c r="BL620" s="62">
        <f t="shared" si="645"/>
        <v>0.5</v>
      </c>
      <c r="BM620" s="62">
        <f t="shared" si="645"/>
        <v>0.5</v>
      </c>
      <c r="BN620" s="62">
        <f t="shared" si="645"/>
        <v>0.5</v>
      </c>
      <c r="BO620" s="62">
        <f t="shared" si="645"/>
        <v>0.5</v>
      </c>
      <c r="BP620" s="62">
        <v>0.75</v>
      </c>
      <c r="BQ620" s="62">
        <f t="shared" si="645"/>
        <v>0.75</v>
      </c>
      <c r="BR620" s="62">
        <f t="shared" si="645"/>
        <v>0.75</v>
      </c>
      <c r="BS620" s="62">
        <f t="shared" si="645"/>
        <v>0.75</v>
      </c>
      <c r="BT620" s="62">
        <f t="shared" si="645"/>
        <v>0.75</v>
      </c>
      <c r="BU620" s="62">
        <f t="shared" si="645"/>
        <v>0.75</v>
      </c>
      <c r="BV620" s="62">
        <f t="shared" si="645"/>
        <v>0.75</v>
      </c>
      <c r="BW620" s="62">
        <v>1</v>
      </c>
    </row>
    <row r="621" spans="1:76" ht="57" hidden="1" x14ac:dyDescent="0.3">
      <c r="A621" s="2" t="str">
        <f>Programas!A621</f>
        <v>Doce</v>
      </c>
      <c r="B621" s="2">
        <f>Programas!B621</f>
        <v>2</v>
      </c>
      <c r="C621" s="2" t="str">
        <f>Programas!C621</f>
        <v>Interfaces Setoriais</v>
      </c>
      <c r="D621" s="2">
        <f>Programas!D621</f>
        <v>14</v>
      </c>
      <c r="E621" s="2" t="str">
        <f>Programas!E621</f>
        <v>Desenvolvimento de ações para o setor agropecuário</v>
      </c>
      <c r="F621" s="2" t="str">
        <f>Programas!F621</f>
        <v>14.2</v>
      </c>
      <c r="G621" s="2" t="str">
        <f>Programas!G621</f>
        <v>Otimização do manejo do uso das águas na irrigação</v>
      </c>
      <c r="H621" s="2" t="str">
        <f>Programas!H621</f>
        <v>14.2.3</v>
      </c>
      <c r="I621" s="2" t="str">
        <f>Programas!I621</f>
        <v>Fomentar o aprimoramento de tecnologias de irrigação em parceria com instituições de ensino e pesquisa e fundações de apoio à pesquisa</v>
      </c>
      <c r="J621" s="3" t="str">
        <f>IF(Programas!J621="X","X","")</f>
        <v/>
      </c>
      <c r="K621" s="3" t="str">
        <f>IF(Programas!K621="X","X","")</f>
        <v/>
      </c>
      <c r="L621" s="3" t="str">
        <f>IF(Programas!L621="X","X","")</f>
        <v/>
      </c>
      <c r="M621" s="3" t="str">
        <f>IF(Programas!M621="X","X","")</f>
        <v/>
      </c>
      <c r="N621" s="3" t="str">
        <f>IF(Programas!N621="X","X","")</f>
        <v/>
      </c>
      <c r="O621" s="3" t="str">
        <f>IF(Programas!O621="X","X","")</f>
        <v>X</v>
      </c>
      <c r="P621" s="3" t="str">
        <f>IF(Programas!P621="X","X","")</f>
        <v>X</v>
      </c>
      <c r="Q621" s="3" t="str">
        <f>IF(Programas!Q621="X","X","")</f>
        <v>X</v>
      </c>
      <c r="R621" s="3" t="str">
        <f>IF(Programas!R621="X","X","")</f>
        <v>X</v>
      </c>
      <c r="S621" s="3" t="str">
        <f>IF(Programas!S621="X","X","")</f>
        <v>X</v>
      </c>
      <c r="T621" s="3" t="str">
        <f>IF(Programas!T621="X","X","")</f>
        <v>X</v>
      </c>
      <c r="U621" s="3" t="str">
        <f>IF(Programas!U621="X","X","")</f>
        <v>X</v>
      </c>
      <c r="V621" s="3" t="str">
        <f>IF(Programas!V621="X","X","")</f>
        <v>X</v>
      </c>
      <c r="W621" s="3" t="str">
        <f>IF(Programas!W621="X","X","")</f>
        <v>X</v>
      </c>
      <c r="X621" s="3" t="str">
        <f>IF(Programas!X621="X","X","")</f>
        <v>X</v>
      </c>
      <c r="Y621" s="3" t="str">
        <f>IF(Programas!Y621="X","X","")</f>
        <v>X</v>
      </c>
      <c r="Z621" s="3" t="str">
        <f>IF(Programas!Z621="X","X","")</f>
        <v>X</v>
      </c>
      <c r="AA621" s="3" t="str">
        <f>IF(Programas!AA621="X","X","")</f>
        <v>X</v>
      </c>
      <c r="AB621" s="3" t="str">
        <f>IF(Programas!AB621="X","X","")</f>
        <v>X</v>
      </c>
      <c r="AC621" s="3" t="str">
        <f>IF(Programas!AC621="X","X","")</f>
        <v>X</v>
      </c>
      <c r="AD621" s="3">
        <f>Programas!AD621</f>
        <v>0</v>
      </c>
      <c r="AE621" s="3">
        <f>Programas!AE621</f>
        <v>0</v>
      </c>
      <c r="AF621" s="3">
        <f>Programas!AF621</f>
        <v>0</v>
      </c>
      <c r="AG621" s="3">
        <f>Programas!AG621</f>
        <v>0</v>
      </c>
      <c r="AH621" s="3">
        <f>Programas!AH621</f>
        <v>0</v>
      </c>
      <c r="AI621" s="3">
        <f>Programas!AI621</f>
        <v>505.6</v>
      </c>
      <c r="AJ621" s="3">
        <f>Programas!AJ621</f>
        <v>505.6</v>
      </c>
      <c r="AK621" s="3">
        <f>Programas!AK621</f>
        <v>505.6</v>
      </c>
      <c r="AL621" s="3">
        <f>Programas!AL621</f>
        <v>505.6</v>
      </c>
      <c r="AM621" s="3">
        <f>Programas!AM621</f>
        <v>505.6</v>
      </c>
      <c r="AN621" s="3">
        <f>Programas!AN621</f>
        <v>505.6</v>
      </c>
      <c r="AO621" s="3">
        <f>Programas!AO621</f>
        <v>505.6</v>
      </c>
      <c r="AP621" s="3">
        <f>Programas!AP621</f>
        <v>505.6</v>
      </c>
      <c r="AQ621" s="3">
        <f>Programas!AQ621</f>
        <v>505.6</v>
      </c>
      <c r="AR621" s="3">
        <f>Programas!AR621</f>
        <v>505.6</v>
      </c>
      <c r="AS621" s="3">
        <f>Programas!AS621</f>
        <v>505.6</v>
      </c>
      <c r="AT621" s="3">
        <f>Programas!AT621</f>
        <v>505.6</v>
      </c>
      <c r="AU621" s="3">
        <f>Programas!AU621</f>
        <v>505.6</v>
      </c>
      <c r="AV621" s="3">
        <f>Programas!AV621</f>
        <v>505.6</v>
      </c>
      <c r="AW621" s="3">
        <f>Programas!AW621</f>
        <v>505.6</v>
      </c>
      <c r="AX621" s="4">
        <f t="shared" si="582"/>
        <v>7584.0000000000018</v>
      </c>
      <c r="AY621" s="4" t="s">
        <v>205</v>
      </c>
      <c r="AZ621" s="2" t="s">
        <v>390</v>
      </c>
      <c r="BA621" s="2" t="s">
        <v>391</v>
      </c>
      <c r="BB621" s="2" t="s">
        <v>392</v>
      </c>
      <c r="BC621" s="2" t="s">
        <v>393</v>
      </c>
      <c r="BD621" s="6">
        <v>0</v>
      </c>
      <c r="BE621" s="6">
        <f t="shared" ref="BE621:BE631" si="646">BD621</f>
        <v>0</v>
      </c>
      <c r="BF621" s="6">
        <f t="shared" ref="BF621:BF630" si="647">BE621</f>
        <v>0</v>
      </c>
      <c r="BG621" s="6">
        <f t="shared" ref="BG621:BG631" si="648">BF621</f>
        <v>0</v>
      </c>
      <c r="BH621" s="6">
        <f t="shared" ref="BH621:BH631" si="649">BG621</f>
        <v>0</v>
      </c>
      <c r="BI621" s="6">
        <v>0.25</v>
      </c>
      <c r="BJ621" s="6">
        <v>0.5</v>
      </c>
      <c r="BK621" s="6">
        <f t="shared" ref="BK621:BK631" si="650">BJ621</f>
        <v>0.5</v>
      </c>
      <c r="BL621" s="6">
        <f t="shared" ref="BL621:BL631" si="651">BK621</f>
        <v>0.5</v>
      </c>
      <c r="BM621" s="6">
        <f t="shared" ref="BM621:BM631" si="652">BL621</f>
        <v>0.5</v>
      </c>
      <c r="BN621" s="6">
        <f t="shared" ref="BN621:BN631" si="653">BM621</f>
        <v>0.5</v>
      </c>
      <c r="BO621" s="6">
        <f t="shared" ref="BO621:BO631" si="654">BN621</f>
        <v>0.5</v>
      </c>
      <c r="BP621" s="6">
        <v>0.75</v>
      </c>
      <c r="BQ621" s="6">
        <f t="shared" ref="BQ621:BQ631" si="655">BP621</f>
        <v>0.75</v>
      </c>
      <c r="BR621" s="6">
        <f t="shared" ref="BR621:BR631" si="656">BQ621</f>
        <v>0.75</v>
      </c>
      <c r="BS621" s="6">
        <f t="shared" ref="BS621:BS631" si="657">BR621</f>
        <v>0.75</v>
      </c>
      <c r="BT621" s="6">
        <f t="shared" ref="BT621:BT631" si="658">BS621</f>
        <v>0.75</v>
      </c>
      <c r="BU621" s="6">
        <f t="shared" ref="BU621:BU631" si="659">BT621</f>
        <v>0.75</v>
      </c>
      <c r="BV621" s="6">
        <f t="shared" ref="BV621:BV630" si="660">BU621</f>
        <v>0.75</v>
      </c>
      <c r="BW621" s="6">
        <v>1</v>
      </c>
      <c r="BX621" s="1"/>
    </row>
    <row r="622" spans="1:76" ht="57" hidden="1" x14ac:dyDescent="0.3">
      <c r="A622" s="2" t="str">
        <f>Programas!A622</f>
        <v>DO1</v>
      </c>
      <c r="B622" s="2">
        <f>Programas!B622</f>
        <v>2</v>
      </c>
      <c r="C622" s="2" t="str">
        <f>Programas!C622</f>
        <v>Interfaces Setoriais</v>
      </c>
      <c r="D622" s="2">
        <f>Programas!D622</f>
        <v>14</v>
      </c>
      <c r="E622" s="2" t="str">
        <f>Programas!E622</f>
        <v>Desenvolvimento de ações para o setor agropecuário</v>
      </c>
      <c r="F622" s="2" t="str">
        <f>Programas!F622</f>
        <v>14.2</v>
      </c>
      <c r="G622" s="2" t="str">
        <f>Programas!G622</f>
        <v>Otimização do manejo do uso das águas na irrigação</v>
      </c>
      <c r="H622" s="2" t="str">
        <f>Programas!H622</f>
        <v>14.2.3</v>
      </c>
      <c r="I622" s="2" t="str">
        <f>Programas!I622</f>
        <v>Fomentar o aprimoramento de tecnologias de irrigação em parceria com instituições de ensino e pesquisa e fundações de apoio à pesquisa</v>
      </c>
      <c r="J622" s="3" t="str">
        <f>IF(Programas!J622="X","X","")</f>
        <v/>
      </c>
      <c r="K622" s="3" t="str">
        <f>IF(Programas!K622="X","X","")</f>
        <v/>
      </c>
      <c r="L622" s="3" t="str">
        <f>IF(Programas!L622="X","X","")</f>
        <v/>
      </c>
      <c r="M622" s="3" t="str">
        <f>IF(Programas!M622="X","X","")</f>
        <v/>
      </c>
      <c r="N622" s="3" t="str">
        <f>IF(Programas!N622="X","X","")</f>
        <v/>
      </c>
      <c r="O622" s="3" t="str">
        <f>IF(Programas!O622="X","X","")</f>
        <v>X</v>
      </c>
      <c r="P622" s="3" t="str">
        <f>IF(Programas!P622="X","X","")</f>
        <v>X</v>
      </c>
      <c r="Q622" s="3" t="str">
        <f>IF(Programas!Q622="X","X","")</f>
        <v>X</v>
      </c>
      <c r="R622" s="3" t="str">
        <f>IF(Programas!R622="X","X","")</f>
        <v>X</v>
      </c>
      <c r="S622" s="3" t="str">
        <f>IF(Programas!S622="X","X","")</f>
        <v>X</v>
      </c>
      <c r="T622" s="3" t="str">
        <f>IF(Programas!T622="X","X","")</f>
        <v>X</v>
      </c>
      <c r="U622" s="3" t="str">
        <f>IF(Programas!U622="X","X","")</f>
        <v>X</v>
      </c>
      <c r="V622" s="3" t="str">
        <f>IF(Programas!V622="X","X","")</f>
        <v>X</v>
      </c>
      <c r="W622" s="3" t="str">
        <f>IF(Programas!W622="X","X","")</f>
        <v>X</v>
      </c>
      <c r="X622" s="3" t="str">
        <f>IF(Programas!X622="X","X","")</f>
        <v>X</v>
      </c>
      <c r="Y622" s="3" t="str">
        <f>IF(Programas!Y622="X","X","")</f>
        <v>X</v>
      </c>
      <c r="Z622" s="3" t="str">
        <f>IF(Programas!Z622="X","X","")</f>
        <v>X</v>
      </c>
      <c r="AA622" s="3" t="str">
        <f>IF(Programas!AA622="X","X","")</f>
        <v>X</v>
      </c>
      <c r="AB622" s="3" t="str">
        <f>IF(Programas!AB622="X","X","")</f>
        <v>X</v>
      </c>
      <c r="AC622" s="3" t="str">
        <f>IF(Programas!AC622="X","X","")</f>
        <v>X</v>
      </c>
      <c r="AD622" s="3">
        <f>Programas!AD622</f>
        <v>0</v>
      </c>
      <c r="AE622" s="3">
        <f>Programas!AE622</f>
        <v>0</v>
      </c>
      <c r="AF622" s="3">
        <f>Programas!AF622</f>
        <v>0</v>
      </c>
      <c r="AG622" s="3">
        <f>Programas!AG622</f>
        <v>0</v>
      </c>
      <c r="AH622" s="3">
        <f>Programas!AH622</f>
        <v>0</v>
      </c>
      <c r="AI622" s="3">
        <f>Programas!AI622</f>
        <v>150</v>
      </c>
      <c r="AJ622" s="3">
        <f>Programas!AJ622</f>
        <v>150</v>
      </c>
      <c r="AK622" s="3">
        <f>Programas!AK622</f>
        <v>150</v>
      </c>
      <c r="AL622" s="3">
        <f>Programas!AL622</f>
        <v>150</v>
      </c>
      <c r="AM622" s="3">
        <f>Programas!AM622</f>
        <v>150</v>
      </c>
      <c r="AN622" s="3">
        <f>Programas!AN622</f>
        <v>150</v>
      </c>
      <c r="AO622" s="3">
        <f>Programas!AO622</f>
        <v>150</v>
      </c>
      <c r="AP622" s="3">
        <f>Programas!AP622</f>
        <v>150</v>
      </c>
      <c r="AQ622" s="3">
        <f>Programas!AQ622</f>
        <v>150</v>
      </c>
      <c r="AR622" s="3">
        <f>Programas!AR622</f>
        <v>150</v>
      </c>
      <c r="AS622" s="3">
        <f>Programas!AS622</f>
        <v>150</v>
      </c>
      <c r="AT622" s="3">
        <f>Programas!AT622</f>
        <v>150</v>
      </c>
      <c r="AU622" s="3">
        <f>Programas!AU622</f>
        <v>150</v>
      </c>
      <c r="AV622" s="3">
        <f>Programas!AV622</f>
        <v>150</v>
      </c>
      <c r="AW622" s="3">
        <f>Programas!AW622</f>
        <v>150</v>
      </c>
      <c r="AX622" s="4">
        <f t="shared" si="582"/>
        <v>2250</v>
      </c>
      <c r="AY622" s="4" t="s">
        <v>205</v>
      </c>
      <c r="AZ622" s="2" t="s">
        <v>390</v>
      </c>
      <c r="BA622" s="2" t="s">
        <v>391</v>
      </c>
      <c r="BB622" s="2" t="s">
        <v>392</v>
      </c>
      <c r="BC622" s="2" t="s">
        <v>393</v>
      </c>
      <c r="BD622" s="6">
        <v>0</v>
      </c>
      <c r="BE622" s="6">
        <f t="shared" si="646"/>
        <v>0</v>
      </c>
      <c r="BF622" s="6">
        <f t="shared" si="647"/>
        <v>0</v>
      </c>
      <c r="BG622" s="6">
        <f t="shared" si="648"/>
        <v>0</v>
      </c>
      <c r="BH622" s="6">
        <f t="shared" si="649"/>
        <v>0</v>
      </c>
      <c r="BI622" s="6">
        <v>0.25</v>
      </c>
      <c r="BJ622" s="6">
        <v>0.5</v>
      </c>
      <c r="BK622" s="6">
        <f t="shared" si="650"/>
        <v>0.5</v>
      </c>
      <c r="BL622" s="6">
        <f t="shared" si="651"/>
        <v>0.5</v>
      </c>
      <c r="BM622" s="6">
        <f t="shared" si="652"/>
        <v>0.5</v>
      </c>
      <c r="BN622" s="6">
        <f t="shared" si="653"/>
        <v>0.5</v>
      </c>
      <c r="BO622" s="6">
        <f t="shared" si="654"/>
        <v>0.5</v>
      </c>
      <c r="BP622" s="6">
        <v>0.75</v>
      </c>
      <c r="BQ622" s="6">
        <f t="shared" si="655"/>
        <v>0.75</v>
      </c>
      <c r="BR622" s="6">
        <f t="shared" si="656"/>
        <v>0.75</v>
      </c>
      <c r="BS622" s="6">
        <f t="shared" si="657"/>
        <v>0.75</v>
      </c>
      <c r="BT622" s="6">
        <f t="shared" si="658"/>
        <v>0.75</v>
      </c>
      <c r="BU622" s="6">
        <f t="shared" si="659"/>
        <v>0.75</v>
      </c>
      <c r="BV622" s="6">
        <f t="shared" si="660"/>
        <v>0.75</v>
      </c>
      <c r="BW622" s="6">
        <v>1</v>
      </c>
      <c r="BX622" s="1"/>
    </row>
    <row r="623" spans="1:76" ht="57" hidden="1" x14ac:dyDescent="0.3">
      <c r="A623" s="2" t="str">
        <f>Programas!A623</f>
        <v>DO2</v>
      </c>
      <c r="B623" s="2">
        <f>Programas!B623</f>
        <v>2</v>
      </c>
      <c r="C623" s="2" t="str">
        <f>Programas!C623</f>
        <v>Interfaces Setoriais</v>
      </c>
      <c r="D623" s="2">
        <f>Programas!D623</f>
        <v>14</v>
      </c>
      <c r="E623" s="2" t="str">
        <f>Programas!E623</f>
        <v>Desenvolvimento de ações para o setor agropecuário</v>
      </c>
      <c r="F623" s="2" t="str">
        <f>Programas!F623</f>
        <v>14.2</v>
      </c>
      <c r="G623" s="2" t="str">
        <f>Programas!G623</f>
        <v>Otimização do manejo do uso das águas na irrigação</v>
      </c>
      <c r="H623" s="2" t="str">
        <f>Programas!H623</f>
        <v>14.2.3</v>
      </c>
      <c r="I623" s="2" t="str">
        <f>Programas!I623</f>
        <v>Fomentar o aprimoramento de tecnologias de irrigação em parceria com instituições de ensino e pesquisa e fundações de apoio à pesquisa</v>
      </c>
      <c r="J623" s="3" t="str">
        <f>IF(Programas!J623="X","X","")</f>
        <v/>
      </c>
      <c r="K623" s="3" t="str">
        <f>IF(Programas!K623="X","X","")</f>
        <v/>
      </c>
      <c r="L623" s="3" t="str">
        <f>IF(Programas!L623="X","X","")</f>
        <v/>
      </c>
      <c r="M623" s="3" t="str">
        <f>IF(Programas!M623="X","X","")</f>
        <v/>
      </c>
      <c r="N623" s="3" t="str">
        <f>IF(Programas!N623="X","X","")</f>
        <v/>
      </c>
      <c r="O623" s="3" t="str">
        <f>IF(Programas!O623="X","X","")</f>
        <v>X</v>
      </c>
      <c r="P623" s="3" t="str">
        <f>IF(Programas!P623="X","X","")</f>
        <v>X</v>
      </c>
      <c r="Q623" s="3" t="str">
        <f>IF(Programas!Q623="X","X","")</f>
        <v>X</v>
      </c>
      <c r="R623" s="3" t="str">
        <f>IF(Programas!R623="X","X","")</f>
        <v>X</v>
      </c>
      <c r="S623" s="3" t="str">
        <f>IF(Programas!S623="X","X","")</f>
        <v>X</v>
      </c>
      <c r="T623" s="3" t="str">
        <f>IF(Programas!T623="X","X","")</f>
        <v>X</v>
      </c>
      <c r="U623" s="3" t="str">
        <f>IF(Programas!U623="X","X","")</f>
        <v>X</v>
      </c>
      <c r="V623" s="3" t="str">
        <f>IF(Programas!V623="X","X","")</f>
        <v>X</v>
      </c>
      <c r="W623" s="3" t="str">
        <f>IF(Programas!W623="X","X","")</f>
        <v>X</v>
      </c>
      <c r="X623" s="3" t="str">
        <f>IF(Programas!X623="X","X","")</f>
        <v>X</v>
      </c>
      <c r="Y623" s="3" t="str">
        <f>IF(Programas!Y623="X","X","")</f>
        <v>X</v>
      </c>
      <c r="Z623" s="3" t="str">
        <f>IF(Programas!Z623="X","X","")</f>
        <v>X</v>
      </c>
      <c r="AA623" s="3" t="str">
        <f>IF(Programas!AA623="X","X","")</f>
        <v>X</v>
      </c>
      <c r="AB623" s="3" t="str">
        <f>IF(Programas!AB623="X","X","")</f>
        <v>X</v>
      </c>
      <c r="AC623" s="3" t="str">
        <f>IF(Programas!AC623="X","X","")</f>
        <v>X</v>
      </c>
      <c r="AD623" s="3">
        <f>Programas!AD623</f>
        <v>0</v>
      </c>
      <c r="AE623" s="3">
        <f>Programas!AE623</f>
        <v>0</v>
      </c>
      <c r="AF623" s="3">
        <f>Programas!AF623</f>
        <v>0</v>
      </c>
      <c r="AG623" s="3">
        <f>Programas!AG623</f>
        <v>0</v>
      </c>
      <c r="AH623" s="3">
        <f>Programas!AH623</f>
        <v>0</v>
      </c>
      <c r="AI623" s="3">
        <f>Programas!AI623</f>
        <v>150</v>
      </c>
      <c r="AJ623" s="3">
        <f>Programas!AJ623</f>
        <v>150</v>
      </c>
      <c r="AK623" s="3">
        <f>Programas!AK623</f>
        <v>150</v>
      </c>
      <c r="AL623" s="3">
        <f>Programas!AL623</f>
        <v>150</v>
      </c>
      <c r="AM623" s="3">
        <f>Programas!AM623</f>
        <v>150</v>
      </c>
      <c r="AN623" s="3">
        <f>Programas!AN623</f>
        <v>150</v>
      </c>
      <c r="AO623" s="3">
        <f>Programas!AO623</f>
        <v>150</v>
      </c>
      <c r="AP623" s="3">
        <f>Programas!AP623</f>
        <v>150</v>
      </c>
      <c r="AQ623" s="3">
        <f>Programas!AQ623</f>
        <v>150</v>
      </c>
      <c r="AR623" s="3">
        <f>Programas!AR623</f>
        <v>150</v>
      </c>
      <c r="AS623" s="3">
        <f>Programas!AS623</f>
        <v>150</v>
      </c>
      <c r="AT623" s="3">
        <f>Programas!AT623</f>
        <v>150</v>
      </c>
      <c r="AU623" s="3">
        <f>Programas!AU623</f>
        <v>150</v>
      </c>
      <c r="AV623" s="3">
        <f>Programas!AV623</f>
        <v>150</v>
      </c>
      <c r="AW623" s="3">
        <f>Programas!AW623</f>
        <v>150</v>
      </c>
      <c r="AX623" s="4">
        <f t="shared" si="582"/>
        <v>2250</v>
      </c>
      <c r="AY623" s="4" t="s">
        <v>205</v>
      </c>
      <c r="AZ623" s="2" t="s">
        <v>390</v>
      </c>
      <c r="BA623" s="2" t="s">
        <v>391</v>
      </c>
      <c r="BB623" s="2" t="s">
        <v>392</v>
      </c>
      <c r="BC623" s="2" t="s">
        <v>393</v>
      </c>
      <c r="BD623" s="6">
        <v>0</v>
      </c>
      <c r="BE623" s="6">
        <f t="shared" si="646"/>
        <v>0</v>
      </c>
      <c r="BF623" s="6">
        <f t="shared" si="647"/>
        <v>0</v>
      </c>
      <c r="BG623" s="6">
        <f t="shared" si="648"/>
        <v>0</v>
      </c>
      <c r="BH623" s="6">
        <f t="shared" si="649"/>
        <v>0</v>
      </c>
      <c r="BI623" s="6">
        <v>0.25</v>
      </c>
      <c r="BJ623" s="6">
        <v>0.5</v>
      </c>
      <c r="BK623" s="6">
        <f t="shared" si="650"/>
        <v>0.5</v>
      </c>
      <c r="BL623" s="6">
        <f t="shared" si="651"/>
        <v>0.5</v>
      </c>
      <c r="BM623" s="6">
        <f t="shared" si="652"/>
        <v>0.5</v>
      </c>
      <c r="BN623" s="6">
        <f t="shared" si="653"/>
        <v>0.5</v>
      </c>
      <c r="BO623" s="6">
        <f t="shared" si="654"/>
        <v>0.5</v>
      </c>
      <c r="BP623" s="6">
        <v>0.75</v>
      </c>
      <c r="BQ623" s="6">
        <f t="shared" si="655"/>
        <v>0.75</v>
      </c>
      <c r="BR623" s="6">
        <f t="shared" si="656"/>
        <v>0.75</v>
      </c>
      <c r="BS623" s="6">
        <f t="shared" si="657"/>
        <v>0.75</v>
      </c>
      <c r="BT623" s="6">
        <f t="shared" si="658"/>
        <v>0.75</v>
      </c>
      <c r="BU623" s="6">
        <f t="shared" si="659"/>
        <v>0.75</v>
      </c>
      <c r="BV623" s="6">
        <f t="shared" si="660"/>
        <v>0.75</v>
      </c>
      <c r="BW623" s="6">
        <v>1</v>
      </c>
      <c r="BX623" s="1"/>
    </row>
    <row r="624" spans="1:76" ht="57" hidden="1" x14ac:dyDescent="0.3">
      <c r="A624" s="2" t="str">
        <f>Programas!A624</f>
        <v>DO3</v>
      </c>
      <c r="B624" s="2">
        <f>Programas!B624</f>
        <v>2</v>
      </c>
      <c r="C624" s="2" t="str">
        <f>Programas!C624</f>
        <v>Interfaces Setoriais</v>
      </c>
      <c r="D624" s="2">
        <f>Programas!D624</f>
        <v>14</v>
      </c>
      <c r="E624" s="2" t="str">
        <f>Programas!E624</f>
        <v>Desenvolvimento de ações para o setor agropecuário</v>
      </c>
      <c r="F624" s="2" t="str">
        <f>Programas!F624</f>
        <v>14.2</v>
      </c>
      <c r="G624" s="2" t="str">
        <f>Programas!G624</f>
        <v>Otimização do manejo do uso das águas na irrigação</v>
      </c>
      <c r="H624" s="2" t="str">
        <f>Programas!H624</f>
        <v>14.2.3</v>
      </c>
      <c r="I624" s="2" t="str">
        <f>Programas!I624</f>
        <v>Fomentar o aprimoramento de tecnologias de irrigação em parceria com instituições de ensino e pesquisa e fundações de apoio à pesquisa</v>
      </c>
      <c r="J624" s="3" t="str">
        <f>IF(Programas!J624="X","X","")</f>
        <v/>
      </c>
      <c r="K624" s="3" t="str">
        <f>IF(Programas!K624="X","X","")</f>
        <v/>
      </c>
      <c r="L624" s="3" t="str">
        <f>IF(Programas!L624="X","X","")</f>
        <v/>
      </c>
      <c r="M624" s="3" t="str">
        <f>IF(Programas!M624="X","X","")</f>
        <v/>
      </c>
      <c r="N624" s="3" t="str">
        <f>IF(Programas!N624="X","X","")</f>
        <v/>
      </c>
      <c r="O624" s="3" t="str">
        <f>IF(Programas!O624="X","X","")</f>
        <v>X</v>
      </c>
      <c r="P624" s="3" t="str">
        <f>IF(Programas!P624="X","X","")</f>
        <v>X</v>
      </c>
      <c r="Q624" s="3" t="str">
        <f>IF(Programas!Q624="X","X","")</f>
        <v>X</v>
      </c>
      <c r="R624" s="3" t="str">
        <f>IF(Programas!R624="X","X","")</f>
        <v>X</v>
      </c>
      <c r="S624" s="3" t="str">
        <f>IF(Programas!S624="X","X","")</f>
        <v>X</v>
      </c>
      <c r="T624" s="3" t="str">
        <f>IF(Programas!T624="X","X","")</f>
        <v>X</v>
      </c>
      <c r="U624" s="3" t="str">
        <f>IF(Programas!U624="X","X","")</f>
        <v>X</v>
      </c>
      <c r="V624" s="3" t="str">
        <f>IF(Programas!V624="X","X","")</f>
        <v>X</v>
      </c>
      <c r="W624" s="3" t="str">
        <f>IF(Programas!W624="X","X","")</f>
        <v>X</v>
      </c>
      <c r="X624" s="3" t="str">
        <f>IF(Programas!X624="X","X","")</f>
        <v>X</v>
      </c>
      <c r="Y624" s="3" t="str">
        <f>IF(Programas!Y624="X","X","")</f>
        <v>X</v>
      </c>
      <c r="Z624" s="3" t="str">
        <f>IF(Programas!Z624="X","X","")</f>
        <v>X</v>
      </c>
      <c r="AA624" s="3" t="str">
        <f>IF(Programas!AA624="X","X","")</f>
        <v>X</v>
      </c>
      <c r="AB624" s="3" t="str">
        <f>IF(Programas!AB624="X","X","")</f>
        <v>X</v>
      </c>
      <c r="AC624" s="3" t="str">
        <f>IF(Programas!AC624="X","X","")</f>
        <v>X</v>
      </c>
      <c r="AD624" s="3">
        <f>Programas!AD624</f>
        <v>0</v>
      </c>
      <c r="AE624" s="3">
        <f>Programas!AE624</f>
        <v>0</v>
      </c>
      <c r="AF624" s="3">
        <f>Programas!AF624</f>
        <v>0</v>
      </c>
      <c r="AG624" s="3">
        <f>Programas!AG624</f>
        <v>0</v>
      </c>
      <c r="AH624" s="3">
        <f>Programas!AH624</f>
        <v>0</v>
      </c>
      <c r="AI624" s="3">
        <f>Programas!AI624</f>
        <v>150</v>
      </c>
      <c r="AJ624" s="3">
        <f>Programas!AJ624</f>
        <v>150</v>
      </c>
      <c r="AK624" s="3">
        <f>Programas!AK624</f>
        <v>150</v>
      </c>
      <c r="AL624" s="3">
        <f>Programas!AL624</f>
        <v>150</v>
      </c>
      <c r="AM624" s="3">
        <f>Programas!AM624</f>
        <v>150</v>
      </c>
      <c r="AN624" s="3">
        <f>Programas!AN624</f>
        <v>150</v>
      </c>
      <c r="AO624" s="3">
        <f>Programas!AO624</f>
        <v>150</v>
      </c>
      <c r="AP624" s="3">
        <f>Programas!AP624</f>
        <v>150</v>
      </c>
      <c r="AQ624" s="3">
        <f>Programas!AQ624</f>
        <v>150</v>
      </c>
      <c r="AR624" s="3">
        <f>Programas!AR624</f>
        <v>150</v>
      </c>
      <c r="AS624" s="3">
        <f>Programas!AS624</f>
        <v>150</v>
      </c>
      <c r="AT624" s="3">
        <f>Programas!AT624</f>
        <v>150</v>
      </c>
      <c r="AU624" s="3">
        <f>Programas!AU624</f>
        <v>150</v>
      </c>
      <c r="AV624" s="3">
        <f>Programas!AV624</f>
        <v>150</v>
      </c>
      <c r="AW624" s="3">
        <f>Programas!AW624</f>
        <v>150</v>
      </c>
      <c r="AX624" s="4">
        <f t="shared" si="582"/>
        <v>2250</v>
      </c>
      <c r="AY624" s="4" t="s">
        <v>205</v>
      </c>
      <c r="AZ624" s="2" t="s">
        <v>390</v>
      </c>
      <c r="BA624" s="2" t="s">
        <v>391</v>
      </c>
      <c r="BB624" s="2" t="s">
        <v>392</v>
      </c>
      <c r="BC624" s="2" t="s">
        <v>393</v>
      </c>
      <c r="BD624" s="6">
        <v>0</v>
      </c>
      <c r="BE624" s="6">
        <f t="shared" si="646"/>
        <v>0</v>
      </c>
      <c r="BF624" s="6">
        <f t="shared" si="647"/>
        <v>0</v>
      </c>
      <c r="BG624" s="6">
        <f t="shared" si="648"/>
        <v>0</v>
      </c>
      <c r="BH624" s="6">
        <f t="shared" si="649"/>
        <v>0</v>
      </c>
      <c r="BI624" s="6">
        <v>0.25</v>
      </c>
      <c r="BJ624" s="6">
        <v>0.5</v>
      </c>
      <c r="BK624" s="6">
        <f t="shared" si="650"/>
        <v>0.5</v>
      </c>
      <c r="BL624" s="6">
        <f t="shared" si="651"/>
        <v>0.5</v>
      </c>
      <c r="BM624" s="6">
        <f t="shared" si="652"/>
        <v>0.5</v>
      </c>
      <c r="BN624" s="6">
        <f t="shared" si="653"/>
        <v>0.5</v>
      </c>
      <c r="BO624" s="6">
        <f t="shared" si="654"/>
        <v>0.5</v>
      </c>
      <c r="BP624" s="6">
        <v>0.75</v>
      </c>
      <c r="BQ624" s="6">
        <f t="shared" si="655"/>
        <v>0.75</v>
      </c>
      <c r="BR624" s="6">
        <f t="shared" si="656"/>
        <v>0.75</v>
      </c>
      <c r="BS624" s="6">
        <f t="shared" si="657"/>
        <v>0.75</v>
      </c>
      <c r="BT624" s="6">
        <f t="shared" si="658"/>
        <v>0.75</v>
      </c>
      <c r="BU624" s="6">
        <f t="shared" si="659"/>
        <v>0.75</v>
      </c>
      <c r="BV624" s="6">
        <f t="shared" si="660"/>
        <v>0.75</v>
      </c>
      <c r="BW624" s="6">
        <v>1</v>
      </c>
      <c r="BX624" s="1"/>
    </row>
    <row r="625" spans="1:76" ht="57" hidden="1" x14ac:dyDescent="0.3">
      <c r="A625" s="2" t="str">
        <f>Programas!A625</f>
        <v>DO4</v>
      </c>
      <c r="B625" s="2">
        <f>Programas!B625</f>
        <v>2</v>
      </c>
      <c r="C625" s="2" t="str">
        <f>Programas!C625</f>
        <v>Interfaces Setoriais</v>
      </c>
      <c r="D625" s="2">
        <f>Programas!D625</f>
        <v>14</v>
      </c>
      <c r="E625" s="2" t="str">
        <f>Programas!E625</f>
        <v>Desenvolvimento de ações para o setor agropecuário</v>
      </c>
      <c r="F625" s="2" t="str">
        <f>Programas!F625</f>
        <v>14.2</v>
      </c>
      <c r="G625" s="2" t="str">
        <f>Programas!G625</f>
        <v>Otimização do manejo do uso das águas na irrigação</v>
      </c>
      <c r="H625" s="2" t="str">
        <f>Programas!H625</f>
        <v>14.2.3</v>
      </c>
      <c r="I625" s="2" t="str">
        <f>Programas!I625</f>
        <v>Fomentar o aprimoramento de tecnologias de irrigação em parceria com instituições de ensino e pesquisa e fundações de apoio à pesquisa</v>
      </c>
      <c r="J625" s="3" t="str">
        <f>IF(Programas!J625="X","X","")</f>
        <v/>
      </c>
      <c r="K625" s="3" t="str">
        <f>IF(Programas!K625="X","X","")</f>
        <v/>
      </c>
      <c r="L625" s="3" t="str">
        <f>IF(Programas!L625="X","X","")</f>
        <v/>
      </c>
      <c r="M625" s="3" t="str">
        <f>IF(Programas!M625="X","X","")</f>
        <v/>
      </c>
      <c r="N625" s="3" t="str">
        <f>IF(Programas!N625="X","X","")</f>
        <v/>
      </c>
      <c r="O625" s="3" t="str">
        <f>IF(Programas!O625="X","X","")</f>
        <v>X</v>
      </c>
      <c r="P625" s="3" t="str">
        <f>IF(Programas!P625="X","X","")</f>
        <v>X</v>
      </c>
      <c r="Q625" s="3" t="str">
        <f>IF(Programas!Q625="X","X","")</f>
        <v>X</v>
      </c>
      <c r="R625" s="3" t="str">
        <f>IF(Programas!R625="X","X","")</f>
        <v>X</v>
      </c>
      <c r="S625" s="3" t="str">
        <f>IF(Programas!S625="X","X","")</f>
        <v>X</v>
      </c>
      <c r="T625" s="3" t="str">
        <f>IF(Programas!T625="X","X","")</f>
        <v>X</v>
      </c>
      <c r="U625" s="3" t="str">
        <f>IF(Programas!U625="X","X","")</f>
        <v>X</v>
      </c>
      <c r="V625" s="3" t="str">
        <f>IF(Programas!V625="X","X","")</f>
        <v>X</v>
      </c>
      <c r="W625" s="3" t="str">
        <f>IF(Programas!W625="X","X","")</f>
        <v>X</v>
      </c>
      <c r="X625" s="3" t="str">
        <f>IF(Programas!X625="X","X","")</f>
        <v>X</v>
      </c>
      <c r="Y625" s="3" t="str">
        <f>IF(Programas!Y625="X","X","")</f>
        <v>X</v>
      </c>
      <c r="Z625" s="3" t="str">
        <f>IF(Programas!Z625="X","X","")</f>
        <v>X</v>
      </c>
      <c r="AA625" s="3" t="str">
        <f>IF(Programas!AA625="X","X","")</f>
        <v>X</v>
      </c>
      <c r="AB625" s="3" t="str">
        <f>IF(Programas!AB625="X","X","")</f>
        <v>X</v>
      </c>
      <c r="AC625" s="3" t="str">
        <f>IF(Programas!AC625="X","X","")</f>
        <v>X</v>
      </c>
      <c r="AD625" s="3">
        <f>Programas!AD625</f>
        <v>0</v>
      </c>
      <c r="AE625" s="3">
        <f>Programas!AE625</f>
        <v>0</v>
      </c>
      <c r="AF625" s="3">
        <f>Programas!AF625</f>
        <v>0</v>
      </c>
      <c r="AG625" s="3">
        <f>Programas!AG625</f>
        <v>0</v>
      </c>
      <c r="AH625" s="3">
        <f>Programas!AH625</f>
        <v>0</v>
      </c>
      <c r="AI625" s="3">
        <f>Programas!AI625</f>
        <v>150</v>
      </c>
      <c r="AJ625" s="3">
        <f>Programas!AJ625</f>
        <v>150</v>
      </c>
      <c r="AK625" s="3">
        <f>Programas!AK625</f>
        <v>150</v>
      </c>
      <c r="AL625" s="3">
        <f>Programas!AL625</f>
        <v>150</v>
      </c>
      <c r="AM625" s="3">
        <f>Programas!AM625</f>
        <v>150</v>
      </c>
      <c r="AN625" s="3">
        <f>Programas!AN625</f>
        <v>150</v>
      </c>
      <c r="AO625" s="3">
        <f>Programas!AO625</f>
        <v>150</v>
      </c>
      <c r="AP625" s="3">
        <f>Programas!AP625</f>
        <v>150</v>
      </c>
      <c r="AQ625" s="3">
        <f>Programas!AQ625</f>
        <v>150</v>
      </c>
      <c r="AR625" s="3">
        <f>Programas!AR625</f>
        <v>150</v>
      </c>
      <c r="AS625" s="3">
        <f>Programas!AS625</f>
        <v>150</v>
      </c>
      <c r="AT625" s="3">
        <f>Programas!AT625</f>
        <v>150</v>
      </c>
      <c r="AU625" s="3">
        <f>Programas!AU625</f>
        <v>150</v>
      </c>
      <c r="AV625" s="3">
        <f>Programas!AV625</f>
        <v>150</v>
      </c>
      <c r="AW625" s="3">
        <f>Programas!AW625</f>
        <v>150</v>
      </c>
      <c r="AX625" s="4">
        <f t="shared" si="582"/>
        <v>2250</v>
      </c>
      <c r="AY625" s="4" t="s">
        <v>205</v>
      </c>
      <c r="AZ625" s="2" t="s">
        <v>390</v>
      </c>
      <c r="BA625" s="2" t="s">
        <v>391</v>
      </c>
      <c r="BB625" s="2" t="s">
        <v>392</v>
      </c>
      <c r="BC625" s="2" t="s">
        <v>393</v>
      </c>
      <c r="BD625" s="6">
        <v>0</v>
      </c>
      <c r="BE625" s="6">
        <f t="shared" si="646"/>
        <v>0</v>
      </c>
      <c r="BF625" s="6">
        <f t="shared" si="647"/>
        <v>0</v>
      </c>
      <c r="BG625" s="6">
        <f t="shared" si="648"/>
        <v>0</v>
      </c>
      <c r="BH625" s="6">
        <f t="shared" si="649"/>
        <v>0</v>
      </c>
      <c r="BI625" s="6">
        <v>0.25</v>
      </c>
      <c r="BJ625" s="6">
        <v>0.5</v>
      </c>
      <c r="BK625" s="6">
        <f t="shared" si="650"/>
        <v>0.5</v>
      </c>
      <c r="BL625" s="6">
        <f t="shared" si="651"/>
        <v>0.5</v>
      </c>
      <c r="BM625" s="6">
        <f t="shared" si="652"/>
        <v>0.5</v>
      </c>
      <c r="BN625" s="6">
        <f t="shared" si="653"/>
        <v>0.5</v>
      </c>
      <c r="BO625" s="6">
        <f t="shared" si="654"/>
        <v>0.5</v>
      </c>
      <c r="BP625" s="6">
        <v>0.75</v>
      </c>
      <c r="BQ625" s="6">
        <f t="shared" si="655"/>
        <v>0.75</v>
      </c>
      <c r="BR625" s="6">
        <f t="shared" si="656"/>
        <v>0.75</v>
      </c>
      <c r="BS625" s="6">
        <f t="shared" si="657"/>
        <v>0.75</v>
      </c>
      <c r="BT625" s="6">
        <f t="shared" si="658"/>
        <v>0.75</v>
      </c>
      <c r="BU625" s="6">
        <f t="shared" si="659"/>
        <v>0.75</v>
      </c>
      <c r="BV625" s="6">
        <f t="shared" si="660"/>
        <v>0.75</v>
      </c>
      <c r="BW625" s="6">
        <v>1</v>
      </c>
      <c r="BX625" s="1"/>
    </row>
    <row r="626" spans="1:76" ht="57" hidden="1" x14ac:dyDescent="0.3">
      <c r="A626" s="2" t="str">
        <f>Programas!A626</f>
        <v>DO5</v>
      </c>
      <c r="B626" s="2">
        <f>Programas!B626</f>
        <v>2</v>
      </c>
      <c r="C626" s="2" t="str">
        <f>Programas!C626</f>
        <v>Interfaces Setoriais</v>
      </c>
      <c r="D626" s="2">
        <f>Programas!D626</f>
        <v>14</v>
      </c>
      <c r="E626" s="2" t="str">
        <f>Programas!E626</f>
        <v>Desenvolvimento de ações para o setor agropecuário</v>
      </c>
      <c r="F626" s="2" t="str">
        <f>Programas!F626</f>
        <v>14.2</v>
      </c>
      <c r="G626" s="2" t="str">
        <f>Programas!G626</f>
        <v>Otimização do manejo do uso das águas na irrigação</v>
      </c>
      <c r="H626" s="2" t="str">
        <f>Programas!H626</f>
        <v>14.2.3</v>
      </c>
      <c r="I626" s="2" t="str">
        <f>Programas!I626</f>
        <v>Fomentar o aprimoramento de tecnologias de irrigação em parceria com instituições de ensino e pesquisa e fundações de apoio à pesquisa</v>
      </c>
      <c r="J626" s="3" t="str">
        <f>IF(Programas!J626="X","X","")</f>
        <v/>
      </c>
      <c r="K626" s="3" t="str">
        <f>IF(Programas!K626="X","X","")</f>
        <v/>
      </c>
      <c r="L626" s="3" t="str">
        <f>IF(Programas!L626="X","X","")</f>
        <v/>
      </c>
      <c r="M626" s="3" t="str">
        <f>IF(Programas!M626="X","X","")</f>
        <v/>
      </c>
      <c r="N626" s="3" t="str">
        <f>IF(Programas!N626="X","X","")</f>
        <v/>
      </c>
      <c r="O626" s="3" t="str">
        <f>IF(Programas!O626="X","X","")</f>
        <v>X</v>
      </c>
      <c r="P626" s="3" t="str">
        <f>IF(Programas!P626="X","X","")</f>
        <v>X</v>
      </c>
      <c r="Q626" s="3" t="str">
        <f>IF(Programas!Q626="X","X","")</f>
        <v>X</v>
      </c>
      <c r="R626" s="3" t="str">
        <f>IF(Programas!R626="X","X","")</f>
        <v>X</v>
      </c>
      <c r="S626" s="3" t="str">
        <f>IF(Programas!S626="X","X","")</f>
        <v>X</v>
      </c>
      <c r="T626" s="3" t="str">
        <f>IF(Programas!T626="X","X","")</f>
        <v>X</v>
      </c>
      <c r="U626" s="3" t="str">
        <f>IF(Programas!U626="X","X","")</f>
        <v>X</v>
      </c>
      <c r="V626" s="3" t="str">
        <f>IF(Programas!V626="X","X","")</f>
        <v>X</v>
      </c>
      <c r="W626" s="3" t="str">
        <f>IF(Programas!W626="X","X","")</f>
        <v>X</v>
      </c>
      <c r="X626" s="3" t="str">
        <f>IF(Programas!X626="X","X","")</f>
        <v>X</v>
      </c>
      <c r="Y626" s="3" t="str">
        <f>IF(Programas!Y626="X","X","")</f>
        <v>X</v>
      </c>
      <c r="Z626" s="3" t="str">
        <f>IF(Programas!Z626="X","X","")</f>
        <v>X</v>
      </c>
      <c r="AA626" s="3" t="str">
        <f>IF(Programas!AA626="X","X","")</f>
        <v>X</v>
      </c>
      <c r="AB626" s="3" t="str">
        <f>IF(Programas!AB626="X","X","")</f>
        <v>X</v>
      </c>
      <c r="AC626" s="3" t="str">
        <f>IF(Programas!AC626="X","X","")</f>
        <v>X</v>
      </c>
      <c r="AD626" s="3">
        <f>Programas!AD626</f>
        <v>0</v>
      </c>
      <c r="AE626" s="3">
        <f>Programas!AE626</f>
        <v>0</v>
      </c>
      <c r="AF626" s="3">
        <f>Programas!AF626</f>
        <v>0</v>
      </c>
      <c r="AG626" s="3">
        <f>Programas!AG626</f>
        <v>0</v>
      </c>
      <c r="AH626" s="3">
        <f>Programas!AH626</f>
        <v>0</v>
      </c>
      <c r="AI626" s="3">
        <f>Programas!AI626</f>
        <v>100</v>
      </c>
      <c r="AJ626" s="3">
        <f>Programas!AJ626</f>
        <v>100</v>
      </c>
      <c r="AK626" s="3">
        <f>Programas!AK626</f>
        <v>100</v>
      </c>
      <c r="AL626" s="3">
        <f>Programas!AL626</f>
        <v>100</v>
      </c>
      <c r="AM626" s="3">
        <f>Programas!AM626</f>
        <v>100</v>
      </c>
      <c r="AN626" s="3">
        <f>Programas!AN626</f>
        <v>100</v>
      </c>
      <c r="AO626" s="3">
        <f>Programas!AO626</f>
        <v>100</v>
      </c>
      <c r="AP626" s="3">
        <f>Programas!AP626</f>
        <v>100</v>
      </c>
      <c r="AQ626" s="3">
        <f>Programas!AQ626</f>
        <v>100</v>
      </c>
      <c r="AR626" s="3">
        <f>Programas!AR626</f>
        <v>100</v>
      </c>
      <c r="AS626" s="3">
        <f>Programas!AS626</f>
        <v>100</v>
      </c>
      <c r="AT626" s="3">
        <f>Programas!AT626</f>
        <v>100</v>
      </c>
      <c r="AU626" s="3">
        <f>Programas!AU626</f>
        <v>100</v>
      </c>
      <c r="AV626" s="3">
        <f>Programas!AV626</f>
        <v>100</v>
      </c>
      <c r="AW626" s="3">
        <f>Programas!AW626</f>
        <v>100</v>
      </c>
      <c r="AX626" s="4">
        <f t="shared" si="582"/>
        <v>1500</v>
      </c>
      <c r="AY626" s="4" t="s">
        <v>205</v>
      </c>
      <c r="AZ626" s="2" t="s">
        <v>390</v>
      </c>
      <c r="BA626" s="2" t="s">
        <v>391</v>
      </c>
      <c r="BB626" s="2" t="s">
        <v>392</v>
      </c>
      <c r="BC626" s="2" t="s">
        <v>393</v>
      </c>
      <c r="BD626" s="6">
        <v>0</v>
      </c>
      <c r="BE626" s="6">
        <f t="shared" si="646"/>
        <v>0</v>
      </c>
      <c r="BF626" s="6">
        <f t="shared" si="647"/>
        <v>0</v>
      </c>
      <c r="BG626" s="6">
        <f t="shared" si="648"/>
        <v>0</v>
      </c>
      <c r="BH626" s="6">
        <f t="shared" si="649"/>
        <v>0</v>
      </c>
      <c r="BI626" s="6">
        <v>0.25</v>
      </c>
      <c r="BJ626" s="6">
        <v>0.5</v>
      </c>
      <c r="BK626" s="6">
        <f t="shared" si="650"/>
        <v>0.5</v>
      </c>
      <c r="BL626" s="6">
        <f t="shared" si="651"/>
        <v>0.5</v>
      </c>
      <c r="BM626" s="6">
        <f t="shared" si="652"/>
        <v>0.5</v>
      </c>
      <c r="BN626" s="6">
        <f t="shared" si="653"/>
        <v>0.5</v>
      </c>
      <c r="BO626" s="6">
        <f t="shared" si="654"/>
        <v>0.5</v>
      </c>
      <c r="BP626" s="6">
        <v>0.75</v>
      </c>
      <c r="BQ626" s="6">
        <f t="shared" si="655"/>
        <v>0.75</v>
      </c>
      <c r="BR626" s="6">
        <f t="shared" si="656"/>
        <v>0.75</v>
      </c>
      <c r="BS626" s="6">
        <f t="shared" si="657"/>
        <v>0.75</v>
      </c>
      <c r="BT626" s="6">
        <f t="shared" si="658"/>
        <v>0.75</v>
      </c>
      <c r="BU626" s="6">
        <f t="shared" si="659"/>
        <v>0.75</v>
      </c>
      <c r="BV626" s="6">
        <f t="shared" si="660"/>
        <v>0.75</v>
      </c>
      <c r="BW626" s="6">
        <v>1</v>
      </c>
      <c r="BX626" s="1"/>
    </row>
    <row r="627" spans="1:76" ht="57" hidden="1" x14ac:dyDescent="0.3">
      <c r="A627" s="2" t="str">
        <f>Programas!A627</f>
        <v>DO6</v>
      </c>
      <c r="B627" s="2">
        <f>Programas!B627</f>
        <v>2</v>
      </c>
      <c r="C627" s="2" t="str">
        <f>Programas!C627</f>
        <v>Interfaces Setoriais</v>
      </c>
      <c r="D627" s="2">
        <f>Programas!D627</f>
        <v>14</v>
      </c>
      <c r="E627" s="2" t="str">
        <f>Programas!E627</f>
        <v>Desenvolvimento de ações para o setor agropecuário</v>
      </c>
      <c r="F627" s="2" t="str">
        <f>Programas!F627</f>
        <v>14.2</v>
      </c>
      <c r="G627" s="2" t="str">
        <f>Programas!G627</f>
        <v>Otimização do manejo do uso das águas na irrigação</v>
      </c>
      <c r="H627" s="2" t="str">
        <f>Programas!H627</f>
        <v>14.2.3</v>
      </c>
      <c r="I627" s="2" t="str">
        <f>Programas!I627</f>
        <v>Fomentar o aprimoramento de tecnologias de irrigação em parceria com instituições de ensino e pesquisa e fundações de apoio à pesquisa</v>
      </c>
      <c r="J627" s="3" t="str">
        <f>IF(Programas!J627="X","X","")</f>
        <v/>
      </c>
      <c r="K627" s="3" t="str">
        <f>IF(Programas!K627="X","X","")</f>
        <v/>
      </c>
      <c r="L627" s="3" t="str">
        <f>IF(Programas!L627="X","X","")</f>
        <v/>
      </c>
      <c r="M627" s="3" t="str">
        <f>IF(Programas!M627="X","X","")</f>
        <v/>
      </c>
      <c r="N627" s="3" t="str">
        <f>IF(Programas!N627="X","X","")</f>
        <v/>
      </c>
      <c r="O627" s="3" t="str">
        <f>IF(Programas!O627="X","X","")</f>
        <v>X</v>
      </c>
      <c r="P627" s="3" t="str">
        <f>IF(Programas!P627="X","X","")</f>
        <v>X</v>
      </c>
      <c r="Q627" s="3" t="str">
        <f>IF(Programas!Q627="X","X","")</f>
        <v>X</v>
      </c>
      <c r="R627" s="3" t="str">
        <f>IF(Programas!R627="X","X","")</f>
        <v>X</v>
      </c>
      <c r="S627" s="3" t="str">
        <f>IF(Programas!S627="X","X","")</f>
        <v>X</v>
      </c>
      <c r="T627" s="3" t="str">
        <f>IF(Programas!T627="X","X","")</f>
        <v>X</v>
      </c>
      <c r="U627" s="3" t="str">
        <f>IF(Programas!U627="X","X","")</f>
        <v>X</v>
      </c>
      <c r="V627" s="3" t="str">
        <f>IF(Programas!V627="X","X","")</f>
        <v>X</v>
      </c>
      <c r="W627" s="3" t="str">
        <f>IF(Programas!W627="X","X","")</f>
        <v>X</v>
      </c>
      <c r="X627" s="3" t="str">
        <f>IF(Programas!X627="X","X","")</f>
        <v>X</v>
      </c>
      <c r="Y627" s="3" t="str">
        <f>IF(Programas!Y627="X","X","")</f>
        <v>X</v>
      </c>
      <c r="Z627" s="3" t="str">
        <f>IF(Programas!Z627="X","X","")</f>
        <v>X</v>
      </c>
      <c r="AA627" s="3" t="str">
        <f>IF(Programas!AA627="X","X","")</f>
        <v>X</v>
      </c>
      <c r="AB627" s="3" t="str">
        <f>IF(Programas!AB627="X","X","")</f>
        <v>X</v>
      </c>
      <c r="AC627" s="3" t="str">
        <f>IF(Programas!AC627="X","X","")</f>
        <v>X</v>
      </c>
      <c r="AD627" s="3">
        <f>Programas!AD627</f>
        <v>0</v>
      </c>
      <c r="AE627" s="3">
        <f>Programas!AE627</f>
        <v>0</v>
      </c>
      <c r="AF627" s="3">
        <f>Programas!AF627</f>
        <v>0</v>
      </c>
      <c r="AG627" s="3">
        <f>Programas!AG627</f>
        <v>0</v>
      </c>
      <c r="AH627" s="3">
        <f>Programas!AH627</f>
        <v>0</v>
      </c>
      <c r="AI627" s="3">
        <f>Programas!AI627</f>
        <v>100</v>
      </c>
      <c r="AJ627" s="3">
        <f>Programas!AJ627</f>
        <v>100</v>
      </c>
      <c r="AK627" s="3">
        <f>Programas!AK627</f>
        <v>100</v>
      </c>
      <c r="AL627" s="3">
        <f>Programas!AL627</f>
        <v>100</v>
      </c>
      <c r="AM627" s="3">
        <f>Programas!AM627</f>
        <v>100</v>
      </c>
      <c r="AN627" s="3">
        <f>Programas!AN627</f>
        <v>100</v>
      </c>
      <c r="AO627" s="3">
        <f>Programas!AO627</f>
        <v>100</v>
      </c>
      <c r="AP627" s="3">
        <f>Programas!AP627</f>
        <v>100</v>
      </c>
      <c r="AQ627" s="3">
        <f>Programas!AQ627</f>
        <v>100</v>
      </c>
      <c r="AR627" s="3">
        <f>Programas!AR627</f>
        <v>100</v>
      </c>
      <c r="AS627" s="3">
        <f>Programas!AS627</f>
        <v>100</v>
      </c>
      <c r="AT627" s="3">
        <f>Programas!AT627</f>
        <v>100</v>
      </c>
      <c r="AU627" s="3">
        <f>Programas!AU627</f>
        <v>100</v>
      </c>
      <c r="AV627" s="3">
        <f>Programas!AV627</f>
        <v>100</v>
      </c>
      <c r="AW627" s="3">
        <f>Programas!AW627</f>
        <v>100</v>
      </c>
      <c r="AX627" s="4">
        <f t="shared" ref="AX627:AX690" si="661">SUM(AD627:AW627)</f>
        <v>1500</v>
      </c>
      <c r="AY627" s="4" t="s">
        <v>205</v>
      </c>
      <c r="AZ627" s="2" t="s">
        <v>390</v>
      </c>
      <c r="BA627" s="2" t="s">
        <v>391</v>
      </c>
      <c r="BB627" s="2" t="s">
        <v>392</v>
      </c>
      <c r="BC627" s="2" t="s">
        <v>393</v>
      </c>
      <c r="BD627" s="6">
        <v>0</v>
      </c>
      <c r="BE627" s="6">
        <f t="shared" si="646"/>
        <v>0</v>
      </c>
      <c r="BF627" s="6">
        <f t="shared" si="647"/>
        <v>0</v>
      </c>
      <c r="BG627" s="6">
        <f t="shared" si="648"/>
        <v>0</v>
      </c>
      <c r="BH627" s="6">
        <f t="shared" si="649"/>
        <v>0</v>
      </c>
      <c r="BI627" s="6">
        <v>0.25</v>
      </c>
      <c r="BJ627" s="6">
        <v>0.5</v>
      </c>
      <c r="BK627" s="6">
        <f t="shared" si="650"/>
        <v>0.5</v>
      </c>
      <c r="BL627" s="6">
        <f t="shared" si="651"/>
        <v>0.5</v>
      </c>
      <c r="BM627" s="6">
        <f t="shared" si="652"/>
        <v>0.5</v>
      </c>
      <c r="BN627" s="6">
        <f t="shared" si="653"/>
        <v>0.5</v>
      </c>
      <c r="BO627" s="6">
        <f t="shared" si="654"/>
        <v>0.5</v>
      </c>
      <c r="BP627" s="6">
        <v>0.75</v>
      </c>
      <c r="BQ627" s="6">
        <f t="shared" si="655"/>
        <v>0.75</v>
      </c>
      <c r="BR627" s="6">
        <f t="shared" si="656"/>
        <v>0.75</v>
      </c>
      <c r="BS627" s="6">
        <f t="shared" si="657"/>
        <v>0.75</v>
      </c>
      <c r="BT627" s="6">
        <f t="shared" si="658"/>
        <v>0.75</v>
      </c>
      <c r="BU627" s="6">
        <f t="shared" si="659"/>
        <v>0.75</v>
      </c>
      <c r="BV627" s="6">
        <f t="shared" si="660"/>
        <v>0.75</v>
      </c>
      <c r="BW627" s="6">
        <v>1</v>
      </c>
      <c r="BX627" s="1"/>
    </row>
    <row r="628" spans="1:76" ht="57" hidden="1" x14ac:dyDescent="0.3">
      <c r="A628" s="2" t="str">
        <f>Programas!A628</f>
        <v>UA7</v>
      </c>
      <c r="B628" s="2">
        <f>Programas!B628</f>
        <v>2</v>
      </c>
      <c r="C628" s="2" t="str">
        <f>Programas!C628</f>
        <v>Interfaces Setoriais</v>
      </c>
      <c r="D628" s="2">
        <f>Programas!D628</f>
        <v>14</v>
      </c>
      <c r="E628" s="2" t="str">
        <f>Programas!E628</f>
        <v>Desenvolvimento de ações para o setor agropecuário</v>
      </c>
      <c r="F628" s="2" t="str">
        <f>Programas!F628</f>
        <v>14.2</v>
      </c>
      <c r="G628" s="2" t="str">
        <f>Programas!G628</f>
        <v>Otimização do manejo do uso das águas na irrigação</v>
      </c>
      <c r="H628" s="2" t="str">
        <f>Programas!H628</f>
        <v>14.2.3</v>
      </c>
      <c r="I628" s="2" t="str">
        <f>Programas!I628</f>
        <v>Fomentar o aprimoramento de tecnologias de irrigação em parceria com instituições de ensino e pesquisa e fundações de apoio à pesquisa</v>
      </c>
      <c r="J628" s="3" t="str">
        <f>IF(Programas!J628="X","X","")</f>
        <v/>
      </c>
      <c r="K628" s="3" t="str">
        <f>IF(Programas!K628="X","X","")</f>
        <v/>
      </c>
      <c r="L628" s="3" t="str">
        <f>IF(Programas!L628="X","X","")</f>
        <v/>
      </c>
      <c r="M628" s="3" t="str">
        <f>IF(Programas!M628="X","X","")</f>
        <v/>
      </c>
      <c r="N628" s="3" t="str">
        <f>IF(Programas!N628="X","X","")</f>
        <v/>
      </c>
      <c r="O628" s="3" t="str">
        <f>IF(Programas!O628="X","X","")</f>
        <v>X</v>
      </c>
      <c r="P628" s="3" t="str">
        <f>IF(Programas!P628="X","X","")</f>
        <v>X</v>
      </c>
      <c r="Q628" s="3" t="str">
        <f>IF(Programas!Q628="X","X","")</f>
        <v>X</v>
      </c>
      <c r="R628" s="3" t="str">
        <f>IF(Programas!R628="X","X","")</f>
        <v>X</v>
      </c>
      <c r="S628" s="3" t="str">
        <f>IF(Programas!S628="X","X","")</f>
        <v>X</v>
      </c>
      <c r="T628" s="3" t="str">
        <f>IF(Programas!T628="X","X","")</f>
        <v>X</v>
      </c>
      <c r="U628" s="3" t="str">
        <f>IF(Programas!U628="X","X","")</f>
        <v>X</v>
      </c>
      <c r="V628" s="3" t="str">
        <f>IF(Programas!V628="X","X","")</f>
        <v>X</v>
      </c>
      <c r="W628" s="3" t="str">
        <f>IF(Programas!W628="X","X","")</f>
        <v>X</v>
      </c>
      <c r="X628" s="3" t="str">
        <f>IF(Programas!X628="X","X","")</f>
        <v>X</v>
      </c>
      <c r="Y628" s="3" t="str">
        <f>IF(Programas!Y628="X","X","")</f>
        <v>X</v>
      </c>
      <c r="Z628" s="3" t="str">
        <f>IF(Programas!Z628="X","X","")</f>
        <v>X</v>
      </c>
      <c r="AA628" s="3" t="str">
        <f>IF(Programas!AA628="X","X","")</f>
        <v>X</v>
      </c>
      <c r="AB628" s="3" t="str">
        <f>IF(Programas!AB628="X","X","")</f>
        <v>X</v>
      </c>
      <c r="AC628" s="3" t="str">
        <f>IF(Programas!AC628="X","X","")</f>
        <v>X</v>
      </c>
      <c r="AD628" s="3">
        <f>Programas!AD628</f>
        <v>0</v>
      </c>
      <c r="AE628" s="3">
        <f>Programas!AE628</f>
        <v>0</v>
      </c>
      <c r="AF628" s="3">
        <f>Programas!AF628</f>
        <v>0</v>
      </c>
      <c r="AG628" s="3">
        <f>Programas!AG628</f>
        <v>0</v>
      </c>
      <c r="AH628" s="3">
        <f>Programas!AH628</f>
        <v>0</v>
      </c>
      <c r="AI628" s="3">
        <f>Programas!AI628</f>
        <v>100</v>
      </c>
      <c r="AJ628" s="3">
        <f>Programas!AJ628</f>
        <v>100</v>
      </c>
      <c r="AK628" s="3">
        <f>Programas!AK628</f>
        <v>100</v>
      </c>
      <c r="AL628" s="3">
        <f>Programas!AL628</f>
        <v>100</v>
      </c>
      <c r="AM628" s="3">
        <f>Programas!AM628</f>
        <v>100</v>
      </c>
      <c r="AN628" s="3">
        <f>Programas!AN628</f>
        <v>100</v>
      </c>
      <c r="AO628" s="3">
        <f>Programas!AO628</f>
        <v>100</v>
      </c>
      <c r="AP628" s="3">
        <f>Programas!AP628</f>
        <v>100</v>
      </c>
      <c r="AQ628" s="3">
        <f>Programas!AQ628</f>
        <v>100</v>
      </c>
      <c r="AR628" s="3">
        <f>Programas!AR628</f>
        <v>100</v>
      </c>
      <c r="AS628" s="3">
        <f>Programas!AS628</f>
        <v>100</v>
      </c>
      <c r="AT628" s="3">
        <f>Programas!AT628</f>
        <v>100</v>
      </c>
      <c r="AU628" s="3">
        <f>Programas!AU628</f>
        <v>100</v>
      </c>
      <c r="AV628" s="3">
        <f>Programas!AV628</f>
        <v>100</v>
      </c>
      <c r="AW628" s="3">
        <f>Programas!AW628</f>
        <v>100</v>
      </c>
      <c r="AX628" s="4">
        <f t="shared" si="661"/>
        <v>1500</v>
      </c>
      <c r="AY628" s="4" t="s">
        <v>205</v>
      </c>
      <c r="AZ628" s="2" t="s">
        <v>390</v>
      </c>
      <c r="BA628" s="2" t="s">
        <v>391</v>
      </c>
      <c r="BB628" s="2" t="s">
        <v>392</v>
      </c>
      <c r="BC628" s="2" t="s">
        <v>393</v>
      </c>
      <c r="BD628" s="6">
        <v>0</v>
      </c>
      <c r="BE628" s="6">
        <f t="shared" si="646"/>
        <v>0</v>
      </c>
      <c r="BF628" s="6">
        <f t="shared" si="647"/>
        <v>0</v>
      </c>
      <c r="BG628" s="6">
        <f t="shared" si="648"/>
        <v>0</v>
      </c>
      <c r="BH628" s="6">
        <f t="shared" si="649"/>
        <v>0</v>
      </c>
      <c r="BI628" s="6">
        <v>0.25</v>
      </c>
      <c r="BJ628" s="6">
        <v>0.5</v>
      </c>
      <c r="BK628" s="6">
        <f t="shared" si="650"/>
        <v>0.5</v>
      </c>
      <c r="BL628" s="6">
        <f t="shared" si="651"/>
        <v>0.5</v>
      </c>
      <c r="BM628" s="6">
        <f t="shared" si="652"/>
        <v>0.5</v>
      </c>
      <c r="BN628" s="6">
        <f t="shared" si="653"/>
        <v>0.5</v>
      </c>
      <c r="BO628" s="6">
        <f t="shared" si="654"/>
        <v>0.5</v>
      </c>
      <c r="BP628" s="6">
        <v>0.75</v>
      </c>
      <c r="BQ628" s="6">
        <f t="shared" si="655"/>
        <v>0.75</v>
      </c>
      <c r="BR628" s="6">
        <f t="shared" si="656"/>
        <v>0.75</v>
      </c>
      <c r="BS628" s="6">
        <f t="shared" si="657"/>
        <v>0.75</v>
      </c>
      <c r="BT628" s="6">
        <f t="shared" si="658"/>
        <v>0.75</v>
      </c>
      <c r="BU628" s="6">
        <f t="shared" si="659"/>
        <v>0.75</v>
      </c>
      <c r="BV628" s="6">
        <f t="shared" si="660"/>
        <v>0.75</v>
      </c>
      <c r="BW628" s="6">
        <v>1</v>
      </c>
      <c r="BX628" s="1"/>
    </row>
    <row r="629" spans="1:76" ht="57" hidden="1" x14ac:dyDescent="0.3">
      <c r="A629" s="2" t="str">
        <f>Programas!A629</f>
        <v>UA8</v>
      </c>
      <c r="B629" s="2">
        <f>Programas!B629</f>
        <v>2</v>
      </c>
      <c r="C629" s="2" t="str">
        <f>Programas!C629</f>
        <v>Interfaces Setoriais</v>
      </c>
      <c r="D629" s="2">
        <f>Programas!D629</f>
        <v>14</v>
      </c>
      <c r="E629" s="2" t="str">
        <f>Programas!E629</f>
        <v>Desenvolvimento de ações para o setor agropecuário</v>
      </c>
      <c r="F629" s="2" t="str">
        <f>Programas!F629</f>
        <v>14.2</v>
      </c>
      <c r="G629" s="2" t="str">
        <f>Programas!G629</f>
        <v>Otimização do manejo do uso das águas na irrigação</v>
      </c>
      <c r="H629" s="2" t="str">
        <f>Programas!H629</f>
        <v>14.2.3</v>
      </c>
      <c r="I629" s="2" t="str">
        <f>Programas!I629</f>
        <v>Fomentar o aprimoramento de tecnologias de irrigação em parceria com instituições de ensino e pesquisa e fundações de apoio à pesquisa</v>
      </c>
      <c r="J629" s="3" t="str">
        <f>IF(Programas!J629="X","X","")</f>
        <v/>
      </c>
      <c r="K629" s="3" t="str">
        <f>IF(Programas!K629="X","X","")</f>
        <v/>
      </c>
      <c r="L629" s="3" t="str">
        <f>IF(Programas!L629="X","X","")</f>
        <v/>
      </c>
      <c r="M629" s="3" t="str">
        <f>IF(Programas!M629="X","X","")</f>
        <v/>
      </c>
      <c r="N629" s="3" t="str">
        <f>IF(Programas!N629="X","X","")</f>
        <v/>
      </c>
      <c r="O629" s="3" t="str">
        <f>IF(Programas!O629="X","X","")</f>
        <v>X</v>
      </c>
      <c r="P629" s="3" t="str">
        <f>IF(Programas!P629="X","X","")</f>
        <v>X</v>
      </c>
      <c r="Q629" s="3" t="str">
        <f>IF(Programas!Q629="X","X","")</f>
        <v>X</v>
      </c>
      <c r="R629" s="3" t="str">
        <f>IF(Programas!R629="X","X","")</f>
        <v>X</v>
      </c>
      <c r="S629" s="3" t="str">
        <f>IF(Programas!S629="X","X","")</f>
        <v>X</v>
      </c>
      <c r="T629" s="3" t="str">
        <f>IF(Programas!T629="X","X","")</f>
        <v>X</v>
      </c>
      <c r="U629" s="3" t="str">
        <f>IF(Programas!U629="X","X","")</f>
        <v>X</v>
      </c>
      <c r="V629" s="3" t="str">
        <f>IF(Programas!V629="X","X","")</f>
        <v>X</v>
      </c>
      <c r="W629" s="3" t="str">
        <f>IF(Programas!W629="X","X","")</f>
        <v>X</v>
      </c>
      <c r="X629" s="3" t="str">
        <f>IF(Programas!X629="X","X","")</f>
        <v>X</v>
      </c>
      <c r="Y629" s="3" t="str">
        <f>IF(Programas!Y629="X","X","")</f>
        <v>X</v>
      </c>
      <c r="Z629" s="3" t="str">
        <f>IF(Programas!Z629="X","X","")</f>
        <v>X</v>
      </c>
      <c r="AA629" s="3" t="str">
        <f>IF(Programas!AA629="X","X","")</f>
        <v>X</v>
      </c>
      <c r="AB629" s="3" t="str">
        <f>IF(Programas!AB629="X","X","")</f>
        <v>X</v>
      </c>
      <c r="AC629" s="3" t="str">
        <f>IF(Programas!AC629="X","X","")</f>
        <v>X</v>
      </c>
      <c r="AD629" s="3">
        <f>Programas!AD629</f>
        <v>0</v>
      </c>
      <c r="AE629" s="3">
        <f>Programas!AE629</f>
        <v>0</v>
      </c>
      <c r="AF629" s="3">
        <f>Programas!AF629</f>
        <v>0</v>
      </c>
      <c r="AG629" s="3">
        <f>Programas!AG629</f>
        <v>0</v>
      </c>
      <c r="AH629" s="3">
        <f>Programas!AH629</f>
        <v>0</v>
      </c>
      <c r="AI629" s="3">
        <f>Programas!AI629</f>
        <v>400</v>
      </c>
      <c r="AJ629" s="3">
        <f>Programas!AJ629</f>
        <v>400</v>
      </c>
      <c r="AK629" s="3">
        <f>Programas!AK629</f>
        <v>400</v>
      </c>
      <c r="AL629" s="3">
        <f>Programas!AL629</f>
        <v>400</v>
      </c>
      <c r="AM629" s="3">
        <f>Programas!AM629</f>
        <v>400</v>
      </c>
      <c r="AN629" s="3">
        <f>Programas!AN629</f>
        <v>400</v>
      </c>
      <c r="AO629" s="3">
        <f>Programas!AO629</f>
        <v>400</v>
      </c>
      <c r="AP629" s="3">
        <f>Programas!AP629</f>
        <v>400</v>
      </c>
      <c r="AQ629" s="3">
        <f>Programas!AQ629</f>
        <v>400</v>
      </c>
      <c r="AR629" s="3">
        <f>Programas!AR629</f>
        <v>400</v>
      </c>
      <c r="AS629" s="3">
        <f>Programas!AS629</f>
        <v>400</v>
      </c>
      <c r="AT629" s="3">
        <f>Programas!AT629</f>
        <v>400</v>
      </c>
      <c r="AU629" s="3">
        <f>Programas!AU629</f>
        <v>400</v>
      </c>
      <c r="AV629" s="3">
        <f>Programas!AV629</f>
        <v>400</v>
      </c>
      <c r="AW629" s="3">
        <f>Programas!AW629</f>
        <v>400</v>
      </c>
      <c r="AX629" s="4">
        <f t="shared" si="661"/>
        <v>6000</v>
      </c>
      <c r="AY629" s="4" t="s">
        <v>205</v>
      </c>
      <c r="AZ629" s="2" t="s">
        <v>390</v>
      </c>
      <c r="BA629" s="2" t="s">
        <v>391</v>
      </c>
      <c r="BB629" s="2" t="s">
        <v>392</v>
      </c>
      <c r="BC629" s="2" t="s">
        <v>393</v>
      </c>
      <c r="BD629" s="6">
        <v>0</v>
      </c>
      <c r="BE629" s="6">
        <f t="shared" si="646"/>
        <v>0</v>
      </c>
      <c r="BF629" s="6">
        <f t="shared" si="647"/>
        <v>0</v>
      </c>
      <c r="BG629" s="6">
        <f t="shared" si="648"/>
        <v>0</v>
      </c>
      <c r="BH629" s="6">
        <f t="shared" si="649"/>
        <v>0</v>
      </c>
      <c r="BI629" s="6">
        <v>0.25</v>
      </c>
      <c r="BJ629" s="6">
        <v>0.5</v>
      </c>
      <c r="BK629" s="6">
        <f t="shared" si="650"/>
        <v>0.5</v>
      </c>
      <c r="BL629" s="6">
        <f t="shared" si="651"/>
        <v>0.5</v>
      </c>
      <c r="BM629" s="6">
        <f t="shared" si="652"/>
        <v>0.5</v>
      </c>
      <c r="BN629" s="6">
        <f t="shared" si="653"/>
        <v>0.5</v>
      </c>
      <c r="BO629" s="6">
        <f t="shared" si="654"/>
        <v>0.5</v>
      </c>
      <c r="BP629" s="6">
        <v>0.75</v>
      </c>
      <c r="BQ629" s="6">
        <f t="shared" si="655"/>
        <v>0.75</v>
      </c>
      <c r="BR629" s="6">
        <f t="shared" si="656"/>
        <v>0.75</v>
      </c>
      <c r="BS629" s="6">
        <f t="shared" si="657"/>
        <v>0.75</v>
      </c>
      <c r="BT629" s="6">
        <f t="shared" si="658"/>
        <v>0.75</v>
      </c>
      <c r="BU629" s="6">
        <f t="shared" si="659"/>
        <v>0.75</v>
      </c>
      <c r="BV629" s="6">
        <f t="shared" si="660"/>
        <v>0.75</v>
      </c>
      <c r="BW629" s="6">
        <v>1</v>
      </c>
      <c r="BX629" s="1"/>
    </row>
    <row r="630" spans="1:76" ht="57" hidden="1" x14ac:dyDescent="0.3">
      <c r="A630" s="2" t="str">
        <f>Programas!A630</f>
        <v>UA9</v>
      </c>
      <c r="B630" s="2">
        <f>Programas!B630</f>
        <v>2</v>
      </c>
      <c r="C630" s="2" t="str">
        <f>Programas!C630</f>
        <v>Interfaces Setoriais</v>
      </c>
      <c r="D630" s="2">
        <f>Programas!D630</f>
        <v>14</v>
      </c>
      <c r="E630" s="2" t="str">
        <f>Programas!E630</f>
        <v>Desenvolvimento de ações para o setor agropecuário</v>
      </c>
      <c r="F630" s="2" t="str">
        <f>Programas!F630</f>
        <v>14.2</v>
      </c>
      <c r="G630" s="2" t="str">
        <f>Programas!G630</f>
        <v>Otimização do manejo do uso das águas na irrigação</v>
      </c>
      <c r="H630" s="2" t="str">
        <f>Programas!H630</f>
        <v>14.2.3</v>
      </c>
      <c r="I630" s="2" t="str">
        <f>Programas!I630</f>
        <v>Fomentar o aprimoramento de tecnologias de irrigação em parceria com instituições de ensino e pesquisa e fundações de apoio à pesquisa</v>
      </c>
      <c r="J630" s="3" t="str">
        <f>IF(Programas!J630="X","X","")</f>
        <v/>
      </c>
      <c r="K630" s="3" t="str">
        <f>IF(Programas!K630="X","X","")</f>
        <v/>
      </c>
      <c r="L630" s="3" t="str">
        <f>IF(Programas!L630="X","X","")</f>
        <v/>
      </c>
      <c r="M630" s="3" t="str">
        <f>IF(Programas!M630="X","X","")</f>
        <v/>
      </c>
      <c r="N630" s="3" t="str">
        <f>IF(Programas!N630="X","X","")</f>
        <v/>
      </c>
      <c r="O630" s="3" t="str">
        <f>IF(Programas!O630="X","X","")</f>
        <v>X</v>
      </c>
      <c r="P630" s="3" t="str">
        <f>IF(Programas!P630="X","X","")</f>
        <v>X</v>
      </c>
      <c r="Q630" s="3" t="str">
        <f>IF(Programas!Q630="X","X","")</f>
        <v>X</v>
      </c>
      <c r="R630" s="3" t="str">
        <f>IF(Programas!R630="X","X","")</f>
        <v>X</v>
      </c>
      <c r="S630" s="3" t="str">
        <f>IF(Programas!S630="X","X","")</f>
        <v>X</v>
      </c>
      <c r="T630" s="3" t="str">
        <f>IF(Programas!T630="X","X","")</f>
        <v>X</v>
      </c>
      <c r="U630" s="3" t="str">
        <f>IF(Programas!U630="X","X","")</f>
        <v>X</v>
      </c>
      <c r="V630" s="3" t="str">
        <f>IF(Programas!V630="X","X","")</f>
        <v>X</v>
      </c>
      <c r="W630" s="3" t="str">
        <f>IF(Programas!W630="X","X","")</f>
        <v>X</v>
      </c>
      <c r="X630" s="3" t="str">
        <f>IF(Programas!X630="X","X","")</f>
        <v>X</v>
      </c>
      <c r="Y630" s="3" t="str">
        <f>IF(Programas!Y630="X","X","")</f>
        <v>X</v>
      </c>
      <c r="Z630" s="3" t="str">
        <f>IF(Programas!Z630="X","X","")</f>
        <v>X</v>
      </c>
      <c r="AA630" s="3" t="str">
        <f>IF(Programas!AA630="X","X","")</f>
        <v>X</v>
      </c>
      <c r="AB630" s="3" t="str">
        <f>IF(Programas!AB630="X","X","")</f>
        <v>X</v>
      </c>
      <c r="AC630" s="3" t="str">
        <f>IF(Programas!AC630="X","X","")</f>
        <v>X</v>
      </c>
      <c r="AD630" s="3">
        <f>Programas!AD630</f>
        <v>0</v>
      </c>
      <c r="AE630" s="3">
        <f>Programas!AE630</f>
        <v>0</v>
      </c>
      <c r="AF630" s="3">
        <f>Programas!AF630</f>
        <v>0</v>
      </c>
      <c r="AG630" s="3">
        <f>Programas!AG630</f>
        <v>0</v>
      </c>
      <c r="AH630" s="3">
        <f>Programas!AH630</f>
        <v>0</v>
      </c>
      <c r="AI630" s="3">
        <f>Programas!AI630</f>
        <v>100</v>
      </c>
      <c r="AJ630" s="3">
        <f>Programas!AJ630</f>
        <v>100</v>
      </c>
      <c r="AK630" s="3">
        <f>Programas!AK630</f>
        <v>100</v>
      </c>
      <c r="AL630" s="3">
        <f>Programas!AL630</f>
        <v>100</v>
      </c>
      <c r="AM630" s="3">
        <f>Programas!AM630</f>
        <v>100</v>
      </c>
      <c r="AN630" s="3">
        <f>Programas!AN630</f>
        <v>100</v>
      </c>
      <c r="AO630" s="3">
        <f>Programas!AO630</f>
        <v>100</v>
      </c>
      <c r="AP630" s="3">
        <f>Programas!AP630</f>
        <v>100</v>
      </c>
      <c r="AQ630" s="3">
        <f>Programas!AQ630</f>
        <v>100</v>
      </c>
      <c r="AR630" s="3">
        <f>Programas!AR630</f>
        <v>100</v>
      </c>
      <c r="AS630" s="3">
        <f>Programas!AS630</f>
        <v>100</v>
      </c>
      <c r="AT630" s="3">
        <f>Programas!AT630</f>
        <v>100</v>
      </c>
      <c r="AU630" s="3">
        <f>Programas!AU630</f>
        <v>100</v>
      </c>
      <c r="AV630" s="3">
        <f>Programas!AV630</f>
        <v>100</v>
      </c>
      <c r="AW630" s="3">
        <f>Programas!AW630</f>
        <v>100</v>
      </c>
      <c r="AX630" s="4">
        <f t="shared" si="661"/>
        <v>1500</v>
      </c>
      <c r="AY630" s="4" t="s">
        <v>205</v>
      </c>
      <c r="AZ630" s="2" t="s">
        <v>390</v>
      </c>
      <c r="BA630" s="2" t="s">
        <v>391</v>
      </c>
      <c r="BB630" s="2" t="s">
        <v>392</v>
      </c>
      <c r="BC630" s="2" t="s">
        <v>393</v>
      </c>
      <c r="BD630" s="6">
        <v>0</v>
      </c>
      <c r="BE630" s="6">
        <f t="shared" si="646"/>
        <v>0</v>
      </c>
      <c r="BF630" s="6">
        <f t="shared" si="647"/>
        <v>0</v>
      </c>
      <c r="BG630" s="6">
        <f t="shared" si="648"/>
        <v>0</v>
      </c>
      <c r="BH630" s="6">
        <f t="shared" si="649"/>
        <v>0</v>
      </c>
      <c r="BI630" s="6">
        <v>0.25</v>
      </c>
      <c r="BJ630" s="6">
        <v>0.5</v>
      </c>
      <c r="BK630" s="6">
        <f t="shared" si="650"/>
        <v>0.5</v>
      </c>
      <c r="BL630" s="6">
        <f t="shared" si="651"/>
        <v>0.5</v>
      </c>
      <c r="BM630" s="6">
        <f t="shared" si="652"/>
        <v>0.5</v>
      </c>
      <c r="BN630" s="6">
        <f t="shared" si="653"/>
        <v>0.5</v>
      </c>
      <c r="BO630" s="6">
        <f t="shared" si="654"/>
        <v>0.5</v>
      </c>
      <c r="BP630" s="6">
        <v>0.75</v>
      </c>
      <c r="BQ630" s="6">
        <f t="shared" si="655"/>
        <v>0.75</v>
      </c>
      <c r="BR630" s="6">
        <f t="shared" si="656"/>
        <v>0.75</v>
      </c>
      <c r="BS630" s="6">
        <f t="shared" si="657"/>
        <v>0.75</v>
      </c>
      <c r="BT630" s="6">
        <f t="shared" si="658"/>
        <v>0.75</v>
      </c>
      <c r="BU630" s="6">
        <f t="shared" si="659"/>
        <v>0.75</v>
      </c>
      <c r="BV630" s="6">
        <f t="shared" si="660"/>
        <v>0.75</v>
      </c>
      <c r="BW630" s="6">
        <v>1</v>
      </c>
      <c r="BX630" s="1"/>
    </row>
    <row r="631" spans="1:76" ht="171" x14ac:dyDescent="0.3">
      <c r="A631" s="40" t="str">
        <f>Programas!A631</f>
        <v>PIRH</v>
      </c>
      <c r="B631" s="40">
        <f>Programas!B631</f>
        <v>2</v>
      </c>
      <c r="C631" s="40" t="str">
        <f>Programas!C631</f>
        <v>Interfaces Setoriais</v>
      </c>
      <c r="D631" s="40">
        <f>Programas!D631</f>
        <v>15</v>
      </c>
      <c r="E631" s="40" t="str">
        <f>Programas!E631</f>
        <v>Desenvolvimento de ações para os setores industrial e de mineração</v>
      </c>
      <c r="F631" s="40" t="str">
        <f>Programas!F631</f>
        <v>15.1</v>
      </c>
      <c r="G631" s="40" t="str">
        <f>Programas!G631</f>
        <v>Acompanhamento das ações de gerenciamento de riscos e contingências voltadas aos recursos hídricos realizadas pelos empreendimentos industriais e minerários</v>
      </c>
      <c r="H631" s="40" t="str">
        <f>Programas!H631</f>
        <v>15.1.1</v>
      </c>
      <c r="I631" s="40" t="str">
        <f>Programas!I631</f>
        <v>Realizar seminários, em ambiente virtual, com as plenárias dos CBHs Doce, Piranga, Piracicaba e Santo Antônio com vistas a discutir resultados para a bacia hidrográfica obtidos por meio do processo de gerenciamento de riscos e atendimento a emergências e dos PAEs elaborados para barragens e outros eventos relacionados aos recursos hídricos, previstos nas políticas de segurança de barragens, meio ambiente e recursos hídricos</v>
      </c>
      <c r="J631" s="30" t="str">
        <f>IF(Programas!J631="X","X","")</f>
        <v/>
      </c>
      <c r="K631" s="30" t="str">
        <f>IF(Programas!K631="X","X","")</f>
        <v/>
      </c>
      <c r="L631" s="30" t="str">
        <f>IF(Programas!L631="X","X","")</f>
        <v>X</v>
      </c>
      <c r="M631" s="30" t="str">
        <f>IF(Programas!M631="X","X","")</f>
        <v/>
      </c>
      <c r="N631" s="30" t="str">
        <f>IF(Programas!N631="X","X","")</f>
        <v>X</v>
      </c>
      <c r="O631" s="30" t="str">
        <f>IF(Programas!O631="X","X","")</f>
        <v/>
      </c>
      <c r="P631" s="30" t="str">
        <f>IF(Programas!P631="X","X","")</f>
        <v>X</v>
      </c>
      <c r="Q631" s="30" t="str">
        <f>IF(Programas!Q631="X","X","")</f>
        <v/>
      </c>
      <c r="R631" s="30" t="str">
        <f>IF(Programas!R631="X","X","")</f>
        <v>X</v>
      </c>
      <c r="S631" s="30" t="str">
        <f>IF(Programas!S631="X","X","")</f>
        <v/>
      </c>
      <c r="T631" s="30" t="str">
        <f>IF(Programas!T631="X","X","")</f>
        <v>X</v>
      </c>
      <c r="U631" s="30" t="str">
        <f>IF(Programas!U631="X","X","")</f>
        <v/>
      </c>
      <c r="V631" s="30" t="str">
        <f>IF(Programas!V631="X","X","")</f>
        <v>X</v>
      </c>
      <c r="W631" s="30" t="str">
        <f>IF(Programas!W631="X","X","")</f>
        <v/>
      </c>
      <c r="X631" s="30" t="str">
        <f>IF(Programas!X631="X","X","")</f>
        <v>X</v>
      </c>
      <c r="Y631" s="30" t="str">
        <f>IF(Programas!Y631="X","X","")</f>
        <v/>
      </c>
      <c r="Z631" s="30" t="str">
        <f>IF(Programas!Z631="X","X","")</f>
        <v>X</v>
      </c>
      <c r="AA631" s="30" t="str">
        <f>IF(Programas!AA631="X","X","")</f>
        <v/>
      </c>
      <c r="AB631" s="30" t="str">
        <f>IF(Programas!AB631="X","X","")</f>
        <v>X</v>
      </c>
      <c r="AC631" s="30" t="str">
        <f>IF(Programas!AC631="X","X","")</f>
        <v/>
      </c>
      <c r="AD631" s="30">
        <f>Programas!AD631</f>
        <v>0</v>
      </c>
      <c r="AE631" s="30">
        <f>Programas!AE631</f>
        <v>0</v>
      </c>
      <c r="AF631" s="30">
        <f>Programas!AF631</f>
        <v>0</v>
      </c>
      <c r="AG631" s="30">
        <f>Programas!AG631</f>
        <v>0</v>
      </c>
      <c r="AH631" s="30">
        <f>Programas!AH631</f>
        <v>0</v>
      </c>
      <c r="AI631" s="30">
        <f>Programas!AI631</f>
        <v>0</v>
      </c>
      <c r="AJ631" s="30">
        <f>Programas!AJ631</f>
        <v>0</v>
      </c>
      <c r="AK631" s="30">
        <f>Programas!AK631</f>
        <v>0</v>
      </c>
      <c r="AL631" s="30">
        <f>Programas!AL631</f>
        <v>0</v>
      </c>
      <c r="AM631" s="30">
        <f>Programas!AM631</f>
        <v>0</v>
      </c>
      <c r="AN631" s="30">
        <f>Programas!AN631</f>
        <v>0</v>
      </c>
      <c r="AO631" s="30">
        <f>Programas!AO631</f>
        <v>0</v>
      </c>
      <c r="AP631" s="30">
        <f>Programas!AP631</f>
        <v>0</v>
      </c>
      <c r="AQ631" s="30">
        <f>Programas!AQ631</f>
        <v>0</v>
      </c>
      <c r="AR631" s="30">
        <f>Programas!AR631</f>
        <v>0</v>
      </c>
      <c r="AS631" s="30">
        <f>Programas!AS631</f>
        <v>0</v>
      </c>
      <c r="AT631" s="30">
        <f>Programas!AT631</f>
        <v>0</v>
      </c>
      <c r="AU631" s="30">
        <f>Programas!AU631</f>
        <v>0</v>
      </c>
      <c r="AV631" s="30">
        <f>Programas!AV631</f>
        <v>0</v>
      </c>
      <c r="AW631" s="30">
        <f>Programas!AW631</f>
        <v>0</v>
      </c>
      <c r="AX631" s="36">
        <f t="shared" si="661"/>
        <v>0</v>
      </c>
      <c r="AY631" s="36" t="s">
        <v>205</v>
      </c>
      <c r="AZ631" s="40" t="s">
        <v>551</v>
      </c>
      <c r="BA631" s="40" t="s">
        <v>276</v>
      </c>
      <c r="BB631" s="40" t="s">
        <v>277</v>
      </c>
      <c r="BC631" s="40" t="s">
        <v>278</v>
      </c>
      <c r="BD631" s="62">
        <v>0</v>
      </c>
      <c r="BE631" s="62">
        <f t="shared" si="646"/>
        <v>0</v>
      </c>
      <c r="BF631" s="62">
        <v>0.25</v>
      </c>
      <c r="BG631" s="62">
        <f t="shared" si="648"/>
        <v>0.25</v>
      </c>
      <c r="BH631" s="62">
        <f t="shared" si="649"/>
        <v>0.25</v>
      </c>
      <c r="BI631" s="62">
        <f t="shared" ref="BI631" si="662">BH631</f>
        <v>0.25</v>
      </c>
      <c r="BJ631" s="62">
        <v>0.5</v>
      </c>
      <c r="BK631" s="62">
        <f t="shared" si="650"/>
        <v>0.5</v>
      </c>
      <c r="BL631" s="62">
        <f t="shared" si="651"/>
        <v>0.5</v>
      </c>
      <c r="BM631" s="62">
        <f t="shared" si="652"/>
        <v>0.5</v>
      </c>
      <c r="BN631" s="62">
        <f t="shared" si="653"/>
        <v>0.5</v>
      </c>
      <c r="BO631" s="62">
        <f t="shared" si="654"/>
        <v>0.5</v>
      </c>
      <c r="BP631" s="62">
        <v>0.75</v>
      </c>
      <c r="BQ631" s="62">
        <f t="shared" si="655"/>
        <v>0.75</v>
      </c>
      <c r="BR631" s="62">
        <f t="shared" si="656"/>
        <v>0.75</v>
      </c>
      <c r="BS631" s="62">
        <f t="shared" si="657"/>
        <v>0.75</v>
      </c>
      <c r="BT631" s="62">
        <f t="shared" si="658"/>
        <v>0.75</v>
      </c>
      <c r="BU631" s="62">
        <f t="shared" si="659"/>
        <v>0.75</v>
      </c>
      <c r="BV631" s="62">
        <v>1</v>
      </c>
      <c r="BW631" s="62">
        <f t="shared" ref="BW631" si="663">BV631</f>
        <v>1</v>
      </c>
    </row>
    <row r="632" spans="1:76" ht="171" hidden="1" x14ac:dyDescent="0.3">
      <c r="A632" s="2" t="str">
        <f>Programas!A632</f>
        <v>Doce</v>
      </c>
      <c r="B632" s="2">
        <f>Programas!B632</f>
        <v>2</v>
      </c>
      <c r="C632" s="2" t="str">
        <f>Programas!C632</f>
        <v>Interfaces Setoriais</v>
      </c>
      <c r="D632" s="2">
        <f>Programas!D632</f>
        <v>15</v>
      </c>
      <c r="E632" s="2" t="str">
        <f>Programas!E632</f>
        <v>Desenvolvimento de ações para os setores industrial e de mineração</v>
      </c>
      <c r="F632" s="2" t="str">
        <f>Programas!F632</f>
        <v>15.1</v>
      </c>
      <c r="G632" s="2" t="str">
        <f>Programas!G632</f>
        <v>Acompanhamento das ações de gerenciamento de riscos e contingências voltadas aos recursos hídricos realizadas pelos empreendimentos industriais e minerários</v>
      </c>
      <c r="H632" s="2" t="str">
        <f>Programas!H632</f>
        <v>15.1.1</v>
      </c>
      <c r="I632" s="2" t="str">
        <f>Programas!I632</f>
        <v>Realizar seminários, em ambiente virtual, com as plenárias dos CBHs Doce, Piranga, Piracicaba e Santo Antônio com vistas a discutir resultados para a bacia hidrográfica obtidos por meio do processo de gerenciamento de riscos e atendimento a emergências e dos PAEs elaborados para barragens e outros eventos relacionados aos recursos hídricos, previstos nas políticas de segurança de barragens, meio ambiente e recursos hídricos</v>
      </c>
      <c r="J632" s="3" t="str">
        <f>IF(Programas!J632="X","X","")</f>
        <v/>
      </c>
      <c r="K632" s="3" t="str">
        <f>IF(Programas!K632="X","X","")</f>
        <v/>
      </c>
      <c r="L632" s="3" t="str">
        <f>IF(Programas!L632="X","X","")</f>
        <v>X</v>
      </c>
      <c r="M632" s="3" t="str">
        <f>IF(Programas!M632="X","X","")</f>
        <v/>
      </c>
      <c r="N632" s="3" t="str">
        <f>IF(Programas!N632="X","X","")</f>
        <v>X</v>
      </c>
      <c r="O632" s="3" t="str">
        <f>IF(Programas!O632="X","X","")</f>
        <v/>
      </c>
      <c r="P632" s="3" t="str">
        <f>IF(Programas!P632="X","X","")</f>
        <v>X</v>
      </c>
      <c r="Q632" s="3" t="str">
        <f>IF(Programas!Q632="X","X","")</f>
        <v/>
      </c>
      <c r="R632" s="3" t="str">
        <f>IF(Programas!R632="X","X","")</f>
        <v>X</v>
      </c>
      <c r="S632" s="3" t="str">
        <f>IF(Programas!S632="X","X","")</f>
        <v/>
      </c>
      <c r="T632" s="3" t="str">
        <f>IF(Programas!T632="X","X","")</f>
        <v>X</v>
      </c>
      <c r="U632" s="3" t="str">
        <f>IF(Programas!U632="X","X","")</f>
        <v/>
      </c>
      <c r="V632" s="3" t="str">
        <f>IF(Programas!V632="X","X","")</f>
        <v>X</v>
      </c>
      <c r="W632" s="3" t="str">
        <f>IF(Programas!W632="X","X","")</f>
        <v/>
      </c>
      <c r="X632" s="3" t="str">
        <f>IF(Programas!X632="X","X","")</f>
        <v>X</v>
      </c>
      <c r="Y632" s="3" t="str">
        <f>IF(Programas!Y632="X","X","")</f>
        <v/>
      </c>
      <c r="Z632" s="3" t="str">
        <f>IF(Programas!Z632="X","X","")</f>
        <v>X</v>
      </c>
      <c r="AA632" s="3" t="str">
        <f>IF(Programas!AA632="X","X","")</f>
        <v/>
      </c>
      <c r="AB632" s="3" t="str">
        <f>IF(Programas!AB632="X","X","")</f>
        <v>X</v>
      </c>
      <c r="AC632" s="3" t="str">
        <f>IF(Programas!AC632="X","X","")</f>
        <v/>
      </c>
      <c r="AD632" s="3">
        <f>Programas!AD632</f>
        <v>0</v>
      </c>
      <c r="AE632" s="3">
        <f>Programas!AE632</f>
        <v>0</v>
      </c>
      <c r="AF632" s="3">
        <f>Programas!AF632</f>
        <v>0</v>
      </c>
      <c r="AG632" s="3">
        <f>Programas!AG632</f>
        <v>0</v>
      </c>
      <c r="AH632" s="3">
        <f>Programas!AH632</f>
        <v>0</v>
      </c>
      <c r="AI632" s="3">
        <f>Programas!AI632</f>
        <v>0</v>
      </c>
      <c r="AJ632" s="3">
        <f>Programas!AJ632</f>
        <v>0</v>
      </c>
      <c r="AK632" s="3">
        <f>Programas!AK632</f>
        <v>0</v>
      </c>
      <c r="AL632" s="3">
        <f>Programas!AL632</f>
        <v>0</v>
      </c>
      <c r="AM632" s="3">
        <f>Programas!AM632</f>
        <v>0</v>
      </c>
      <c r="AN632" s="3">
        <f>Programas!AN632</f>
        <v>0</v>
      </c>
      <c r="AO632" s="3">
        <f>Programas!AO632</f>
        <v>0</v>
      </c>
      <c r="AP632" s="3">
        <f>Programas!AP632</f>
        <v>0</v>
      </c>
      <c r="AQ632" s="3">
        <f>Programas!AQ632</f>
        <v>0</v>
      </c>
      <c r="AR632" s="3">
        <f>Programas!AR632</f>
        <v>0</v>
      </c>
      <c r="AS632" s="3">
        <f>Programas!AS632</f>
        <v>0</v>
      </c>
      <c r="AT632" s="3">
        <f>Programas!AT632</f>
        <v>0</v>
      </c>
      <c r="AU632" s="3">
        <f>Programas!AU632</f>
        <v>0</v>
      </c>
      <c r="AV632" s="3">
        <f>Programas!AV632</f>
        <v>0</v>
      </c>
      <c r="AW632" s="3">
        <f>Programas!AW632</f>
        <v>0</v>
      </c>
      <c r="AX632" s="4">
        <f t="shared" si="661"/>
        <v>0</v>
      </c>
      <c r="AY632" s="4" t="s">
        <v>205</v>
      </c>
      <c r="AZ632" s="2" t="s">
        <v>551</v>
      </c>
      <c r="BA632" s="2" t="s">
        <v>276</v>
      </c>
      <c r="BB632" s="2" t="s">
        <v>277</v>
      </c>
      <c r="BC632" s="2" t="s">
        <v>278</v>
      </c>
      <c r="BD632" s="6">
        <v>0</v>
      </c>
      <c r="BE632" s="6">
        <f t="shared" ref="BE632:BE635" si="664">BD632</f>
        <v>0</v>
      </c>
      <c r="BF632" s="6">
        <v>0.25</v>
      </c>
      <c r="BG632" s="6">
        <f t="shared" ref="BG632:BG635" si="665">BF632</f>
        <v>0.25</v>
      </c>
      <c r="BH632" s="6">
        <f t="shared" ref="BH632:BH635" si="666">BG632</f>
        <v>0.25</v>
      </c>
      <c r="BI632" s="6">
        <f t="shared" ref="BI632:BI635" si="667">BH632</f>
        <v>0.25</v>
      </c>
      <c r="BJ632" s="6">
        <v>0.5</v>
      </c>
      <c r="BK632" s="6">
        <f t="shared" ref="BK632:BK635" si="668">BJ632</f>
        <v>0.5</v>
      </c>
      <c r="BL632" s="6">
        <f t="shared" ref="BL632:BL635" si="669">BK632</f>
        <v>0.5</v>
      </c>
      <c r="BM632" s="6">
        <f t="shared" ref="BM632:BM635" si="670">BL632</f>
        <v>0.5</v>
      </c>
      <c r="BN632" s="6">
        <f t="shared" ref="BN632:BN635" si="671">BM632</f>
        <v>0.5</v>
      </c>
      <c r="BO632" s="6">
        <f t="shared" ref="BO632:BO635" si="672">BN632</f>
        <v>0.5</v>
      </c>
      <c r="BP632" s="6">
        <v>0.75</v>
      </c>
      <c r="BQ632" s="6">
        <f t="shared" ref="BQ632:BQ635" si="673">BP632</f>
        <v>0.75</v>
      </c>
      <c r="BR632" s="6">
        <f t="shared" ref="BR632:BR635" si="674">BQ632</f>
        <v>0.75</v>
      </c>
      <c r="BS632" s="6">
        <f t="shared" ref="BS632:BS635" si="675">BR632</f>
        <v>0.75</v>
      </c>
      <c r="BT632" s="6">
        <f t="shared" ref="BT632:BT635" si="676">BS632</f>
        <v>0.75</v>
      </c>
      <c r="BU632" s="6">
        <f t="shared" ref="BU632:BU635" si="677">BT632</f>
        <v>0.75</v>
      </c>
      <c r="BV632" s="6">
        <v>1</v>
      </c>
      <c r="BW632" s="6">
        <f t="shared" ref="BW632:BW635" si="678">BV632</f>
        <v>1</v>
      </c>
      <c r="BX632" s="1"/>
    </row>
    <row r="633" spans="1:76" ht="171" hidden="1" x14ac:dyDescent="0.3">
      <c r="A633" s="2" t="str">
        <f>Programas!A633</f>
        <v>DO1</v>
      </c>
      <c r="B633" s="2">
        <f>Programas!B633</f>
        <v>2</v>
      </c>
      <c r="C633" s="2" t="str">
        <f>Programas!C633</f>
        <v>Interfaces Setoriais</v>
      </c>
      <c r="D633" s="2">
        <f>Programas!D633</f>
        <v>15</v>
      </c>
      <c r="E633" s="2" t="str">
        <f>Programas!E633</f>
        <v>Desenvolvimento de ações para os setores industrial e de mineração</v>
      </c>
      <c r="F633" s="2" t="str">
        <f>Programas!F633</f>
        <v>15.1</v>
      </c>
      <c r="G633" s="2" t="str">
        <f>Programas!G633</f>
        <v>Acompanhamento das ações de gerenciamento de riscos e contingências voltadas aos recursos hídricos realizadas pelos empreendimentos industriais e minerários</v>
      </c>
      <c r="H633" s="2" t="str">
        <f>Programas!H633</f>
        <v>15.1.1</v>
      </c>
      <c r="I633" s="2" t="str">
        <f>Programas!I633</f>
        <v>Realizar seminários, em ambiente virtual, com as plenárias dos CBHs Doce, Piranga, Piracicaba e Santo Antônio com vistas a discutir resultados para a bacia hidrográfica obtidos por meio do processo de gerenciamento de riscos e atendimento a emergências e dos PAEs elaborados para barragens e outros eventos relacionados aos recursos hídricos, previstos nas políticas de segurança de barragens, meio ambiente e recursos hídricos</v>
      </c>
      <c r="J633" s="3" t="str">
        <f>IF(Programas!J633="X","X","")</f>
        <v/>
      </c>
      <c r="K633" s="3" t="str">
        <f>IF(Programas!K633="X","X","")</f>
        <v/>
      </c>
      <c r="L633" s="3" t="str">
        <f>IF(Programas!L633="X","X","")</f>
        <v>X</v>
      </c>
      <c r="M633" s="3" t="str">
        <f>IF(Programas!M633="X","X","")</f>
        <v/>
      </c>
      <c r="N633" s="3" t="str">
        <f>IF(Programas!N633="X","X","")</f>
        <v>X</v>
      </c>
      <c r="O633" s="3" t="str">
        <f>IF(Programas!O633="X","X","")</f>
        <v/>
      </c>
      <c r="P633" s="3" t="str">
        <f>IF(Programas!P633="X","X","")</f>
        <v>X</v>
      </c>
      <c r="Q633" s="3" t="str">
        <f>IF(Programas!Q633="X","X","")</f>
        <v/>
      </c>
      <c r="R633" s="3" t="str">
        <f>IF(Programas!R633="X","X","")</f>
        <v>X</v>
      </c>
      <c r="S633" s="3" t="str">
        <f>IF(Programas!S633="X","X","")</f>
        <v/>
      </c>
      <c r="T633" s="3" t="str">
        <f>IF(Programas!T633="X","X","")</f>
        <v>X</v>
      </c>
      <c r="U633" s="3" t="str">
        <f>IF(Programas!U633="X","X","")</f>
        <v/>
      </c>
      <c r="V633" s="3" t="str">
        <f>IF(Programas!V633="X","X","")</f>
        <v>X</v>
      </c>
      <c r="W633" s="3" t="str">
        <f>IF(Programas!W633="X","X","")</f>
        <v/>
      </c>
      <c r="X633" s="3" t="str">
        <f>IF(Programas!X633="X","X","")</f>
        <v>X</v>
      </c>
      <c r="Y633" s="3" t="str">
        <f>IF(Programas!Y633="X","X","")</f>
        <v/>
      </c>
      <c r="Z633" s="3" t="str">
        <f>IF(Programas!Z633="X","X","")</f>
        <v>X</v>
      </c>
      <c r="AA633" s="3" t="str">
        <f>IF(Programas!AA633="X","X","")</f>
        <v/>
      </c>
      <c r="AB633" s="3" t="str">
        <f>IF(Programas!AB633="X","X","")</f>
        <v>X</v>
      </c>
      <c r="AC633" s="3" t="str">
        <f>IF(Programas!AC633="X","X","")</f>
        <v/>
      </c>
      <c r="AD633" s="3">
        <f>Programas!AD633</f>
        <v>0</v>
      </c>
      <c r="AE633" s="3">
        <f>Programas!AE633</f>
        <v>0</v>
      </c>
      <c r="AF633" s="3">
        <f>Programas!AF633</f>
        <v>0</v>
      </c>
      <c r="AG633" s="3">
        <f>Programas!AG633</f>
        <v>0</v>
      </c>
      <c r="AH633" s="3">
        <f>Programas!AH633</f>
        <v>0</v>
      </c>
      <c r="AI633" s="3">
        <f>Programas!AI633</f>
        <v>0</v>
      </c>
      <c r="AJ633" s="3">
        <f>Programas!AJ633</f>
        <v>0</v>
      </c>
      <c r="AK633" s="3">
        <f>Programas!AK633</f>
        <v>0</v>
      </c>
      <c r="AL633" s="3">
        <f>Programas!AL633</f>
        <v>0</v>
      </c>
      <c r="AM633" s="3">
        <f>Programas!AM633</f>
        <v>0</v>
      </c>
      <c r="AN633" s="3">
        <f>Programas!AN633</f>
        <v>0</v>
      </c>
      <c r="AO633" s="3">
        <f>Programas!AO633</f>
        <v>0</v>
      </c>
      <c r="AP633" s="3">
        <f>Programas!AP633</f>
        <v>0</v>
      </c>
      <c r="AQ633" s="3">
        <f>Programas!AQ633</f>
        <v>0</v>
      </c>
      <c r="AR633" s="3">
        <f>Programas!AR633</f>
        <v>0</v>
      </c>
      <c r="AS633" s="3">
        <f>Programas!AS633</f>
        <v>0</v>
      </c>
      <c r="AT633" s="3">
        <f>Programas!AT633</f>
        <v>0</v>
      </c>
      <c r="AU633" s="3">
        <f>Programas!AU633</f>
        <v>0</v>
      </c>
      <c r="AV633" s="3">
        <f>Programas!AV633</f>
        <v>0</v>
      </c>
      <c r="AW633" s="3">
        <f>Programas!AW633</f>
        <v>0</v>
      </c>
      <c r="AX633" s="4">
        <f t="shared" si="661"/>
        <v>0</v>
      </c>
      <c r="AY633" s="4" t="s">
        <v>205</v>
      </c>
      <c r="AZ633" s="2" t="s">
        <v>551</v>
      </c>
      <c r="BA633" s="2" t="s">
        <v>276</v>
      </c>
      <c r="BB633" s="2" t="s">
        <v>277</v>
      </c>
      <c r="BC633" s="2" t="s">
        <v>278</v>
      </c>
      <c r="BD633" s="6">
        <v>0</v>
      </c>
      <c r="BE633" s="6">
        <f t="shared" si="664"/>
        <v>0</v>
      </c>
      <c r="BF633" s="6">
        <v>0.25</v>
      </c>
      <c r="BG633" s="6">
        <f t="shared" si="665"/>
        <v>0.25</v>
      </c>
      <c r="BH633" s="6">
        <f t="shared" si="666"/>
        <v>0.25</v>
      </c>
      <c r="BI633" s="6">
        <f t="shared" si="667"/>
        <v>0.25</v>
      </c>
      <c r="BJ633" s="6">
        <v>0.5</v>
      </c>
      <c r="BK633" s="6">
        <f t="shared" si="668"/>
        <v>0.5</v>
      </c>
      <c r="BL633" s="6">
        <f t="shared" si="669"/>
        <v>0.5</v>
      </c>
      <c r="BM633" s="6">
        <f t="shared" si="670"/>
        <v>0.5</v>
      </c>
      <c r="BN633" s="6">
        <f t="shared" si="671"/>
        <v>0.5</v>
      </c>
      <c r="BO633" s="6">
        <f t="shared" si="672"/>
        <v>0.5</v>
      </c>
      <c r="BP633" s="6">
        <v>0.75</v>
      </c>
      <c r="BQ633" s="6">
        <f t="shared" si="673"/>
        <v>0.75</v>
      </c>
      <c r="BR633" s="6">
        <f t="shared" si="674"/>
        <v>0.75</v>
      </c>
      <c r="BS633" s="6">
        <f t="shared" si="675"/>
        <v>0.75</v>
      </c>
      <c r="BT633" s="6">
        <f t="shared" si="676"/>
        <v>0.75</v>
      </c>
      <c r="BU633" s="6">
        <f t="shared" si="677"/>
        <v>0.75</v>
      </c>
      <c r="BV633" s="6">
        <v>1</v>
      </c>
      <c r="BW633" s="6">
        <f t="shared" si="678"/>
        <v>1</v>
      </c>
      <c r="BX633" s="1"/>
    </row>
    <row r="634" spans="1:76" ht="171" hidden="1" x14ac:dyDescent="0.3">
      <c r="A634" s="2" t="str">
        <f>Programas!A634</f>
        <v>DO2</v>
      </c>
      <c r="B634" s="2">
        <f>Programas!B634</f>
        <v>2</v>
      </c>
      <c r="C634" s="2" t="str">
        <f>Programas!C634</f>
        <v>Interfaces Setoriais</v>
      </c>
      <c r="D634" s="2">
        <f>Programas!D634</f>
        <v>15</v>
      </c>
      <c r="E634" s="2" t="str">
        <f>Programas!E634</f>
        <v>Desenvolvimento de ações para os setores industrial e de mineração</v>
      </c>
      <c r="F634" s="2" t="str">
        <f>Programas!F634</f>
        <v>15.1</v>
      </c>
      <c r="G634" s="2" t="str">
        <f>Programas!G634</f>
        <v>Acompanhamento das ações de gerenciamento de riscos e contingências voltadas aos recursos hídricos realizadas pelos empreendimentos industriais e minerários</v>
      </c>
      <c r="H634" s="2" t="str">
        <f>Programas!H634</f>
        <v>15.1.1</v>
      </c>
      <c r="I634" s="2" t="str">
        <f>Programas!I634</f>
        <v>Realizar seminários, em ambiente virtual, com as plenárias dos CBHs Doce, Piranga, Piracicaba e Santo Antônio com vistas a discutir resultados para a bacia hidrográfica obtidos por meio do processo de gerenciamento de riscos e atendimento a emergências e dos PAEs elaborados para barragens e outros eventos relacionados aos recursos hídricos, previstos nas políticas de segurança de barragens, meio ambiente e recursos hídricos</v>
      </c>
      <c r="J634" s="3" t="str">
        <f>IF(Programas!J634="X","X","")</f>
        <v/>
      </c>
      <c r="K634" s="3" t="str">
        <f>IF(Programas!K634="X","X","")</f>
        <v/>
      </c>
      <c r="L634" s="3" t="str">
        <f>IF(Programas!L634="X","X","")</f>
        <v>X</v>
      </c>
      <c r="M634" s="3" t="str">
        <f>IF(Programas!M634="X","X","")</f>
        <v/>
      </c>
      <c r="N634" s="3" t="str">
        <f>IF(Programas!N634="X","X","")</f>
        <v>X</v>
      </c>
      <c r="O634" s="3" t="str">
        <f>IF(Programas!O634="X","X","")</f>
        <v/>
      </c>
      <c r="P634" s="3" t="str">
        <f>IF(Programas!P634="X","X","")</f>
        <v>X</v>
      </c>
      <c r="Q634" s="3" t="str">
        <f>IF(Programas!Q634="X","X","")</f>
        <v/>
      </c>
      <c r="R634" s="3" t="str">
        <f>IF(Programas!R634="X","X","")</f>
        <v>X</v>
      </c>
      <c r="S634" s="3" t="str">
        <f>IF(Programas!S634="X","X","")</f>
        <v/>
      </c>
      <c r="T634" s="3" t="str">
        <f>IF(Programas!T634="X","X","")</f>
        <v>X</v>
      </c>
      <c r="U634" s="3" t="str">
        <f>IF(Programas!U634="X","X","")</f>
        <v/>
      </c>
      <c r="V634" s="3" t="str">
        <f>IF(Programas!V634="X","X","")</f>
        <v>X</v>
      </c>
      <c r="W634" s="3" t="str">
        <f>IF(Programas!W634="X","X","")</f>
        <v/>
      </c>
      <c r="X634" s="3" t="str">
        <f>IF(Programas!X634="X","X","")</f>
        <v>X</v>
      </c>
      <c r="Y634" s="3" t="str">
        <f>IF(Programas!Y634="X","X","")</f>
        <v/>
      </c>
      <c r="Z634" s="3" t="str">
        <f>IF(Programas!Z634="X","X","")</f>
        <v>X</v>
      </c>
      <c r="AA634" s="3" t="str">
        <f>IF(Programas!AA634="X","X","")</f>
        <v/>
      </c>
      <c r="AB634" s="3" t="str">
        <f>IF(Programas!AB634="X","X","")</f>
        <v>X</v>
      </c>
      <c r="AC634" s="3" t="str">
        <f>IF(Programas!AC634="X","X","")</f>
        <v/>
      </c>
      <c r="AD634" s="3">
        <f>Programas!AD634</f>
        <v>0</v>
      </c>
      <c r="AE634" s="3">
        <f>Programas!AE634</f>
        <v>0</v>
      </c>
      <c r="AF634" s="3">
        <f>Programas!AF634</f>
        <v>0</v>
      </c>
      <c r="AG634" s="3">
        <f>Programas!AG634</f>
        <v>0</v>
      </c>
      <c r="AH634" s="3">
        <f>Programas!AH634</f>
        <v>0</v>
      </c>
      <c r="AI634" s="3">
        <f>Programas!AI634</f>
        <v>0</v>
      </c>
      <c r="AJ634" s="3">
        <f>Programas!AJ634</f>
        <v>0</v>
      </c>
      <c r="AK634" s="3">
        <f>Programas!AK634</f>
        <v>0</v>
      </c>
      <c r="AL634" s="3">
        <f>Programas!AL634</f>
        <v>0</v>
      </c>
      <c r="AM634" s="3">
        <f>Programas!AM634</f>
        <v>0</v>
      </c>
      <c r="AN634" s="3">
        <f>Programas!AN634</f>
        <v>0</v>
      </c>
      <c r="AO634" s="3">
        <f>Programas!AO634</f>
        <v>0</v>
      </c>
      <c r="AP634" s="3">
        <f>Programas!AP634</f>
        <v>0</v>
      </c>
      <c r="AQ634" s="3">
        <f>Programas!AQ634</f>
        <v>0</v>
      </c>
      <c r="AR634" s="3">
        <f>Programas!AR634</f>
        <v>0</v>
      </c>
      <c r="AS634" s="3">
        <f>Programas!AS634</f>
        <v>0</v>
      </c>
      <c r="AT634" s="3">
        <f>Programas!AT634</f>
        <v>0</v>
      </c>
      <c r="AU634" s="3">
        <f>Programas!AU634</f>
        <v>0</v>
      </c>
      <c r="AV634" s="3">
        <f>Programas!AV634</f>
        <v>0</v>
      </c>
      <c r="AW634" s="3">
        <f>Programas!AW634</f>
        <v>0</v>
      </c>
      <c r="AX634" s="4">
        <f t="shared" si="661"/>
        <v>0</v>
      </c>
      <c r="AY634" s="4" t="s">
        <v>205</v>
      </c>
      <c r="AZ634" s="2" t="s">
        <v>551</v>
      </c>
      <c r="BA634" s="2" t="s">
        <v>276</v>
      </c>
      <c r="BB634" s="2" t="s">
        <v>277</v>
      </c>
      <c r="BC634" s="2" t="s">
        <v>278</v>
      </c>
      <c r="BD634" s="6">
        <v>0</v>
      </c>
      <c r="BE634" s="6">
        <f t="shared" si="664"/>
        <v>0</v>
      </c>
      <c r="BF634" s="6">
        <v>0.25</v>
      </c>
      <c r="BG634" s="6">
        <f t="shared" si="665"/>
        <v>0.25</v>
      </c>
      <c r="BH634" s="6">
        <f t="shared" si="666"/>
        <v>0.25</v>
      </c>
      <c r="BI634" s="6">
        <f t="shared" si="667"/>
        <v>0.25</v>
      </c>
      <c r="BJ634" s="6">
        <v>0.5</v>
      </c>
      <c r="BK634" s="6">
        <f t="shared" si="668"/>
        <v>0.5</v>
      </c>
      <c r="BL634" s="6">
        <f t="shared" si="669"/>
        <v>0.5</v>
      </c>
      <c r="BM634" s="6">
        <f t="shared" si="670"/>
        <v>0.5</v>
      </c>
      <c r="BN634" s="6">
        <f t="shared" si="671"/>
        <v>0.5</v>
      </c>
      <c r="BO634" s="6">
        <f t="shared" si="672"/>
        <v>0.5</v>
      </c>
      <c r="BP634" s="6">
        <v>0.75</v>
      </c>
      <c r="BQ634" s="6">
        <f t="shared" si="673"/>
        <v>0.75</v>
      </c>
      <c r="BR634" s="6">
        <f t="shared" si="674"/>
        <v>0.75</v>
      </c>
      <c r="BS634" s="6">
        <f t="shared" si="675"/>
        <v>0.75</v>
      </c>
      <c r="BT634" s="6">
        <f t="shared" si="676"/>
        <v>0.75</v>
      </c>
      <c r="BU634" s="6">
        <f t="shared" si="677"/>
        <v>0.75</v>
      </c>
      <c r="BV634" s="6">
        <v>1</v>
      </c>
      <c r="BW634" s="6">
        <f t="shared" si="678"/>
        <v>1</v>
      </c>
      <c r="BX634" s="1"/>
    </row>
    <row r="635" spans="1:76" ht="171" hidden="1" x14ac:dyDescent="0.3">
      <c r="A635" s="2" t="str">
        <f>Programas!A635</f>
        <v>DO3</v>
      </c>
      <c r="B635" s="2">
        <f>Programas!B635</f>
        <v>2</v>
      </c>
      <c r="C635" s="2" t="str">
        <f>Programas!C635</f>
        <v>Interfaces Setoriais</v>
      </c>
      <c r="D635" s="2">
        <f>Programas!D635</f>
        <v>15</v>
      </c>
      <c r="E635" s="2" t="str">
        <f>Programas!E635</f>
        <v>Desenvolvimento de ações para os setores industrial e de mineração</v>
      </c>
      <c r="F635" s="2" t="str">
        <f>Programas!F635</f>
        <v>15.1</v>
      </c>
      <c r="G635" s="2" t="str">
        <f>Programas!G635</f>
        <v>Acompanhamento das ações de gerenciamento de riscos e contingências voltadas aos recursos hídricos realizadas pelos empreendimentos industriais e minerários</v>
      </c>
      <c r="H635" s="2" t="str">
        <f>Programas!H635</f>
        <v>15.1.1</v>
      </c>
      <c r="I635" s="2" t="str">
        <f>Programas!I635</f>
        <v>Realizar seminários, em ambiente virtual, com as plenárias dos CBHs Doce, Piranga, Piracicaba e Santo Antônio com vistas a discutir resultados para a bacia hidrográfica obtidos por meio do processo de gerenciamento de riscos e atendimento a emergências e dos PAEs elaborados para barragens e outros eventos relacionados aos recursos hídricos, previstos nas políticas de segurança de barragens, meio ambiente e recursos hídricos</v>
      </c>
      <c r="J635" s="3" t="str">
        <f>IF(Programas!J635="X","X","")</f>
        <v/>
      </c>
      <c r="K635" s="3" t="str">
        <f>IF(Programas!K635="X","X","")</f>
        <v/>
      </c>
      <c r="L635" s="3" t="str">
        <f>IF(Programas!L635="X","X","")</f>
        <v>X</v>
      </c>
      <c r="M635" s="3" t="str">
        <f>IF(Programas!M635="X","X","")</f>
        <v/>
      </c>
      <c r="N635" s="3" t="str">
        <f>IF(Programas!N635="X","X","")</f>
        <v>X</v>
      </c>
      <c r="O635" s="3" t="str">
        <f>IF(Programas!O635="X","X","")</f>
        <v/>
      </c>
      <c r="P635" s="3" t="str">
        <f>IF(Programas!P635="X","X","")</f>
        <v>X</v>
      </c>
      <c r="Q635" s="3" t="str">
        <f>IF(Programas!Q635="X","X","")</f>
        <v/>
      </c>
      <c r="R635" s="3" t="str">
        <f>IF(Programas!R635="X","X","")</f>
        <v>X</v>
      </c>
      <c r="S635" s="3" t="str">
        <f>IF(Programas!S635="X","X","")</f>
        <v/>
      </c>
      <c r="T635" s="3" t="str">
        <f>IF(Programas!T635="X","X","")</f>
        <v>X</v>
      </c>
      <c r="U635" s="3" t="str">
        <f>IF(Programas!U635="X","X","")</f>
        <v/>
      </c>
      <c r="V635" s="3" t="str">
        <f>IF(Programas!V635="X","X","")</f>
        <v>X</v>
      </c>
      <c r="W635" s="3" t="str">
        <f>IF(Programas!W635="X","X","")</f>
        <v/>
      </c>
      <c r="X635" s="3" t="str">
        <f>IF(Programas!X635="X","X","")</f>
        <v>X</v>
      </c>
      <c r="Y635" s="3" t="str">
        <f>IF(Programas!Y635="X","X","")</f>
        <v/>
      </c>
      <c r="Z635" s="3" t="str">
        <f>IF(Programas!Z635="X","X","")</f>
        <v>X</v>
      </c>
      <c r="AA635" s="3" t="str">
        <f>IF(Programas!AA635="X","X","")</f>
        <v/>
      </c>
      <c r="AB635" s="3" t="str">
        <f>IF(Programas!AB635="X","X","")</f>
        <v>X</v>
      </c>
      <c r="AC635" s="3" t="str">
        <f>IF(Programas!AC635="X","X","")</f>
        <v/>
      </c>
      <c r="AD635" s="3">
        <f>Programas!AD635</f>
        <v>0</v>
      </c>
      <c r="AE635" s="3">
        <f>Programas!AE635</f>
        <v>0</v>
      </c>
      <c r="AF635" s="3">
        <f>Programas!AF635</f>
        <v>0</v>
      </c>
      <c r="AG635" s="3">
        <f>Programas!AG635</f>
        <v>0</v>
      </c>
      <c r="AH635" s="3">
        <f>Programas!AH635</f>
        <v>0</v>
      </c>
      <c r="AI635" s="3">
        <f>Programas!AI635</f>
        <v>0</v>
      </c>
      <c r="AJ635" s="3">
        <f>Programas!AJ635</f>
        <v>0</v>
      </c>
      <c r="AK635" s="3">
        <f>Programas!AK635</f>
        <v>0</v>
      </c>
      <c r="AL635" s="3">
        <f>Programas!AL635</f>
        <v>0</v>
      </c>
      <c r="AM635" s="3">
        <f>Programas!AM635</f>
        <v>0</v>
      </c>
      <c r="AN635" s="3">
        <f>Programas!AN635</f>
        <v>0</v>
      </c>
      <c r="AO635" s="3">
        <f>Programas!AO635</f>
        <v>0</v>
      </c>
      <c r="AP635" s="3">
        <f>Programas!AP635</f>
        <v>0</v>
      </c>
      <c r="AQ635" s="3">
        <f>Programas!AQ635</f>
        <v>0</v>
      </c>
      <c r="AR635" s="3">
        <f>Programas!AR635</f>
        <v>0</v>
      </c>
      <c r="AS635" s="3">
        <f>Programas!AS635</f>
        <v>0</v>
      </c>
      <c r="AT635" s="3">
        <f>Programas!AT635</f>
        <v>0</v>
      </c>
      <c r="AU635" s="3">
        <f>Programas!AU635</f>
        <v>0</v>
      </c>
      <c r="AV635" s="3">
        <f>Programas!AV635</f>
        <v>0</v>
      </c>
      <c r="AW635" s="3">
        <f>Programas!AW635</f>
        <v>0</v>
      </c>
      <c r="AX635" s="4">
        <f t="shared" si="661"/>
        <v>0</v>
      </c>
      <c r="AY635" s="4" t="s">
        <v>205</v>
      </c>
      <c r="AZ635" s="2" t="s">
        <v>551</v>
      </c>
      <c r="BA635" s="2" t="s">
        <v>276</v>
      </c>
      <c r="BB635" s="2" t="s">
        <v>277</v>
      </c>
      <c r="BC635" s="2" t="s">
        <v>278</v>
      </c>
      <c r="BD635" s="6">
        <v>0</v>
      </c>
      <c r="BE635" s="6">
        <f t="shared" si="664"/>
        <v>0</v>
      </c>
      <c r="BF635" s="6">
        <v>0.25</v>
      </c>
      <c r="BG635" s="6">
        <f t="shared" si="665"/>
        <v>0.25</v>
      </c>
      <c r="BH635" s="6">
        <f t="shared" si="666"/>
        <v>0.25</v>
      </c>
      <c r="BI635" s="6">
        <f t="shared" si="667"/>
        <v>0.25</v>
      </c>
      <c r="BJ635" s="6">
        <v>0.5</v>
      </c>
      <c r="BK635" s="6">
        <f t="shared" si="668"/>
        <v>0.5</v>
      </c>
      <c r="BL635" s="6">
        <f t="shared" si="669"/>
        <v>0.5</v>
      </c>
      <c r="BM635" s="6">
        <f t="shared" si="670"/>
        <v>0.5</v>
      </c>
      <c r="BN635" s="6">
        <f t="shared" si="671"/>
        <v>0.5</v>
      </c>
      <c r="BO635" s="6">
        <f t="shared" si="672"/>
        <v>0.5</v>
      </c>
      <c r="BP635" s="6">
        <v>0.75</v>
      </c>
      <c r="BQ635" s="6">
        <f t="shared" si="673"/>
        <v>0.75</v>
      </c>
      <c r="BR635" s="6">
        <f t="shared" si="674"/>
        <v>0.75</v>
      </c>
      <c r="BS635" s="6">
        <f t="shared" si="675"/>
        <v>0.75</v>
      </c>
      <c r="BT635" s="6">
        <f t="shared" si="676"/>
        <v>0.75</v>
      </c>
      <c r="BU635" s="6">
        <f t="shared" si="677"/>
        <v>0.75</v>
      </c>
      <c r="BV635" s="6">
        <v>1</v>
      </c>
      <c r="BW635" s="6">
        <f t="shared" si="678"/>
        <v>1</v>
      </c>
      <c r="BX635" s="1"/>
    </row>
    <row r="636" spans="1:76" hidden="1" x14ac:dyDescent="0.3">
      <c r="A636" s="2" t="str">
        <f>Programas!A636</f>
        <v>DO4</v>
      </c>
      <c r="B636" s="2">
        <f>Programas!B636</f>
        <v>2</v>
      </c>
      <c r="C636" s="2" t="str">
        <f>Programas!C636</f>
        <v>Interfaces Setoriais</v>
      </c>
      <c r="D636" s="2">
        <f>Programas!D636</f>
        <v>15</v>
      </c>
      <c r="E636" s="2" t="str">
        <f>Programas!E636</f>
        <v>N/A</v>
      </c>
      <c r="F636" s="2" t="str">
        <f>Programas!F636</f>
        <v>N/A</v>
      </c>
      <c r="G636" s="2" t="str">
        <f>Programas!G636</f>
        <v>N/A</v>
      </c>
      <c r="H636" s="2" t="str">
        <f>Programas!H636</f>
        <v>N/A</v>
      </c>
      <c r="I636" s="2" t="str">
        <f>Programas!I636</f>
        <v>N/A</v>
      </c>
      <c r="J636" s="3" t="str">
        <f>IF(Programas!J636="X","X","")</f>
        <v/>
      </c>
      <c r="K636" s="3" t="str">
        <f>IF(Programas!K636="X","X","")</f>
        <v/>
      </c>
      <c r="L636" s="3" t="str">
        <f>IF(Programas!L636="X","X","")</f>
        <v/>
      </c>
      <c r="M636" s="3" t="str">
        <f>IF(Programas!M636="X","X","")</f>
        <v/>
      </c>
      <c r="N636" s="3" t="str">
        <f>IF(Programas!N636="X","X","")</f>
        <v/>
      </c>
      <c r="O636" s="3" t="str">
        <f>IF(Programas!O636="X","X","")</f>
        <v/>
      </c>
      <c r="P636" s="3" t="str">
        <f>IF(Programas!P636="X","X","")</f>
        <v/>
      </c>
      <c r="Q636" s="3" t="str">
        <f>IF(Programas!Q636="X","X","")</f>
        <v/>
      </c>
      <c r="R636" s="3" t="str">
        <f>IF(Programas!R636="X","X","")</f>
        <v/>
      </c>
      <c r="S636" s="3" t="str">
        <f>IF(Programas!S636="X","X","")</f>
        <v/>
      </c>
      <c r="T636" s="3" t="str">
        <f>IF(Programas!T636="X","X","")</f>
        <v/>
      </c>
      <c r="U636" s="3" t="str">
        <f>IF(Programas!U636="X","X","")</f>
        <v/>
      </c>
      <c r="V636" s="3" t="str">
        <f>IF(Programas!V636="X","X","")</f>
        <v/>
      </c>
      <c r="W636" s="3" t="str">
        <f>IF(Programas!W636="X","X","")</f>
        <v/>
      </c>
      <c r="X636" s="3" t="str">
        <f>IF(Programas!X636="X","X","")</f>
        <v/>
      </c>
      <c r="Y636" s="3" t="str">
        <f>IF(Programas!Y636="X","X","")</f>
        <v/>
      </c>
      <c r="Z636" s="3" t="str">
        <f>IF(Programas!Z636="X","X","")</f>
        <v/>
      </c>
      <c r="AA636" s="3" t="str">
        <f>IF(Programas!AA636="X","X","")</f>
        <v/>
      </c>
      <c r="AB636" s="3" t="str">
        <f>IF(Programas!AB636="X","X","")</f>
        <v/>
      </c>
      <c r="AC636" s="3" t="str">
        <f>IF(Programas!AC636="X","X","")</f>
        <v/>
      </c>
      <c r="AD636" s="3">
        <f>Programas!AD636</f>
        <v>0</v>
      </c>
      <c r="AE636" s="3">
        <f>Programas!AE636</f>
        <v>0</v>
      </c>
      <c r="AF636" s="3">
        <f>Programas!AF636</f>
        <v>0</v>
      </c>
      <c r="AG636" s="3">
        <f>Programas!AG636</f>
        <v>0</v>
      </c>
      <c r="AH636" s="3">
        <f>Programas!AH636</f>
        <v>0</v>
      </c>
      <c r="AI636" s="3">
        <f>Programas!AI636</f>
        <v>0</v>
      </c>
      <c r="AJ636" s="3">
        <f>Programas!AJ636</f>
        <v>0</v>
      </c>
      <c r="AK636" s="3">
        <f>Programas!AK636</f>
        <v>0</v>
      </c>
      <c r="AL636" s="3">
        <f>Programas!AL636</f>
        <v>0</v>
      </c>
      <c r="AM636" s="3">
        <f>Programas!AM636</f>
        <v>0</v>
      </c>
      <c r="AN636" s="3">
        <f>Programas!AN636</f>
        <v>0</v>
      </c>
      <c r="AO636" s="3">
        <f>Programas!AO636</f>
        <v>0</v>
      </c>
      <c r="AP636" s="3">
        <f>Programas!AP636</f>
        <v>0</v>
      </c>
      <c r="AQ636" s="3">
        <f>Programas!AQ636</f>
        <v>0</v>
      </c>
      <c r="AR636" s="3">
        <f>Programas!AR636</f>
        <v>0</v>
      </c>
      <c r="AS636" s="3">
        <f>Programas!AS636</f>
        <v>0</v>
      </c>
      <c r="AT636" s="3">
        <f>Programas!AT636</f>
        <v>0</v>
      </c>
      <c r="AU636" s="3">
        <f>Programas!AU636</f>
        <v>0</v>
      </c>
      <c r="AV636" s="3">
        <f>Programas!AV636</f>
        <v>0</v>
      </c>
      <c r="AW636" s="3">
        <f>Programas!AW636</f>
        <v>0</v>
      </c>
      <c r="AX636" s="4">
        <f t="shared" si="661"/>
        <v>0</v>
      </c>
      <c r="AY636" s="4"/>
      <c r="AZ636" s="2"/>
      <c r="BA636" s="2"/>
      <c r="BB636" s="2"/>
      <c r="BC636" s="2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1"/>
    </row>
    <row r="637" spans="1:76" hidden="1" x14ac:dyDescent="0.3">
      <c r="A637" s="2" t="str">
        <f>Programas!A637</f>
        <v>DO5</v>
      </c>
      <c r="B637" s="2">
        <f>Programas!B637</f>
        <v>2</v>
      </c>
      <c r="C637" s="2" t="str">
        <f>Programas!C637</f>
        <v>Interfaces Setoriais</v>
      </c>
      <c r="D637" s="2">
        <f>Programas!D637</f>
        <v>15</v>
      </c>
      <c r="E637" s="2" t="str">
        <f>Programas!E637</f>
        <v>N/A</v>
      </c>
      <c r="F637" s="2" t="str">
        <f>Programas!F637</f>
        <v>N/A</v>
      </c>
      <c r="G637" s="2" t="str">
        <f>Programas!G637</f>
        <v>N/A</v>
      </c>
      <c r="H637" s="2" t="str">
        <f>Programas!H637</f>
        <v>N/A</v>
      </c>
      <c r="I637" s="2" t="str">
        <f>Programas!I637</f>
        <v>N/A</v>
      </c>
      <c r="J637" s="3" t="str">
        <f>IF(Programas!J637="X","X","")</f>
        <v/>
      </c>
      <c r="K637" s="3" t="str">
        <f>IF(Programas!K637="X","X","")</f>
        <v/>
      </c>
      <c r="L637" s="3" t="str">
        <f>IF(Programas!L637="X","X","")</f>
        <v/>
      </c>
      <c r="M637" s="3" t="str">
        <f>IF(Programas!M637="X","X","")</f>
        <v/>
      </c>
      <c r="N637" s="3" t="str">
        <f>IF(Programas!N637="X","X","")</f>
        <v/>
      </c>
      <c r="O637" s="3" t="str">
        <f>IF(Programas!O637="X","X","")</f>
        <v/>
      </c>
      <c r="P637" s="3" t="str">
        <f>IF(Programas!P637="X","X","")</f>
        <v/>
      </c>
      <c r="Q637" s="3" t="str">
        <f>IF(Programas!Q637="X","X","")</f>
        <v/>
      </c>
      <c r="R637" s="3" t="str">
        <f>IF(Programas!R637="X","X","")</f>
        <v/>
      </c>
      <c r="S637" s="3" t="str">
        <f>IF(Programas!S637="X","X","")</f>
        <v/>
      </c>
      <c r="T637" s="3" t="str">
        <f>IF(Programas!T637="X","X","")</f>
        <v/>
      </c>
      <c r="U637" s="3" t="str">
        <f>IF(Programas!U637="X","X","")</f>
        <v/>
      </c>
      <c r="V637" s="3" t="str">
        <f>IF(Programas!V637="X","X","")</f>
        <v/>
      </c>
      <c r="W637" s="3" t="str">
        <f>IF(Programas!W637="X","X","")</f>
        <v/>
      </c>
      <c r="X637" s="3" t="str">
        <f>IF(Programas!X637="X","X","")</f>
        <v/>
      </c>
      <c r="Y637" s="3" t="str">
        <f>IF(Programas!Y637="X","X","")</f>
        <v/>
      </c>
      <c r="Z637" s="3" t="str">
        <f>IF(Programas!Z637="X","X","")</f>
        <v/>
      </c>
      <c r="AA637" s="3" t="str">
        <f>IF(Programas!AA637="X","X","")</f>
        <v/>
      </c>
      <c r="AB637" s="3" t="str">
        <f>IF(Programas!AB637="X","X","")</f>
        <v/>
      </c>
      <c r="AC637" s="3" t="str">
        <f>IF(Programas!AC637="X","X","")</f>
        <v/>
      </c>
      <c r="AD637" s="3">
        <f>Programas!AD637</f>
        <v>0</v>
      </c>
      <c r="AE637" s="3">
        <f>Programas!AE637</f>
        <v>0</v>
      </c>
      <c r="AF637" s="3">
        <f>Programas!AF637</f>
        <v>0</v>
      </c>
      <c r="AG637" s="3">
        <f>Programas!AG637</f>
        <v>0</v>
      </c>
      <c r="AH637" s="3">
        <f>Programas!AH637</f>
        <v>0</v>
      </c>
      <c r="AI637" s="3">
        <f>Programas!AI637</f>
        <v>0</v>
      </c>
      <c r="AJ637" s="3">
        <f>Programas!AJ637</f>
        <v>0</v>
      </c>
      <c r="AK637" s="3">
        <f>Programas!AK637</f>
        <v>0</v>
      </c>
      <c r="AL637" s="3">
        <f>Programas!AL637</f>
        <v>0</v>
      </c>
      <c r="AM637" s="3">
        <f>Programas!AM637</f>
        <v>0</v>
      </c>
      <c r="AN637" s="3">
        <f>Programas!AN637</f>
        <v>0</v>
      </c>
      <c r="AO637" s="3">
        <f>Programas!AO637</f>
        <v>0</v>
      </c>
      <c r="AP637" s="3">
        <f>Programas!AP637</f>
        <v>0</v>
      </c>
      <c r="AQ637" s="3">
        <f>Programas!AQ637</f>
        <v>0</v>
      </c>
      <c r="AR637" s="3">
        <f>Programas!AR637</f>
        <v>0</v>
      </c>
      <c r="AS637" s="3">
        <f>Programas!AS637</f>
        <v>0</v>
      </c>
      <c r="AT637" s="3">
        <f>Programas!AT637</f>
        <v>0</v>
      </c>
      <c r="AU637" s="3">
        <f>Programas!AU637</f>
        <v>0</v>
      </c>
      <c r="AV637" s="3">
        <f>Programas!AV637</f>
        <v>0</v>
      </c>
      <c r="AW637" s="3">
        <f>Programas!AW637</f>
        <v>0</v>
      </c>
      <c r="AX637" s="4">
        <f t="shared" si="661"/>
        <v>0</v>
      </c>
      <c r="AY637" s="4"/>
      <c r="AZ637" s="2"/>
      <c r="BA637" s="2"/>
      <c r="BB637" s="2"/>
      <c r="BC637" s="2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1"/>
    </row>
    <row r="638" spans="1:76" hidden="1" x14ac:dyDescent="0.3">
      <c r="A638" s="2" t="str">
        <f>Programas!A638</f>
        <v>DO6</v>
      </c>
      <c r="B638" s="2">
        <f>Programas!B638</f>
        <v>2</v>
      </c>
      <c r="C638" s="2" t="str">
        <f>Programas!C638</f>
        <v>Interfaces Setoriais</v>
      </c>
      <c r="D638" s="2">
        <f>Programas!D638</f>
        <v>15</v>
      </c>
      <c r="E638" s="2" t="str">
        <f>Programas!E638</f>
        <v>N/A</v>
      </c>
      <c r="F638" s="2" t="str">
        <f>Programas!F638</f>
        <v>N/A</v>
      </c>
      <c r="G638" s="2" t="str">
        <f>Programas!G638</f>
        <v>N/A</v>
      </c>
      <c r="H638" s="2" t="str">
        <f>Programas!H638</f>
        <v>N/A</v>
      </c>
      <c r="I638" s="2" t="str">
        <f>Programas!I638</f>
        <v>N/A</v>
      </c>
      <c r="J638" s="3" t="str">
        <f>IF(Programas!J638="X","X","")</f>
        <v/>
      </c>
      <c r="K638" s="3" t="str">
        <f>IF(Programas!K638="X","X","")</f>
        <v/>
      </c>
      <c r="L638" s="3" t="str">
        <f>IF(Programas!L638="X","X","")</f>
        <v/>
      </c>
      <c r="M638" s="3" t="str">
        <f>IF(Programas!M638="X","X","")</f>
        <v/>
      </c>
      <c r="N638" s="3" t="str">
        <f>IF(Programas!N638="X","X","")</f>
        <v/>
      </c>
      <c r="O638" s="3" t="str">
        <f>IF(Programas!O638="X","X","")</f>
        <v/>
      </c>
      <c r="P638" s="3" t="str">
        <f>IF(Programas!P638="X","X","")</f>
        <v/>
      </c>
      <c r="Q638" s="3" t="str">
        <f>IF(Programas!Q638="X","X","")</f>
        <v/>
      </c>
      <c r="R638" s="3" t="str">
        <f>IF(Programas!R638="X","X","")</f>
        <v/>
      </c>
      <c r="S638" s="3" t="str">
        <f>IF(Programas!S638="X","X","")</f>
        <v/>
      </c>
      <c r="T638" s="3" t="str">
        <f>IF(Programas!T638="X","X","")</f>
        <v/>
      </c>
      <c r="U638" s="3" t="str">
        <f>IF(Programas!U638="X","X","")</f>
        <v/>
      </c>
      <c r="V638" s="3" t="str">
        <f>IF(Programas!V638="X","X","")</f>
        <v/>
      </c>
      <c r="W638" s="3" t="str">
        <f>IF(Programas!W638="X","X","")</f>
        <v/>
      </c>
      <c r="X638" s="3" t="str">
        <f>IF(Programas!X638="X","X","")</f>
        <v/>
      </c>
      <c r="Y638" s="3" t="str">
        <f>IF(Programas!Y638="X","X","")</f>
        <v/>
      </c>
      <c r="Z638" s="3" t="str">
        <f>IF(Programas!Z638="X","X","")</f>
        <v/>
      </c>
      <c r="AA638" s="3" t="str">
        <f>IF(Programas!AA638="X","X","")</f>
        <v/>
      </c>
      <c r="AB638" s="3" t="str">
        <f>IF(Programas!AB638="X","X","")</f>
        <v/>
      </c>
      <c r="AC638" s="3" t="str">
        <f>IF(Programas!AC638="X","X","")</f>
        <v/>
      </c>
      <c r="AD638" s="3">
        <f>Programas!AD638</f>
        <v>0</v>
      </c>
      <c r="AE638" s="3">
        <f>Programas!AE638</f>
        <v>0</v>
      </c>
      <c r="AF638" s="3">
        <f>Programas!AF638</f>
        <v>0</v>
      </c>
      <c r="AG638" s="3">
        <f>Programas!AG638</f>
        <v>0</v>
      </c>
      <c r="AH638" s="3">
        <f>Programas!AH638</f>
        <v>0</v>
      </c>
      <c r="AI638" s="3">
        <f>Programas!AI638</f>
        <v>0</v>
      </c>
      <c r="AJ638" s="3">
        <f>Programas!AJ638</f>
        <v>0</v>
      </c>
      <c r="AK638" s="3">
        <f>Programas!AK638</f>
        <v>0</v>
      </c>
      <c r="AL638" s="3">
        <f>Programas!AL638</f>
        <v>0</v>
      </c>
      <c r="AM638" s="3">
        <f>Programas!AM638</f>
        <v>0</v>
      </c>
      <c r="AN638" s="3">
        <f>Programas!AN638</f>
        <v>0</v>
      </c>
      <c r="AO638" s="3">
        <f>Programas!AO638</f>
        <v>0</v>
      </c>
      <c r="AP638" s="3">
        <f>Programas!AP638</f>
        <v>0</v>
      </c>
      <c r="AQ638" s="3">
        <f>Programas!AQ638</f>
        <v>0</v>
      </c>
      <c r="AR638" s="3">
        <f>Programas!AR638</f>
        <v>0</v>
      </c>
      <c r="AS638" s="3">
        <f>Programas!AS638</f>
        <v>0</v>
      </c>
      <c r="AT638" s="3">
        <f>Programas!AT638</f>
        <v>0</v>
      </c>
      <c r="AU638" s="3">
        <f>Programas!AU638</f>
        <v>0</v>
      </c>
      <c r="AV638" s="3">
        <f>Programas!AV638</f>
        <v>0</v>
      </c>
      <c r="AW638" s="3">
        <f>Programas!AW638</f>
        <v>0</v>
      </c>
      <c r="AX638" s="4">
        <f t="shared" si="661"/>
        <v>0</v>
      </c>
      <c r="AY638" s="4"/>
      <c r="AZ638" s="2"/>
      <c r="BA638" s="2"/>
      <c r="BB638" s="2"/>
      <c r="BC638" s="2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1"/>
    </row>
    <row r="639" spans="1:76" hidden="1" x14ac:dyDescent="0.3">
      <c r="A639" s="2" t="str">
        <f>Programas!A639</f>
        <v>UA7</v>
      </c>
      <c r="B639" s="2">
        <f>Programas!B639</f>
        <v>2</v>
      </c>
      <c r="C639" s="2" t="str">
        <f>Programas!C639</f>
        <v>Interfaces Setoriais</v>
      </c>
      <c r="D639" s="2">
        <f>Programas!D639</f>
        <v>15</v>
      </c>
      <c r="E639" s="2" t="str">
        <f>Programas!E639</f>
        <v>N/A</v>
      </c>
      <c r="F639" s="2" t="str">
        <f>Programas!F639</f>
        <v>N/A</v>
      </c>
      <c r="G639" s="2" t="str">
        <f>Programas!G639</f>
        <v>N/A</v>
      </c>
      <c r="H639" s="2" t="str">
        <f>Programas!H639</f>
        <v>N/A</v>
      </c>
      <c r="I639" s="2" t="str">
        <f>Programas!I639</f>
        <v>N/A</v>
      </c>
      <c r="J639" s="3" t="str">
        <f>IF(Programas!J639="X","X","")</f>
        <v/>
      </c>
      <c r="K639" s="3" t="str">
        <f>IF(Programas!K639="X","X","")</f>
        <v/>
      </c>
      <c r="L639" s="3" t="str">
        <f>IF(Programas!L639="X","X","")</f>
        <v/>
      </c>
      <c r="M639" s="3" t="str">
        <f>IF(Programas!M639="X","X","")</f>
        <v/>
      </c>
      <c r="N639" s="3" t="str">
        <f>IF(Programas!N639="X","X","")</f>
        <v/>
      </c>
      <c r="O639" s="3" t="str">
        <f>IF(Programas!O639="X","X","")</f>
        <v/>
      </c>
      <c r="P639" s="3" t="str">
        <f>IF(Programas!P639="X","X","")</f>
        <v/>
      </c>
      <c r="Q639" s="3" t="str">
        <f>IF(Programas!Q639="X","X","")</f>
        <v/>
      </c>
      <c r="R639" s="3" t="str">
        <f>IF(Programas!R639="X","X","")</f>
        <v/>
      </c>
      <c r="S639" s="3" t="str">
        <f>IF(Programas!S639="X","X","")</f>
        <v/>
      </c>
      <c r="T639" s="3" t="str">
        <f>IF(Programas!T639="X","X","")</f>
        <v/>
      </c>
      <c r="U639" s="3" t="str">
        <f>IF(Programas!U639="X","X","")</f>
        <v/>
      </c>
      <c r="V639" s="3" t="str">
        <f>IF(Programas!V639="X","X","")</f>
        <v/>
      </c>
      <c r="W639" s="3" t="str">
        <f>IF(Programas!W639="X","X","")</f>
        <v/>
      </c>
      <c r="X639" s="3" t="str">
        <f>IF(Programas!X639="X","X","")</f>
        <v/>
      </c>
      <c r="Y639" s="3" t="str">
        <f>IF(Programas!Y639="X","X","")</f>
        <v/>
      </c>
      <c r="Z639" s="3" t="str">
        <f>IF(Programas!Z639="X","X","")</f>
        <v/>
      </c>
      <c r="AA639" s="3" t="str">
        <f>IF(Programas!AA639="X","X","")</f>
        <v/>
      </c>
      <c r="AB639" s="3" t="str">
        <f>IF(Programas!AB639="X","X","")</f>
        <v/>
      </c>
      <c r="AC639" s="3" t="str">
        <f>IF(Programas!AC639="X","X","")</f>
        <v/>
      </c>
      <c r="AD639" s="3">
        <f>Programas!AD639</f>
        <v>0</v>
      </c>
      <c r="AE639" s="3">
        <f>Programas!AE639</f>
        <v>0</v>
      </c>
      <c r="AF639" s="3">
        <f>Programas!AF639</f>
        <v>0</v>
      </c>
      <c r="AG639" s="3">
        <f>Programas!AG639</f>
        <v>0</v>
      </c>
      <c r="AH639" s="3">
        <f>Programas!AH639</f>
        <v>0</v>
      </c>
      <c r="AI639" s="3">
        <f>Programas!AI639</f>
        <v>0</v>
      </c>
      <c r="AJ639" s="3">
        <f>Programas!AJ639</f>
        <v>0</v>
      </c>
      <c r="AK639" s="3">
        <f>Programas!AK639</f>
        <v>0</v>
      </c>
      <c r="AL639" s="3">
        <f>Programas!AL639</f>
        <v>0</v>
      </c>
      <c r="AM639" s="3">
        <f>Programas!AM639</f>
        <v>0</v>
      </c>
      <c r="AN639" s="3">
        <f>Programas!AN639</f>
        <v>0</v>
      </c>
      <c r="AO639" s="3">
        <f>Programas!AO639</f>
        <v>0</v>
      </c>
      <c r="AP639" s="3">
        <f>Programas!AP639</f>
        <v>0</v>
      </c>
      <c r="AQ639" s="3">
        <f>Programas!AQ639</f>
        <v>0</v>
      </c>
      <c r="AR639" s="3">
        <f>Programas!AR639</f>
        <v>0</v>
      </c>
      <c r="AS639" s="3">
        <f>Programas!AS639</f>
        <v>0</v>
      </c>
      <c r="AT639" s="3">
        <f>Programas!AT639</f>
        <v>0</v>
      </c>
      <c r="AU639" s="3">
        <f>Programas!AU639</f>
        <v>0</v>
      </c>
      <c r="AV639" s="3">
        <f>Programas!AV639</f>
        <v>0</v>
      </c>
      <c r="AW639" s="3">
        <f>Programas!AW639</f>
        <v>0</v>
      </c>
      <c r="AX639" s="4">
        <f t="shared" si="661"/>
        <v>0</v>
      </c>
      <c r="AY639" s="4"/>
      <c r="AZ639" s="2"/>
      <c r="BA639" s="2"/>
      <c r="BB639" s="2"/>
      <c r="BC639" s="2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1"/>
    </row>
    <row r="640" spans="1:76" hidden="1" x14ac:dyDescent="0.3">
      <c r="A640" s="2" t="str">
        <f>Programas!A640</f>
        <v>UA8</v>
      </c>
      <c r="B640" s="2">
        <f>Programas!B640</f>
        <v>2</v>
      </c>
      <c r="C640" s="2" t="str">
        <f>Programas!C640</f>
        <v>Interfaces Setoriais</v>
      </c>
      <c r="D640" s="2">
        <f>Programas!D640</f>
        <v>15</v>
      </c>
      <c r="E640" s="2" t="str">
        <f>Programas!E640</f>
        <v>N/A</v>
      </c>
      <c r="F640" s="2" t="str">
        <f>Programas!F640</f>
        <v>N/A</v>
      </c>
      <c r="G640" s="2" t="str">
        <f>Programas!G640</f>
        <v>N/A</v>
      </c>
      <c r="H640" s="2" t="str">
        <f>Programas!H640</f>
        <v>N/A</v>
      </c>
      <c r="I640" s="2" t="str">
        <f>Programas!I640</f>
        <v>N/A</v>
      </c>
      <c r="J640" s="3" t="str">
        <f>IF(Programas!J640="X","X","")</f>
        <v/>
      </c>
      <c r="K640" s="3" t="str">
        <f>IF(Programas!K640="X","X","")</f>
        <v/>
      </c>
      <c r="L640" s="3" t="str">
        <f>IF(Programas!L640="X","X","")</f>
        <v/>
      </c>
      <c r="M640" s="3" t="str">
        <f>IF(Programas!M640="X","X","")</f>
        <v/>
      </c>
      <c r="N640" s="3" t="str">
        <f>IF(Programas!N640="X","X","")</f>
        <v/>
      </c>
      <c r="O640" s="3" t="str">
        <f>IF(Programas!O640="X","X","")</f>
        <v/>
      </c>
      <c r="P640" s="3" t="str">
        <f>IF(Programas!P640="X","X","")</f>
        <v/>
      </c>
      <c r="Q640" s="3" t="str">
        <f>IF(Programas!Q640="X","X","")</f>
        <v/>
      </c>
      <c r="R640" s="3" t="str">
        <f>IF(Programas!R640="X","X","")</f>
        <v/>
      </c>
      <c r="S640" s="3" t="str">
        <f>IF(Programas!S640="X","X","")</f>
        <v/>
      </c>
      <c r="T640" s="3" t="str">
        <f>IF(Programas!T640="X","X","")</f>
        <v/>
      </c>
      <c r="U640" s="3" t="str">
        <f>IF(Programas!U640="X","X","")</f>
        <v/>
      </c>
      <c r="V640" s="3" t="str">
        <f>IF(Programas!V640="X","X","")</f>
        <v/>
      </c>
      <c r="W640" s="3" t="str">
        <f>IF(Programas!W640="X","X","")</f>
        <v/>
      </c>
      <c r="X640" s="3" t="str">
        <f>IF(Programas!X640="X","X","")</f>
        <v/>
      </c>
      <c r="Y640" s="3" t="str">
        <f>IF(Programas!Y640="X","X","")</f>
        <v/>
      </c>
      <c r="Z640" s="3" t="str">
        <f>IF(Programas!Z640="X","X","")</f>
        <v/>
      </c>
      <c r="AA640" s="3" t="str">
        <f>IF(Programas!AA640="X","X","")</f>
        <v/>
      </c>
      <c r="AB640" s="3" t="str">
        <f>IF(Programas!AB640="X","X","")</f>
        <v/>
      </c>
      <c r="AC640" s="3" t="str">
        <f>IF(Programas!AC640="X","X","")</f>
        <v/>
      </c>
      <c r="AD640" s="3">
        <f>Programas!AD640</f>
        <v>0</v>
      </c>
      <c r="AE640" s="3">
        <f>Programas!AE640</f>
        <v>0</v>
      </c>
      <c r="AF640" s="3">
        <f>Programas!AF640</f>
        <v>0</v>
      </c>
      <c r="AG640" s="3">
        <f>Programas!AG640</f>
        <v>0</v>
      </c>
      <c r="AH640" s="3">
        <f>Programas!AH640</f>
        <v>0</v>
      </c>
      <c r="AI640" s="3">
        <f>Programas!AI640</f>
        <v>0</v>
      </c>
      <c r="AJ640" s="3">
        <f>Programas!AJ640</f>
        <v>0</v>
      </c>
      <c r="AK640" s="3">
        <f>Programas!AK640</f>
        <v>0</v>
      </c>
      <c r="AL640" s="3">
        <f>Programas!AL640</f>
        <v>0</v>
      </c>
      <c r="AM640" s="3">
        <f>Programas!AM640</f>
        <v>0</v>
      </c>
      <c r="AN640" s="3">
        <f>Programas!AN640</f>
        <v>0</v>
      </c>
      <c r="AO640" s="3">
        <f>Programas!AO640</f>
        <v>0</v>
      </c>
      <c r="AP640" s="3">
        <f>Programas!AP640</f>
        <v>0</v>
      </c>
      <c r="AQ640" s="3">
        <f>Programas!AQ640</f>
        <v>0</v>
      </c>
      <c r="AR640" s="3">
        <f>Programas!AR640</f>
        <v>0</v>
      </c>
      <c r="AS640" s="3">
        <f>Programas!AS640</f>
        <v>0</v>
      </c>
      <c r="AT640" s="3">
        <f>Programas!AT640</f>
        <v>0</v>
      </c>
      <c r="AU640" s="3">
        <f>Programas!AU640</f>
        <v>0</v>
      </c>
      <c r="AV640" s="3">
        <f>Programas!AV640</f>
        <v>0</v>
      </c>
      <c r="AW640" s="3">
        <f>Programas!AW640</f>
        <v>0</v>
      </c>
      <c r="AX640" s="4">
        <f t="shared" si="661"/>
        <v>0</v>
      </c>
      <c r="AY640" s="4"/>
      <c r="AZ640" s="2"/>
      <c r="BA640" s="2"/>
      <c r="BB640" s="2"/>
      <c r="BC640" s="2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1"/>
    </row>
    <row r="641" spans="1:76" hidden="1" x14ac:dyDescent="0.3">
      <c r="A641" s="2" t="str">
        <f>Programas!A641</f>
        <v>UA9</v>
      </c>
      <c r="B641" s="2">
        <f>Programas!B641</f>
        <v>2</v>
      </c>
      <c r="C641" s="2" t="str">
        <f>Programas!C641</f>
        <v>Interfaces Setoriais</v>
      </c>
      <c r="D641" s="2">
        <f>Programas!D641</f>
        <v>15</v>
      </c>
      <c r="E641" s="2" t="str">
        <f>Programas!E641</f>
        <v>N/A</v>
      </c>
      <c r="F641" s="2" t="str">
        <f>Programas!F641</f>
        <v>N/A</v>
      </c>
      <c r="G641" s="2" t="str">
        <f>Programas!G641</f>
        <v>N/A</v>
      </c>
      <c r="H641" s="2" t="str">
        <f>Programas!H641</f>
        <v>N/A</v>
      </c>
      <c r="I641" s="2" t="str">
        <f>Programas!I641</f>
        <v>N/A</v>
      </c>
      <c r="J641" s="3" t="str">
        <f>IF(Programas!J641="X","X","")</f>
        <v/>
      </c>
      <c r="K641" s="3" t="str">
        <f>IF(Programas!K641="X","X","")</f>
        <v/>
      </c>
      <c r="L641" s="3" t="str">
        <f>IF(Programas!L641="X","X","")</f>
        <v/>
      </c>
      <c r="M641" s="3" t="str">
        <f>IF(Programas!M641="X","X","")</f>
        <v/>
      </c>
      <c r="N641" s="3" t="str">
        <f>IF(Programas!N641="X","X","")</f>
        <v/>
      </c>
      <c r="O641" s="3" t="str">
        <f>IF(Programas!O641="X","X","")</f>
        <v/>
      </c>
      <c r="P641" s="3" t="str">
        <f>IF(Programas!P641="X","X","")</f>
        <v/>
      </c>
      <c r="Q641" s="3" t="str">
        <f>IF(Programas!Q641="X","X","")</f>
        <v/>
      </c>
      <c r="R641" s="3" t="str">
        <f>IF(Programas!R641="X","X","")</f>
        <v/>
      </c>
      <c r="S641" s="3" t="str">
        <f>IF(Programas!S641="X","X","")</f>
        <v/>
      </c>
      <c r="T641" s="3" t="str">
        <f>IF(Programas!T641="X","X","")</f>
        <v/>
      </c>
      <c r="U641" s="3" t="str">
        <f>IF(Programas!U641="X","X","")</f>
        <v/>
      </c>
      <c r="V641" s="3" t="str">
        <f>IF(Programas!V641="X","X","")</f>
        <v/>
      </c>
      <c r="W641" s="3" t="str">
        <f>IF(Programas!W641="X","X","")</f>
        <v/>
      </c>
      <c r="X641" s="3" t="str">
        <f>IF(Programas!X641="X","X","")</f>
        <v/>
      </c>
      <c r="Y641" s="3" t="str">
        <f>IF(Programas!Y641="X","X","")</f>
        <v/>
      </c>
      <c r="Z641" s="3" t="str">
        <f>IF(Programas!Z641="X","X","")</f>
        <v/>
      </c>
      <c r="AA641" s="3" t="str">
        <f>IF(Programas!AA641="X","X","")</f>
        <v/>
      </c>
      <c r="AB641" s="3" t="str">
        <f>IF(Programas!AB641="X","X","")</f>
        <v/>
      </c>
      <c r="AC641" s="3" t="str">
        <f>IF(Programas!AC641="X","X","")</f>
        <v/>
      </c>
      <c r="AD641" s="3">
        <f>Programas!AD641</f>
        <v>0</v>
      </c>
      <c r="AE641" s="3">
        <f>Programas!AE641</f>
        <v>0</v>
      </c>
      <c r="AF641" s="3">
        <f>Programas!AF641</f>
        <v>0</v>
      </c>
      <c r="AG641" s="3">
        <f>Programas!AG641</f>
        <v>0</v>
      </c>
      <c r="AH641" s="3">
        <f>Programas!AH641</f>
        <v>0</v>
      </c>
      <c r="AI641" s="3">
        <f>Programas!AI641</f>
        <v>0</v>
      </c>
      <c r="AJ641" s="3">
        <f>Programas!AJ641</f>
        <v>0</v>
      </c>
      <c r="AK641" s="3">
        <f>Programas!AK641</f>
        <v>0</v>
      </c>
      <c r="AL641" s="3">
        <f>Programas!AL641</f>
        <v>0</v>
      </c>
      <c r="AM641" s="3">
        <f>Programas!AM641</f>
        <v>0</v>
      </c>
      <c r="AN641" s="3">
        <f>Programas!AN641</f>
        <v>0</v>
      </c>
      <c r="AO641" s="3">
        <f>Programas!AO641</f>
        <v>0</v>
      </c>
      <c r="AP641" s="3">
        <f>Programas!AP641</f>
        <v>0</v>
      </c>
      <c r="AQ641" s="3">
        <f>Programas!AQ641</f>
        <v>0</v>
      </c>
      <c r="AR641" s="3">
        <f>Programas!AR641</f>
        <v>0</v>
      </c>
      <c r="AS641" s="3">
        <f>Programas!AS641</f>
        <v>0</v>
      </c>
      <c r="AT641" s="3">
        <f>Programas!AT641</f>
        <v>0</v>
      </c>
      <c r="AU641" s="3">
        <f>Programas!AU641</f>
        <v>0</v>
      </c>
      <c r="AV641" s="3">
        <f>Programas!AV641</f>
        <v>0</v>
      </c>
      <c r="AW641" s="3">
        <f>Programas!AW641</f>
        <v>0</v>
      </c>
      <c r="AX641" s="4">
        <f t="shared" si="661"/>
        <v>0</v>
      </c>
      <c r="AY641" s="4"/>
      <c r="AZ641" s="2"/>
      <c r="BA641" s="2"/>
      <c r="BB641" s="2"/>
      <c r="BC641" s="2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1"/>
    </row>
    <row r="642" spans="1:76" ht="57" x14ac:dyDescent="0.3">
      <c r="A642" s="40" t="str">
        <f>Programas!A642</f>
        <v>PIRH</v>
      </c>
      <c r="B642" s="40">
        <f>Programas!B642</f>
        <v>2</v>
      </c>
      <c r="C642" s="40" t="str">
        <f>Programas!C642</f>
        <v>Interfaces Setoriais</v>
      </c>
      <c r="D642" s="40">
        <f>Programas!D642</f>
        <v>15</v>
      </c>
      <c r="E642" s="40" t="str">
        <f>Programas!E642</f>
        <v>Desenvolvimento de ações para os setores industrial e de mineração</v>
      </c>
      <c r="F642" s="40" t="str">
        <f>Programas!F642</f>
        <v>15.2</v>
      </c>
      <c r="G642" s="40" t="str">
        <f>Programas!G642</f>
        <v>Otimização do uso da água na indústria</v>
      </c>
      <c r="H642" s="40" t="str">
        <f>Programas!H642</f>
        <v>15.2.1</v>
      </c>
      <c r="I642" s="40" t="str">
        <f>Programas!I642</f>
        <v>Desenvolver estudo para avaliação da eficiência de uso da água dos setores industriais e minerários na bacia do rio Doce proposição de índices de uso racional</v>
      </c>
      <c r="J642" s="30" t="str">
        <f>IF(Programas!J642="X","X","")</f>
        <v/>
      </c>
      <c r="K642" s="30" t="str">
        <f>IF(Programas!K642="X","X","")</f>
        <v/>
      </c>
      <c r="L642" s="30" t="str">
        <f>IF(Programas!L642="X","X","")</f>
        <v/>
      </c>
      <c r="M642" s="30" t="str">
        <f>IF(Programas!M642="X","X","")</f>
        <v>X</v>
      </c>
      <c r="N642" s="30" t="str">
        <f>IF(Programas!N642="X","X","")</f>
        <v>X</v>
      </c>
      <c r="O642" s="30" t="str">
        <f>IF(Programas!O642="X","X","")</f>
        <v/>
      </c>
      <c r="P642" s="30" t="str">
        <f>IF(Programas!P642="X","X","")</f>
        <v/>
      </c>
      <c r="Q642" s="30" t="str">
        <f>IF(Programas!Q642="X","X","")</f>
        <v/>
      </c>
      <c r="R642" s="30" t="str">
        <f>IF(Programas!R642="X","X","")</f>
        <v/>
      </c>
      <c r="S642" s="30" t="str">
        <f>IF(Programas!S642="X","X","")</f>
        <v/>
      </c>
      <c r="T642" s="30" t="str">
        <f>IF(Programas!T642="X","X","")</f>
        <v/>
      </c>
      <c r="U642" s="30" t="str">
        <f>IF(Programas!U642="X","X","")</f>
        <v/>
      </c>
      <c r="V642" s="30" t="str">
        <f>IF(Programas!V642="X","X","")</f>
        <v/>
      </c>
      <c r="W642" s="30" t="str">
        <f>IF(Programas!W642="X","X","")</f>
        <v/>
      </c>
      <c r="X642" s="30" t="str">
        <f>IF(Programas!X642="X","X","")</f>
        <v/>
      </c>
      <c r="Y642" s="30" t="str">
        <f>IF(Programas!Y642="X","X","")</f>
        <v/>
      </c>
      <c r="Z642" s="30" t="str">
        <f>IF(Programas!Z642="X","X","")</f>
        <v/>
      </c>
      <c r="AA642" s="30" t="str">
        <f>IF(Programas!AA642="X","X","")</f>
        <v/>
      </c>
      <c r="AB642" s="30" t="str">
        <f>IF(Programas!AB642="X","X","")</f>
        <v/>
      </c>
      <c r="AC642" s="30" t="str">
        <f>IF(Programas!AC642="X","X","")</f>
        <v/>
      </c>
      <c r="AD642" s="30">
        <f>Programas!AD642</f>
        <v>0</v>
      </c>
      <c r="AE642" s="30">
        <f>Programas!AE642</f>
        <v>0</v>
      </c>
      <c r="AF642" s="30">
        <f>Programas!AF642</f>
        <v>0</v>
      </c>
      <c r="AG642" s="30">
        <f>Programas!AG642</f>
        <v>0</v>
      </c>
      <c r="AH642" s="30">
        <f>Programas!AH642</f>
        <v>787.2</v>
      </c>
      <c r="AI642" s="30">
        <f>Programas!AI642</f>
        <v>0</v>
      </c>
      <c r="AJ642" s="30">
        <f>Programas!AJ642</f>
        <v>0</v>
      </c>
      <c r="AK642" s="30">
        <f>Programas!AK642</f>
        <v>0</v>
      </c>
      <c r="AL642" s="30">
        <f>Programas!AL642</f>
        <v>0</v>
      </c>
      <c r="AM642" s="30">
        <f>Programas!AM642</f>
        <v>0</v>
      </c>
      <c r="AN642" s="30">
        <f>Programas!AN642</f>
        <v>0</v>
      </c>
      <c r="AO642" s="30">
        <f>Programas!AO642</f>
        <v>0</v>
      </c>
      <c r="AP642" s="30">
        <f>Programas!AP642</f>
        <v>0</v>
      </c>
      <c r="AQ642" s="30">
        <f>Programas!AQ642</f>
        <v>0</v>
      </c>
      <c r="AR642" s="30">
        <f>Programas!AR642</f>
        <v>0</v>
      </c>
      <c r="AS642" s="30">
        <f>Programas!AS642</f>
        <v>0</v>
      </c>
      <c r="AT642" s="30">
        <f>Programas!AT642</f>
        <v>0</v>
      </c>
      <c r="AU642" s="30">
        <f>Programas!AU642</f>
        <v>0</v>
      </c>
      <c r="AV642" s="30">
        <f>Programas!AV642</f>
        <v>0</v>
      </c>
      <c r="AW642" s="30">
        <f>Programas!AW642</f>
        <v>0</v>
      </c>
      <c r="AX642" s="36">
        <f t="shared" si="661"/>
        <v>787.2</v>
      </c>
      <c r="AY642" s="36" t="s">
        <v>205</v>
      </c>
      <c r="AZ642" s="40" t="s">
        <v>383</v>
      </c>
      <c r="BA642" s="40" t="s">
        <v>217</v>
      </c>
      <c r="BB642" s="40" t="s">
        <v>394</v>
      </c>
      <c r="BC642" s="40" t="s">
        <v>385</v>
      </c>
      <c r="BD642" s="62">
        <v>0</v>
      </c>
      <c r="BE642" s="62">
        <f t="shared" ref="BE642:BW642" si="679">BD642</f>
        <v>0</v>
      </c>
      <c r="BF642" s="62">
        <f t="shared" si="679"/>
        <v>0</v>
      </c>
      <c r="BG642" s="62">
        <v>0.5</v>
      </c>
      <c r="BH642" s="62">
        <v>1</v>
      </c>
      <c r="BI642" s="62">
        <f t="shared" si="679"/>
        <v>1</v>
      </c>
      <c r="BJ642" s="62">
        <f t="shared" si="679"/>
        <v>1</v>
      </c>
      <c r="BK642" s="62">
        <f t="shared" si="679"/>
        <v>1</v>
      </c>
      <c r="BL642" s="62">
        <f t="shared" si="679"/>
        <v>1</v>
      </c>
      <c r="BM642" s="62">
        <f t="shared" si="679"/>
        <v>1</v>
      </c>
      <c r="BN642" s="62">
        <f t="shared" si="679"/>
        <v>1</v>
      </c>
      <c r="BO642" s="62">
        <f t="shared" si="679"/>
        <v>1</v>
      </c>
      <c r="BP642" s="62">
        <f t="shared" si="679"/>
        <v>1</v>
      </c>
      <c r="BQ642" s="62">
        <f t="shared" si="679"/>
        <v>1</v>
      </c>
      <c r="BR642" s="62">
        <f t="shared" si="679"/>
        <v>1</v>
      </c>
      <c r="BS642" s="62">
        <f t="shared" si="679"/>
        <v>1</v>
      </c>
      <c r="BT642" s="62">
        <f t="shared" si="679"/>
        <v>1</v>
      </c>
      <c r="BU642" s="62">
        <f t="shared" si="679"/>
        <v>1</v>
      </c>
      <c r="BV642" s="62">
        <f t="shared" si="679"/>
        <v>1</v>
      </c>
      <c r="BW642" s="62">
        <f t="shared" si="679"/>
        <v>1</v>
      </c>
    </row>
    <row r="643" spans="1:76" ht="57" hidden="1" x14ac:dyDescent="0.3">
      <c r="A643" s="2" t="str">
        <f>Programas!A643</f>
        <v>Doce</v>
      </c>
      <c r="B643" s="2">
        <f>Programas!B643</f>
        <v>2</v>
      </c>
      <c r="C643" s="2" t="str">
        <f>Programas!C643</f>
        <v>Interfaces Setoriais</v>
      </c>
      <c r="D643" s="2">
        <f>Programas!D643</f>
        <v>15</v>
      </c>
      <c r="E643" s="2" t="str">
        <f>Programas!E643</f>
        <v>Desenvolvimento de ações para os setores industrial e de mineração</v>
      </c>
      <c r="F643" s="2" t="str">
        <f>Programas!F643</f>
        <v>15.2</v>
      </c>
      <c r="G643" s="2" t="str">
        <f>Programas!G643</f>
        <v>Otimização do uso da água na indústria</v>
      </c>
      <c r="H643" s="2" t="str">
        <f>Programas!H643</f>
        <v>15.2.1</v>
      </c>
      <c r="I643" s="2" t="str">
        <f>Programas!I643</f>
        <v>Desenvolver estudo para avaliação da eficiência de uso da água dos setores industriais e minerários na bacia do rio Doce proposição de índices de uso racional</v>
      </c>
      <c r="J643" s="3" t="str">
        <f>IF(Programas!J643="X","X","")</f>
        <v/>
      </c>
      <c r="K643" s="3" t="str">
        <f>IF(Programas!K643="X","X","")</f>
        <v/>
      </c>
      <c r="L643" s="3" t="str">
        <f>IF(Programas!L643="X","X","")</f>
        <v/>
      </c>
      <c r="M643" s="3" t="str">
        <f>IF(Programas!M643="X","X","")</f>
        <v>X</v>
      </c>
      <c r="N643" s="3" t="str">
        <f>IF(Programas!N643="X","X","")</f>
        <v>X</v>
      </c>
      <c r="O643" s="3" t="str">
        <f>IF(Programas!O643="X","X","")</f>
        <v/>
      </c>
      <c r="P643" s="3" t="str">
        <f>IF(Programas!P643="X","X","")</f>
        <v/>
      </c>
      <c r="Q643" s="3" t="str">
        <f>IF(Programas!Q643="X","X","")</f>
        <v/>
      </c>
      <c r="R643" s="3" t="str">
        <f>IF(Programas!R643="X","X","")</f>
        <v/>
      </c>
      <c r="S643" s="3" t="str">
        <f>IF(Programas!S643="X","X","")</f>
        <v/>
      </c>
      <c r="T643" s="3" t="str">
        <f>IF(Programas!T643="X","X","")</f>
        <v/>
      </c>
      <c r="U643" s="3" t="str">
        <f>IF(Programas!U643="X","X","")</f>
        <v/>
      </c>
      <c r="V643" s="3" t="str">
        <f>IF(Programas!V643="X","X","")</f>
        <v/>
      </c>
      <c r="W643" s="3" t="str">
        <f>IF(Programas!W643="X","X","")</f>
        <v/>
      </c>
      <c r="X643" s="3" t="str">
        <f>IF(Programas!X643="X","X","")</f>
        <v/>
      </c>
      <c r="Y643" s="3" t="str">
        <f>IF(Programas!Y643="X","X","")</f>
        <v/>
      </c>
      <c r="Z643" s="3" t="str">
        <f>IF(Programas!Z643="X","X","")</f>
        <v/>
      </c>
      <c r="AA643" s="3" t="str">
        <f>IF(Programas!AA643="X","X","")</f>
        <v/>
      </c>
      <c r="AB643" s="3" t="str">
        <f>IF(Programas!AB643="X","X","")</f>
        <v/>
      </c>
      <c r="AC643" s="3" t="str">
        <f>IF(Programas!AC643="X","X","")</f>
        <v/>
      </c>
      <c r="AD643" s="3">
        <f>Programas!AD643</f>
        <v>0</v>
      </c>
      <c r="AE643" s="3">
        <f>Programas!AE643</f>
        <v>0</v>
      </c>
      <c r="AF643" s="3">
        <f>Programas!AF643</f>
        <v>0</v>
      </c>
      <c r="AG643" s="3">
        <f>Programas!AG643</f>
        <v>0</v>
      </c>
      <c r="AH643" s="3">
        <f>Programas!AH643</f>
        <v>787.2</v>
      </c>
      <c r="AI643" s="3">
        <f>Programas!AI643</f>
        <v>0</v>
      </c>
      <c r="AJ643" s="3">
        <f>Programas!AJ643</f>
        <v>0</v>
      </c>
      <c r="AK643" s="3">
        <f>Programas!AK643</f>
        <v>0</v>
      </c>
      <c r="AL643" s="3">
        <f>Programas!AL643</f>
        <v>0</v>
      </c>
      <c r="AM643" s="3">
        <f>Programas!AM643</f>
        <v>0</v>
      </c>
      <c r="AN643" s="3">
        <f>Programas!AN643</f>
        <v>0</v>
      </c>
      <c r="AO643" s="3">
        <f>Programas!AO643</f>
        <v>0</v>
      </c>
      <c r="AP643" s="3">
        <f>Programas!AP643</f>
        <v>0</v>
      </c>
      <c r="AQ643" s="3">
        <f>Programas!AQ643</f>
        <v>0</v>
      </c>
      <c r="AR643" s="3">
        <f>Programas!AR643</f>
        <v>0</v>
      </c>
      <c r="AS643" s="3">
        <f>Programas!AS643</f>
        <v>0</v>
      </c>
      <c r="AT643" s="3">
        <f>Programas!AT643</f>
        <v>0</v>
      </c>
      <c r="AU643" s="3">
        <f>Programas!AU643</f>
        <v>0</v>
      </c>
      <c r="AV643" s="3">
        <f>Programas!AV643</f>
        <v>0</v>
      </c>
      <c r="AW643" s="3">
        <f>Programas!AW643</f>
        <v>0</v>
      </c>
      <c r="AX643" s="4">
        <f t="shared" si="661"/>
        <v>787.2</v>
      </c>
      <c r="AY643" s="4" t="s">
        <v>205</v>
      </c>
      <c r="AZ643" s="2" t="s">
        <v>383</v>
      </c>
      <c r="BA643" s="2" t="s">
        <v>217</v>
      </c>
      <c r="BB643" s="2" t="s">
        <v>394</v>
      </c>
      <c r="BC643" s="2" t="s">
        <v>385</v>
      </c>
      <c r="BD643" s="6">
        <v>0</v>
      </c>
      <c r="BE643" s="6">
        <f>BD643</f>
        <v>0</v>
      </c>
      <c r="BF643" s="6">
        <f>BE643</f>
        <v>0</v>
      </c>
      <c r="BG643" s="6">
        <v>0.5</v>
      </c>
      <c r="BH643" s="6">
        <v>1</v>
      </c>
      <c r="BI643" s="6">
        <f t="shared" ref="BI643:BW643" si="680">BH643</f>
        <v>1</v>
      </c>
      <c r="BJ643" s="6">
        <f t="shared" si="680"/>
        <v>1</v>
      </c>
      <c r="BK643" s="6">
        <f t="shared" si="680"/>
        <v>1</v>
      </c>
      <c r="BL643" s="6">
        <f t="shared" si="680"/>
        <v>1</v>
      </c>
      <c r="BM643" s="6">
        <f t="shared" si="680"/>
        <v>1</v>
      </c>
      <c r="BN643" s="6">
        <f t="shared" si="680"/>
        <v>1</v>
      </c>
      <c r="BO643" s="6">
        <f t="shared" si="680"/>
        <v>1</v>
      </c>
      <c r="BP643" s="6">
        <f t="shared" si="680"/>
        <v>1</v>
      </c>
      <c r="BQ643" s="6">
        <f t="shared" si="680"/>
        <v>1</v>
      </c>
      <c r="BR643" s="6">
        <f t="shared" si="680"/>
        <v>1</v>
      </c>
      <c r="BS643" s="6">
        <f t="shared" si="680"/>
        <v>1</v>
      </c>
      <c r="BT643" s="6">
        <f t="shared" si="680"/>
        <v>1</v>
      </c>
      <c r="BU643" s="6">
        <f t="shared" si="680"/>
        <v>1</v>
      </c>
      <c r="BV643" s="6">
        <f t="shared" si="680"/>
        <v>1</v>
      </c>
      <c r="BW643" s="6">
        <f t="shared" si="680"/>
        <v>1</v>
      </c>
      <c r="BX643" s="1"/>
    </row>
    <row r="644" spans="1:76" hidden="1" x14ac:dyDescent="0.3">
      <c r="A644" s="2" t="str">
        <f>Programas!A644</f>
        <v>DO1</v>
      </c>
      <c r="B644" s="2">
        <f>Programas!B644</f>
        <v>2</v>
      </c>
      <c r="C644" s="2" t="str">
        <f>Programas!C644</f>
        <v>Interfaces Setoriais</v>
      </c>
      <c r="D644" s="2">
        <f>Programas!D644</f>
        <v>15</v>
      </c>
      <c r="E644" s="2" t="str">
        <f>Programas!E644</f>
        <v>N/A</v>
      </c>
      <c r="F644" s="2" t="str">
        <f>Programas!F644</f>
        <v>N/A</v>
      </c>
      <c r="G644" s="2" t="str">
        <f>Programas!G644</f>
        <v>N/A</v>
      </c>
      <c r="H644" s="2" t="str">
        <f>Programas!H644</f>
        <v>N/A</v>
      </c>
      <c r="I644" s="2" t="str">
        <f>Programas!I644</f>
        <v>N/A</v>
      </c>
      <c r="J644" s="3" t="str">
        <f>IF(Programas!J644="X","X","")</f>
        <v/>
      </c>
      <c r="K644" s="3" t="str">
        <f>IF(Programas!K644="X","X","")</f>
        <v/>
      </c>
      <c r="L644" s="3" t="str">
        <f>IF(Programas!L644="X","X","")</f>
        <v/>
      </c>
      <c r="M644" s="3" t="str">
        <f>IF(Programas!M644="X","X","")</f>
        <v/>
      </c>
      <c r="N644" s="3" t="str">
        <f>IF(Programas!N644="X","X","")</f>
        <v/>
      </c>
      <c r="O644" s="3" t="str">
        <f>IF(Programas!O644="X","X","")</f>
        <v/>
      </c>
      <c r="P644" s="3" t="str">
        <f>IF(Programas!P644="X","X","")</f>
        <v/>
      </c>
      <c r="Q644" s="3" t="str">
        <f>IF(Programas!Q644="X","X","")</f>
        <v/>
      </c>
      <c r="R644" s="3" t="str">
        <f>IF(Programas!R644="X","X","")</f>
        <v/>
      </c>
      <c r="S644" s="3" t="str">
        <f>IF(Programas!S644="X","X","")</f>
        <v/>
      </c>
      <c r="T644" s="3" t="str">
        <f>IF(Programas!T644="X","X","")</f>
        <v/>
      </c>
      <c r="U644" s="3" t="str">
        <f>IF(Programas!U644="X","X","")</f>
        <v/>
      </c>
      <c r="V644" s="3" t="str">
        <f>IF(Programas!V644="X","X","")</f>
        <v/>
      </c>
      <c r="W644" s="3" t="str">
        <f>IF(Programas!W644="X","X","")</f>
        <v/>
      </c>
      <c r="X644" s="3" t="str">
        <f>IF(Programas!X644="X","X","")</f>
        <v/>
      </c>
      <c r="Y644" s="3" t="str">
        <f>IF(Programas!Y644="X","X","")</f>
        <v/>
      </c>
      <c r="Z644" s="3" t="str">
        <f>IF(Programas!Z644="X","X","")</f>
        <v/>
      </c>
      <c r="AA644" s="3" t="str">
        <f>IF(Programas!AA644="X","X","")</f>
        <v/>
      </c>
      <c r="AB644" s="3" t="str">
        <f>IF(Programas!AB644="X","X","")</f>
        <v/>
      </c>
      <c r="AC644" s="3" t="str">
        <f>IF(Programas!AC644="X","X","")</f>
        <v/>
      </c>
      <c r="AD644" s="3">
        <f>Programas!AD644</f>
        <v>0</v>
      </c>
      <c r="AE644" s="3">
        <f>Programas!AE644</f>
        <v>0</v>
      </c>
      <c r="AF644" s="3">
        <f>Programas!AF644</f>
        <v>0</v>
      </c>
      <c r="AG644" s="3">
        <f>Programas!AG644</f>
        <v>0</v>
      </c>
      <c r="AH644" s="3">
        <f>Programas!AH644</f>
        <v>0</v>
      </c>
      <c r="AI644" s="3">
        <f>Programas!AI644</f>
        <v>0</v>
      </c>
      <c r="AJ644" s="3">
        <f>Programas!AJ644</f>
        <v>0</v>
      </c>
      <c r="AK644" s="3">
        <f>Programas!AK644</f>
        <v>0</v>
      </c>
      <c r="AL644" s="3">
        <f>Programas!AL644</f>
        <v>0</v>
      </c>
      <c r="AM644" s="3">
        <f>Programas!AM644</f>
        <v>0</v>
      </c>
      <c r="AN644" s="3">
        <f>Programas!AN644</f>
        <v>0</v>
      </c>
      <c r="AO644" s="3">
        <f>Programas!AO644</f>
        <v>0</v>
      </c>
      <c r="AP644" s="3">
        <f>Programas!AP644</f>
        <v>0</v>
      </c>
      <c r="AQ644" s="3">
        <f>Programas!AQ644</f>
        <v>0</v>
      </c>
      <c r="AR644" s="3">
        <f>Programas!AR644</f>
        <v>0</v>
      </c>
      <c r="AS644" s="3">
        <f>Programas!AS644</f>
        <v>0</v>
      </c>
      <c r="AT644" s="3">
        <f>Programas!AT644</f>
        <v>0</v>
      </c>
      <c r="AU644" s="3">
        <f>Programas!AU644</f>
        <v>0</v>
      </c>
      <c r="AV644" s="3">
        <f>Programas!AV644</f>
        <v>0</v>
      </c>
      <c r="AW644" s="3">
        <f>Programas!AW644</f>
        <v>0</v>
      </c>
      <c r="AX644" s="4">
        <f t="shared" si="661"/>
        <v>0</v>
      </c>
      <c r="AY644" s="4"/>
      <c r="AZ644" s="2"/>
      <c r="BA644" s="2"/>
      <c r="BB644" s="2"/>
      <c r="BC644" s="2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1"/>
    </row>
    <row r="645" spans="1:76" hidden="1" x14ac:dyDescent="0.3">
      <c r="A645" s="2" t="str">
        <f>Programas!A645</f>
        <v>DO2</v>
      </c>
      <c r="B645" s="2">
        <f>Programas!B645</f>
        <v>2</v>
      </c>
      <c r="C645" s="2" t="str">
        <f>Programas!C645</f>
        <v>Interfaces Setoriais</v>
      </c>
      <c r="D645" s="2">
        <f>Programas!D645</f>
        <v>15</v>
      </c>
      <c r="E645" s="2" t="str">
        <f>Programas!E645</f>
        <v>N/A</v>
      </c>
      <c r="F645" s="2" t="str">
        <f>Programas!F645</f>
        <v>N/A</v>
      </c>
      <c r="G645" s="2" t="str">
        <f>Programas!G645</f>
        <v>N/A</v>
      </c>
      <c r="H645" s="2" t="str">
        <f>Programas!H645</f>
        <v>N/A</v>
      </c>
      <c r="I645" s="2" t="str">
        <f>Programas!I645</f>
        <v>N/A</v>
      </c>
      <c r="J645" s="3" t="str">
        <f>IF(Programas!J645="X","X","")</f>
        <v/>
      </c>
      <c r="K645" s="3" t="str">
        <f>IF(Programas!K645="X","X","")</f>
        <v/>
      </c>
      <c r="L645" s="3" t="str">
        <f>IF(Programas!L645="X","X","")</f>
        <v/>
      </c>
      <c r="M645" s="3" t="str">
        <f>IF(Programas!M645="X","X","")</f>
        <v/>
      </c>
      <c r="N645" s="3" t="str">
        <f>IF(Programas!N645="X","X","")</f>
        <v/>
      </c>
      <c r="O645" s="3" t="str">
        <f>IF(Programas!O645="X","X","")</f>
        <v/>
      </c>
      <c r="P645" s="3" t="str">
        <f>IF(Programas!P645="X","X","")</f>
        <v/>
      </c>
      <c r="Q645" s="3" t="str">
        <f>IF(Programas!Q645="X","X","")</f>
        <v/>
      </c>
      <c r="R645" s="3" t="str">
        <f>IF(Programas!R645="X","X","")</f>
        <v/>
      </c>
      <c r="S645" s="3" t="str">
        <f>IF(Programas!S645="X","X","")</f>
        <v/>
      </c>
      <c r="T645" s="3" t="str">
        <f>IF(Programas!T645="X","X","")</f>
        <v/>
      </c>
      <c r="U645" s="3" t="str">
        <f>IF(Programas!U645="X","X","")</f>
        <v/>
      </c>
      <c r="V645" s="3" t="str">
        <f>IF(Programas!V645="X","X","")</f>
        <v/>
      </c>
      <c r="W645" s="3" t="str">
        <f>IF(Programas!W645="X","X","")</f>
        <v/>
      </c>
      <c r="X645" s="3" t="str">
        <f>IF(Programas!X645="X","X","")</f>
        <v/>
      </c>
      <c r="Y645" s="3" t="str">
        <f>IF(Programas!Y645="X","X","")</f>
        <v/>
      </c>
      <c r="Z645" s="3" t="str">
        <f>IF(Programas!Z645="X","X","")</f>
        <v/>
      </c>
      <c r="AA645" s="3" t="str">
        <f>IF(Programas!AA645="X","X","")</f>
        <v/>
      </c>
      <c r="AB645" s="3" t="str">
        <f>IF(Programas!AB645="X","X","")</f>
        <v/>
      </c>
      <c r="AC645" s="3" t="str">
        <f>IF(Programas!AC645="X","X","")</f>
        <v/>
      </c>
      <c r="AD645" s="3">
        <f>Programas!AD645</f>
        <v>0</v>
      </c>
      <c r="AE645" s="3">
        <f>Programas!AE645</f>
        <v>0</v>
      </c>
      <c r="AF645" s="3">
        <f>Programas!AF645</f>
        <v>0</v>
      </c>
      <c r="AG645" s="3">
        <f>Programas!AG645</f>
        <v>0</v>
      </c>
      <c r="AH645" s="3">
        <f>Programas!AH645</f>
        <v>0</v>
      </c>
      <c r="AI645" s="3">
        <f>Programas!AI645</f>
        <v>0</v>
      </c>
      <c r="AJ645" s="3">
        <f>Programas!AJ645</f>
        <v>0</v>
      </c>
      <c r="AK645" s="3">
        <f>Programas!AK645</f>
        <v>0</v>
      </c>
      <c r="AL645" s="3">
        <f>Programas!AL645</f>
        <v>0</v>
      </c>
      <c r="AM645" s="3">
        <f>Programas!AM645</f>
        <v>0</v>
      </c>
      <c r="AN645" s="3">
        <f>Programas!AN645</f>
        <v>0</v>
      </c>
      <c r="AO645" s="3">
        <f>Programas!AO645</f>
        <v>0</v>
      </c>
      <c r="AP645" s="3">
        <f>Programas!AP645</f>
        <v>0</v>
      </c>
      <c r="AQ645" s="3">
        <f>Programas!AQ645</f>
        <v>0</v>
      </c>
      <c r="AR645" s="3">
        <f>Programas!AR645</f>
        <v>0</v>
      </c>
      <c r="AS645" s="3">
        <f>Programas!AS645</f>
        <v>0</v>
      </c>
      <c r="AT645" s="3">
        <f>Programas!AT645</f>
        <v>0</v>
      </c>
      <c r="AU645" s="3">
        <f>Programas!AU645</f>
        <v>0</v>
      </c>
      <c r="AV645" s="3">
        <f>Programas!AV645</f>
        <v>0</v>
      </c>
      <c r="AW645" s="3">
        <f>Programas!AW645</f>
        <v>0</v>
      </c>
      <c r="AX645" s="4">
        <f t="shared" si="661"/>
        <v>0</v>
      </c>
      <c r="AY645" s="4"/>
      <c r="AZ645" s="2"/>
      <c r="BA645" s="2"/>
      <c r="BB645" s="2"/>
      <c r="BC645" s="2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1"/>
    </row>
    <row r="646" spans="1:76" hidden="1" x14ac:dyDescent="0.3">
      <c r="A646" s="2" t="str">
        <f>Programas!A646</f>
        <v>DO3</v>
      </c>
      <c r="B646" s="2">
        <f>Programas!B646</f>
        <v>2</v>
      </c>
      <c r="C646" s="2" t="str">
        <f>Programas!C646</f>
        <v>Interfaces Setoriais</v>
      </c>
      <c r="D646" s="2">
        <f>Programas!D646</f>
        <v>15</v>
      </c>
      <c r="E646" s="2" t="str">
        <f>Programas!E646</f>
        <v>N/A</v>
      </c>
      <c r="F646" s="2" t="str">
        <f>Programas!F646</f>
        <v>N/A</v>
      </c>
      <c r="G646" s="2" t="str">
        <f>Programas!G646</f>
        <v>N/A</v>
      </c>
      <c r="H646" s="2" t="str">
        <f>Programas!H646</f>
        <v>N/A</v>
      </c>
      <c r="I646" s="2" t="str">
        <f>Programas!I646</f>
        <v>N/A</v>
      </c>
      <c r="J646" s="3" t="str">
        <f>IF(Programas!J646="X","X","")</f>
        <v/>
      </c>
      <c r="K646" s="3" t="str">
        <f>IF(Programas!K646="X","X","")</f>
        <v/>
      </c>
      <c r="L646" s="3" t="str">
        <f>IF(Programas!L646="X","X","")</f>
        <v/>
      </c>
      <c r="M646" s="3" t="str">
        <f>IF(Programas!M646="X","X","")</f>
        <v/>
      </c>
      <c r="N646" s="3" t="str">
        <f>IF(Programas!N646="X","X","")</f>
        <v/>
      </c>
      <c r="O646" s="3" t="str">
        <f>IF(Programas!O646="X","X","")</f>
        <v/>
      </c>
      <c r="P646" s="3" t="str">
        <f>IF(Programas!P646="X","X","")</f>
        <v/>
      </c>
      <c r="Q646" s="3" t="str">
        <f>IF(Programas!Q646="X","X","")</f>
        <v/>
      </c>
      <c r="R646" s="3" t="str">
        <f>IF(Programas!R646="X","X","")</f>
        <v/>
      </c>
      <c r="S646" s="3" t="str">
        <f>IF(Programas!S646="X","X","")</f>
        <v/>
      </c>
      <c r="T646" s="3" t="str">
        <f>IF(Programas!T646="X","X","")</f>
        <v/>
      </c>
      <c r="U646" s="3" t="str">
        <f>IF(Programas!U646="X","X","")</f>
        <v/>
      </c>
      <c r="V646" s="3" t="str">
        <f>IF(Programas!V646="X","X","")</f>
        <v/>
      </c>
      <c r="W646" s="3" t="str">
        <f>IF(Programas!W646="X","X","")</f>
        <v/>
      </c>
      <c r="X646" s="3" t="str">
        <f>IF(Programas!X646="X","X","")</f>
        <v/>
      </c>
      <c r="Y646" s="3" t="str">
        <f>IF(Programas!Y646="X","X","")</f>
        <v/>
      </c>
      <c r="Z646" s="3" t="str">
        <f>IF(Programas!Z646="X","X","")</f>
        <v/>
      </c>
      <c r="AA646" s="3" t="str">
        <f>IF(Programas!AA646="X","X","")</f>
        <v/>
      </c>
      <c r="AB646" s="3" t="str">
        <f>IF(Programas!AB646="X","X","")</f>
        <v/>
      </c>
      <c r="AC646" s="3" t="str">
        <f>IF(Programas!AC646="X","X","")</f>
        <v/>
      </c>
      <c r="AD646" s="3">
        <f>Programas!AD646</f>
        <v>0</v>
      </c>
      <c r="AE646" s="3">
        <f>Programas!AE646</f>
        <v>0</v>
      </c>
      <c r="AF646" s="3">
        <f>Programas!AF646</f>
        <v>0</v>
      </c>
      <c r="AG646" s="3">
        <f>Programas!AG646</f>
        <v>0</v>
      </c>
      <c r="AH646" s="3">
        <f>Programas!AH646</f>
        <v>0</v>
      </c>
      <c r="AI646" s="3">
        <f>Programas!AI646</f>
        <v>0</v>
      </c>
      <c r="AJ646" s="3">
        <f>Programas!AJ646</f>
        <v>0</v>
      </c>
      <c r="AK646" s="3">
        <f>Programas!AK646</f>
        <v>0</v>
      </c>
      <c r="AL646" s="3">
        <f>Programas!AL646</f>
        <v>0</v>
      </c>
      <c r="AM646" s="3">
        <f>Programas!AM646</f>
        <v>0</v>
      </c>
      <c r="AN646" s="3">
        <f>Programas!AN646</f>
        <v>0</v>
      </c>
      <c r="AO646" s="3">
        <f>Programas!AO646</f>
        <v>0</v>
      </c>
      <c r="AP646" s="3">
        <f>Programas!AP646</f>
        <v>0</v>
      </c>
      <c r="AQ646" s="3">
        <f>Programas!AQ646</f>
        <v>0</v>
      </c>
      <c r="AR646" s="3">
        <f>Programas!AR646</f>
        <v>0</v>
      </c>
      <c r="AS646" s="3">
        <f>Programas!AS646</f>
        <v>0</v>
      </c>
      <c r="AT646" s="3">
        <f>Programas!AT646</f>
        <v>0</v>
      </c>
      <c r="AU646" s="3">
        <f>Programas!AU646</f>
        <v>0</v>
      </c>
      <c r="AV646" s="3">
        <f>Programas!AV646</f>
        <v>0</v>
      </c>
      <c r="AW646" s="3">
        <f>Programas!AW646</f>
        <v>0</v>
      </c>
      <c r="AX646" s="4">
        <f t="shared" si="661"/>
        <v>0</v>
      </c>
      <c r="AY646" s="4"/>
      <c r="AZ646" s="2"/>
      <c r="BA646" s="2"/>
      <c r="BB646" s="2"/>
      <c r="BC646" s="2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1"/>
    </row>
    <row r="647" spans="1:76" hidden="1" x14ac:dyDescent="0.3">
      <c r="A647" s="2" t="str">
        <f>Programas!A647</f>
        <v>DO4</v>
      </c>
      <c r="B647" s="2">
        <f>Programas!B647</f>
        <v>2</v>
      </c>
      <c r="C647" s="2" t="str">
        <f>Programas!C647</f>
        <v>Interfaces Setoriais</v>
      </c>
      <c r="D647" s="2">
        <f>Programas!D647</f>
        <v>15</v>
      </c>
      <c r="E647" s="2" t="str">
        <f>Programas!E647</f>
        <v>N/A</v>
      </c>
      <c r="F647" s="2" t="str">
        <f>Programas!F647</f>
        <v>N/A</v>
      </c>
      <c r="G647" s="2" t="str">
        <f>Programas!G647</f>
        <v>N/A</v>
      </c>
      <c r="H647" s="2" t="str">
        <f>Programas!H647</f>
        <v>N/A</v>
      </c>
      <c r="I647" s="2" t="str">
        <f>Programas!I647</f>
        <v>N/A</v>
      </c>
      <c r="J647" s="3" t="str">
        <f>IF(Programas!J647="X","X","")</f>
        <v/>
      </c>
      <c r="K647" s="3" t="str">
        <f>IF(Programas!K647="X","X","")</f>
        <v/>
      </c>
      <c r="L647" s="3" t="str">
        <f>IF(Programas!L647="X","X","")</f>
        <v/>
      </c>
      <c r="M647" s="3" t="str">
        <f>IF(Programas!M647="X","X","")</f>
        <v/>
      </c>
      <c r="N647" s="3" t="str">
        <f>IF(Programas!N647="X","X","")</f>
        <v/>
      </c>
      <c r="O647" s="3" t="str">
        <f>IF(Programas!O647="X","X","")</f>
        <v/>
      </c>
      <c r="P647" s="3" t="str">
        <f>IF(Programas!P647="X","X","")</f>
        <v/>
      </c>
      <c r="Q647" s="3" t="str">
        <f>IF(Programas!Q647="X","X","")</f>
        <v/>
      </c>
      <c r="R647" s="3" t="str">
        <f>IF(Programas!R647="X","X","")</f>
        <v/>
      </c>
      <c r="S647" s="3" t="str">
        <f>IF(Programas!S647="X","X","")</f>
        <v/>
      </c>
      <c r="T647" s="3" t="str">
        <f>IF(Programas!T647="X","X","")</f>
        <v/>
      </c>
      <c r="U647" s="3" t="str">
        <f>IF(Programas!U647="X","X","")</f>
        <v/>
      </c>
      <c r="V647" s="3" t="str">
        <f>IF(Programas!V647="X","X","")</f>
        <v/>
      </c>
      <c r="W647" s="3" t="str">
        <f>IF(Programas!W647="X","X","")</f>
        <v/>
      </c>
      <c r="X647" s="3" t="str">
        <f>IF(Programas!X647="X","X","")</f>
        <v/>
      </c>
      <c r="Y647" s="3" t="str">
        <f>IF(Programas!Y647="X","X","")</f>
        <v/>
      </c>
      <c r="Z647" s="3" t="str">
        <f>IF(Programas!Z647="X","X","")</f>
        <v/>
      </c>
      <c r="AA647" s="3" t="str">
        <f>IF(Programas!AA647="X","X","")</f>
        <v/>
      </c>
      <c r="AB647" s="3" t="str">
        <f>IF(Programas!AB647="X","X","")</f>
        <v/>
      </c>
      <c r="AC647" s="3" t="str">
        <f>IF(Programas!AC647="X","X","")</f>
        <v/>
      </c>
      <c r="AD647" s="3">
        <f>Programas!AD647</f>
        <v>0</v>
      </c>
      <c r="AE647" s="3">
        <f>Programas!AE647</f>
        <v>0</v>
      </c>
      <c r="AF647" s="3">
        <f>Programas!AF647</f>
        <v>0</v>
      </c>
      <c r="AG647" s="3">
        <f>Programas!AG647</f>
        <v>0</v>
      </c>
      <c r="AH647" s="3">
        <f>Programas!AH647</f>
        <v>0</v>
      </c>
      <c r="AI647" s="3">
        <f>Programas!AI647</f>
        <v>0</v>
      </c>
      <c r="AJ647" s="3">
        <f>Programas!AJ647</f>
        <v>0</v>
      </c>
      <c r="AK647" s="3">
        <f>Programas!AK647</f>
        <v>0</v>
      </c>
      <c r="AL647" s="3">
        <f>Programas!AL647</f>
        <v>0</v>
      </c>
      <c r="AM647" s="3">
        <f>Programas!AM647</f>
        <v>0</v>
      </c>
      <c r="AN647" s="3">
        <f>Programas!AN647</f>
        <v>0</v>
      </c>
      <c r="AO647" s="3">
        <f>Programas!AO647</f>
        <v>0</v>
      </c>
      <c r="AP647" s="3">
        <f>Programas!AP647</f>
        <v>0</v>
      </c>
      <c r="AQ647" s="3">
        <f>Programas!AQ647</f>
        <v>0</v>
      </c>
      <c r="AR647" s="3">
        <f>Programas!AR647</f>
        <v>0</v>
      </c>
      <c r="AS647" s="3">
        <f>Programas!AS647</f>
        <v>0</v>
      </c>
      <c r="AT647" s="3">
        <f>Programas!AT647</f>
        <v>0</v>
      </c>
      <c r="AU647" s="3">
        <f>Programas!AU647</f>
        <v>0</v>
      </c>
      <c r="AV647" s="3">
        <f>Programas!AV647</f>
        <v>0</v>
      </c>
      <c r="AW647" s="3">
        <f>Programas!AW647</f>
        <v>0</v>
      </c>
      <c r="AX647" s="4">
        <f t="shared" si="661"/>
        <v>0</v>
      </c>
      <c r="AY647" s="4"/>
      <c r="AZ647" s="2"/>
      <c r="BA647" s="2"/>
      <c r="BB647" s="2"/>
      <c r="BC647" s="2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1"/>
    </row>
    <row r="648" spans="1:76" hidden="1" x14ac:dyDescent="0.3">
      <c r="A648" s="2" t="str">
        <f>Programas!A648</f>
        <v>DO5</v>
      </c>
      <c r="B648" s="2">
        <f>Programas!B648</f>
        <v>2</v>
      </c>
      <c r="C648" s="2" t="str">
        <f>Programas!C648</f>
        <v>Interfaces Setoriais</v>
      </c>
      <c r="D648" s="2">
        <f>Programas!D648</f>
        <v>15</v>
      </c>
      <c r="E648" s="2" t="str">
        <f>Programas!E648</f>
        <v>N/A</v>
      </c>
      <c r="F648" s="2" t="str">
        <f>Programas!F648</f>
        <v>N/A</v>
      </c>
      <c r="G648" s="2" t="str">
        <f>Programas!G648</f>
        <v>N/A</v>
      </c>
      <c r="H648" s="2" t="str">
        <f>Programas!H648</f>
        <v>N/A</v>
      </c>
      <c r="I648" s="2" t="str">
        <f>Programas!I648</f>
        <v>N/A</v>
      </c>
      <c r="J648" s="3" t="str">
        <f>IF(Programas!J648="X","X","")</f>
        <v/>
      </c>
      <c r="K648" s="3" t="str">
        <f>IF(Programas!K648="X","X","")</f>
        <v/>
      </c>
      <c r="L648" s="3" t="str">
        <f>IF(Programas!L648="X","X","")</f>
        <v/>
      </c>
      <c r="M648" s="3" t="str">
        <f>IF(Programas!M648="X","X","")</f>
        <v/>
      </c>
      <c r="N648" s="3" t="str">
        <f>IF(Programas!N648="X","X","")</f>
        <v/>
      </c>
      <c r="O648" s="3" t="str">
        <f>IF(Programas!O648="X","X","")</f>
        <v/>
      </c>
      <c r="P648" s="3" t="str">
        <f>IF(Programas!P648="X","X","")</f>
        <v/>
      </c>
      <c r="Q648" s="3" t="str">
        <f>IF(Programas!Q648="X","X","")</f>
        <v/>
      </c>
      <c r="R648" s="3" t="str">
        <f>IF(Programas!R648="X","X","")</f>
        <v/>
      </c>
      <c r="S648" s="3" t="str">
        <f>IF(Programas!S648="X","X","")</f>
        <v/>
      </c>
      <c r="T648" s="3" t="str">
        <f>IF(Programas!T648="X","X","")</f>
        <v/>
      </c>
      <c r="U648" s="3" t="str">
        <f>IF(Programas!U648="X","X","")</f>
        <v/>
      </c>
      <c r="V648" s="3" t="str">
        <f>IF(Programas!V648="X","X","")</f>
        <v/>
      </c>
      <c r="W648" s="3" t="str">
        <f>IF(Programas!W648="X","X","")</f>
        <v/>
      </c>
      <c r="X648" s="3" t="str">
        <f>IF(Programas!X648="X","X","")</f>
        <v/>
      </c>
      <c r="Y648" s="3" t="str">
        <f>IF(Programas!Y648="X","X","")</f>
        <v/>
      </c>
      <c r="Z648" s="3" t="str">
        <f>IF(Programas!Z648="X","X","")</f>
        <v/>
      </c>
      <c r="AA648" s="3" t="str">
        <f>IF(Programas!AA648="X","X","")</f>
        <v/>
      </c>
      <c r="AB648" s="3" t="str">
        <f>IF(Programas!AB648="X","X","")</f>
        <v/>
      </c>
      <c r="AC648" s="3" t="str">
        <f>IF(Programas!AC648="X","X","")</f>
        <v/>
      </c>
      <c r="AD648" s="3">
        <f>Programas!AD648</f>
        <v>0</v>
      </c>
      <c r="AE648" s="3">
        <f>Programas!AE648</f>
        <v>0</v>
      </c>
      <c r="AF648" s="3">
        <f>Programas!AF648</f>
        <v>0</v>
      </c>
      <c r="AG648" s="3">
        <f>Programas!AG648</f>
        <v>0</v>
      </c>
      <c r="AH648" s="3">
        <f>Programas!AH648</f>
        <v>0</v>
      </c>
      <c r="AI648" s="3">
        <f>Programas!AI648</f>
        <v>0</v>
      </c>
      <c r="AJ648" s="3">
        <f>Programas!AJ648</f>
        <v>0</v>
      </c>
      <c r="AK648" s="3">
        <f>Programas!AK648</f>
        <v>0</v>
      </c>
      <c r="AL648" s="3">
        <f>Programas!AL648</f>
        <v>0</v>
      </c>
      <c r="AM648" s="3">
        <f>Programas!AM648</f>
        <v>0</v>
      </c>
      <c r="AN648" s="3">
        <f>Programas!AN648</f>
        <v>0</v>
      </c>
      <c r="AO648" s="3">
        <f>Programas!AO648</f>
        <v>0</v>
      </c>
      <c r="AP648" s="3">
        <f>Programas!AP648</f>
        <v>0</v>
      </c>
      <c r="AQ648" s="3">
        <f>Programas!AQ648</f>
        <v>0</v>
      </c>
      <c r="AR648" s="3">
        <f>Programas!AR648</f>
        <v>0</v>
      </c>
      <c r="AS648" s="3">
        <f>Programas!AS648</f>
        <v>0</v>
      </c>
      <c r="AT648" s="3">
        <f>Programas!AT648</f>
        <v>0</v>
      </c>
      <c r="AU648" s="3">
        <f>Programas!AU648</f>
        <v>0</v>
      </c>
      <c r="AV648" s="3">
        <f>Programas!AV648</f>
        <v>0</v>
      </c>
      <c r="AW648" s="3">
        <f>Programas!AW648</f>
        <v>0</v>
      </c>
      <c r="AX648" s="4">
        <f t="shared" si="661"/>
        <v>0</v>
      </c>
      <c r="AY648" s="4"/>
      <c r="AZ648" s="2"/>
      <c r="BA648" s="2"/>
      <c r="BB648" s="2"/>
      <c r="BC648" s="2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1"/>
    </row>
    <row r="649" spans="1:76" hidden="1" x14ac:dyDescent="0.3">
      <c r="A649" s="2" t="str">
        <f>Programas!A649</f>
        <v>DO6</v>
      </c>
      <c r="B649" s="2">
        <f>Programas!B649</f>
        <v>2</v>
      </c>
      <c r="C649" s="2" t="str">
        <f>Programas!C649</f>
        <v>Interfaces Setoriais</v>
      </c>
      <c r="D649" s="2">
        <f>Programas!D649</f>
        <v>15</v>
      </c>
      <c r="E649" s="2" t="str">
        <f>Programas!E649</f>
        <v>N/A</v>
      </c>
      <c r="F649" s="2" t="str">
        <f>Programas!F649</f>
        <v>N/A</v>
      </c>
      <c r="G649" s="2" t="str">
        <f>Programas!G649</f>
        <v>N/A</v>
      </c>
      <c r="H649" s="2" t="str">
        <f>Programas!H649</f>
        <v>N/A</v>
      </c>
      <c r="I649" s="2" t="str">
        <f>Programas!I649</f>
        <v>N/A</v>
      </c>
      <c r="J649" s="3" t="str">
        <f>IF(Programas!J649="X","X","")</f>
        <v/>
      </c>
      <c r="K649" s="3" t="str">
        <f>IF(Programas!K649="X","X","")</f>
        <v/>
      </c>
      <c r="L649" s="3" t="str">
        <f>IF(Programas!L649="X","X","")</f>
        <v/>
      </c>
      <c r="M649" s="3" t="str">
        <f>IF(Programas!M649="X","X","")</f>
        <v/>
      </c>
      <c r="N649" s="3" t="str">
        <f>IF(Programas!N649="X","X","")</f>
        <v/>
      </c>
      <c r="O649" s="3" t="str">
        <f>IF(Programas!O649="X","X","")</f>
        <v/>
      </c>
      <c r="P649" s="3" t="str">
        <f>IF(Programas!P649="X","X","")</f>
        <v/>
      </c>
      <c r="Q649" s="3" t="str">
        <f>IF(Programas!Q649="X","X","")</f>
        <v/>
      </c>
      <c r="R649" s="3" t="str">
        <f>IF(Programas!R649="X","X","")</f>
        <v/>
      </c>
      <c r="S649" s="3" t="str">
        <f>IF(Programas!S649="X","X","")</f>
        <v/>
      </c>
      <c r="T649" s="3" t="str">
        <f>IF(Programas!T649="X","X","")</f>
        <v/>
      </c>
      <c r="U649" s="3" t="str">
        <f>IF(Programas!U649="X","X","")</f>
        <v/>
      </c>
      <c r="V649" s="3" t="str">
        <f>IF(Programas!V649="X","X","")</f>
        <v/>
      </c>
      <c r="W649" s="3" t="str">
        <f>IF(Programas!W649="X","X","")</f>
        <v/>
      </c>
      <c r="X649" s="3" t="str">
        <f>IF(Programas!X649="X","X","")</f>
        <v/>
      </c>
      <c r="Y649" s="3" t="str">
        <f>IF(Programas!Y649="X","X","")</f>
        <v/>
      </c>
      <c r="Z649" s="3" t="str">
        <f>IF(Programas!Z649="X","X","")</f>
        <v/>
      </c>
      <c r="AA649" s="3" t="str">
        <f>IF(Programas!AA649="X","X","")</f>
        <v/>
      </c>
      <c r="AB649" s="3" t="str">
        <f>IF(Programas!AB649="X","X","")</f>
        <v/>
      </c>
      <c r="AC649" s="3" t="str">
        <f>IF(Programas!AC649="X","X","")</f>
        <v/>
      </c>
      <c r="AD649" s="3">
        <f>Programas!AD649</f>
        <v>0</v>
      </c>
      <c r="AE649" s="3">
        <f>Programas!AE649</f>
        <v>0</v>
      </c>
      <c r="AF649" s="3">
        <f>Programas!AF649</f>
        <v>0</v>
      </c>
      <c r="AG649" s="3">
        <f>Programas!AG649</f>
        <v>0</v>
      </c>
      <c r="AH649" s="3">
        <f>Programas!AH649</f>
        <v>0</v>
      </c>
      <c r="AI649" s="3">
        <f>Programas!AI649</f>
        <v>0</v>
      </c>
      <c r="AJ649" s="3">
        <f>Programas!AJ649</f>
        <v>0</v>
      </c>
      <c r="AK649" s="3">
        <f>Programas!AK649</f>
        <v>0</v>
      </c>
      <c r="AL649" s="3">
        <f>Programas!AL649</f>
        <v>0</v>
      </c>
      <c r="AM649" s="3">
        <f>Programas!AM649</f>
        <v>0</v>
      </c>
      <c r="AN649" s="3">
        <f>Programas!AN649</f>
        <v>0</v>
      </c>
      <c r="AO649" s="3">
        <f>Programas!AO649</f>
        <v>0</v>
      </c>
      <c r="AP649" s="3">
        <f>Programas!AP649</f>
        <v>0</v>
      </c>
      <c r="AQ649" s="3">
        <f>Programas!AQ649</f>
        <v>0</v>
      </c>
      <c r="AR649" s="3">
        <f>Programas!AR649</f>
        <v>0</v>
      </c>
      <c r="AS649" s="3">
        <f>Programas!AS649</f>
        <v>0</v>
      </c>
      <c r="AT649" s="3">
        <f>Programas!AT649</f>
        <v>0</v>
      </c>
      <c r="AU649" s="3">
        <f>Programas!AU649</f>
        <v>0</v>
      </c>
      <c r="AV649" s="3">
        <f>Programas!AV649</f>
        <v>0</v>
      </c>
      <c r="AW649" s="3">
        <f>Programas!AW649</f>
        <v>0</v>
      </c>
      <c r="AX649" s="4">
        <f t="shared" si="661"/>
        <v>0</v>
      </c>
      <c r="AY649" s="4"/>
      <c r="AZ649" s="2"/>
      <c r="BA649" s="2"/>
      <c r="BB649" s="2"/>
      <c r="BC649" s="2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1"/>
    </row>
    <row r="650" spans="1:76" hidden="1" x14ac:dyDescent="0.3">
      <c r="A650" s="2" t="str">
        <f>Programas!A650</f>
        <v>UA7</v>
      </c>
      <c r="B650" s="2">
        <f>Programas!B650</f>
        <v>2</v>
      </c>
      <c r="C650" s="2" t="str">
        <f>Programas!C650</f>
        <v>Interfaces Setoriais</v>
      </c>
      <c r="D650" s="2">
        <f>Programas!D650</f>
        <v>15</v>
      </c>
      <c r="E650" s="2" t="str">
        <f>Programas!E650</f>
        <v>N/A</v>
      </c>
      <c r="F650" s="2" t="str">
        <f>Programas!F650</f>
        <v>N/A</v>
      </c>
      <c r="G650" s="2" t="str">
        <f>Programas!G650</f>
        <v>N/A</v>
      </c>
      <c r="H650" s="2" t="str">
        <f>Programas!H650</f>
        <v>N/A</v>
      </c>
      <c r="I650" s="2" t="str">
        <f>Programas!I650</f>
        <v>N/A</v>
      </c>
      <c r="J650" s="3" t="str">
        <f>IF(Programas!J650="X","X","")</f>
        <v/>
      </c>
      <c r="K650" s="3" t="str">
        <f>IF(Programas!K650="X","X","")</f>
        <v/>
      </c>
      <c r="L650" s="3" t="str">
        <f>IF(Programas!L650="X","X","")</f>
        <v/>
      </c>
      <c r="M650" s="3" t="str">
        <f>IF(Programas!M650="X","X","")</f>
        <v/>
      </c>
      <c r="N650" s="3" t="str">
        <f>IF(Programas!N650="X","X","")</f>
        <v/>
      </c>
      <c r="O650" s="3" t="str">
        <f>IF(Programas!O650="X","X","")</f>
        <v/>
      </c>
      <c r="P650" s="3" t="str">
        <f>IF(Programas!P650="X","X","")</f>
        <v/>
      </c>
      <c r="Q650" s="3" t="str">
        <f>IF(Programas!Q650="X","X","")</f>
        <v/>
      </c>
      <c r="R650" s="3" t="str">
        <f>IF(Programas!R650="X","X","")</f>
        <v/>
      </c>
      <c r="S650" s="3" t="str">
        <f>IF(Programas!S650="X","X","")</f>
        <v/>
      </c>
      <c r="T650" s="3" t="str">
        <f>IF(Programas!T650="X","X","")</f>
        <v/>
      </c>
      <c r="U650" s="3" t="str">
        <f>IF(Programas!U650="X","X","")</f>
        <v/>
      </c>
      <c r="V650" s="3" t="str">
        <f>IF(Programas!V650="X","X","")</f>
        <v/>
      </c>
      <c r="W650" s="3" t="str">
        <f>IF(Programas!W650="X","X","")</f>
        <v/>
      </c>
      <c r="X650" s="3" t="str">
        <f>IF(Programas!X650="X","X","")</f>
        <v/>
      </c>
      <c r="Y650" s="3" t="str">
        <f>IF(Programas!Y650="X","X","")</f>
        <v/>
      </c>
      <c r="Z650" s="3" t="str">
        <f>IF(Programas!Z650="X","X","")</f>
        <v/>
      </c>
      <c r="AA650" s="3" t="str">
        <f>IF(Programas!AA650="X","X","")</f>
        <v/>
      </c>
      <c r="AB650" s="3" t="str">
        <f>IF(Programas!AB650="X","X","")</f>
        <v/>
      </c>
      <c r="AC650" s="3" t="str">
        <f>IF(Programas!AC650="X","X","")</f>
        <v/>
      </c>
      <c r="AD650" s="3">
        <f>Programas!AD650</f>
        <v>0</v>
      </c>
      <c r="AE650" s="3">
        <f>Programas!AE650</f>
        <v>0</v>
      </c>
      <c r="AF650" s="3">
        <f>Programas!AF650</f>
        <v>0</v>
      </c>
      <c r="AG650" s="3">
        <f>Programas!AG650</f>
        <v>0</v>
      </c>
      <c r="AH650" s="3">
        <f>Programas!AH650</f>
        <v>0</v>
      </c>
      <c r="AI650" s="3">
        <f>Programas!AI650</f>
        <v>0</v>
      </c>
      <c r="AJ650" s="3">
        <f>Programas!AJ650</f>
        <v>0</v>
      </c>
      <c r="AK650" s="3">
        <f>Programas!AK650</f>
        <v>0</v>
      </c>
      <c r="AL650" s="3">
        <f>Programas!AL650</f>
        <v>0</v>
      </c>
      <c r="AM650" s="3">
        <f>Programas!AM650</f>
        <v>0</v>
      </c>
      <c r="AN650" s="3">
        <f>Programas!AN650</f>
        <v>0</v>
      </c>
      <c r="AO650" s="3">
        <f>Programas!AO650</f>
        <v>0</v>
      </c>
      <c r="AP650" s="3">
        <f>Programas!AP650</f>
        <v>0</v>
      </c>
      <c r="AQ650" s="3">
        <f>Programas!AQ650</f>
        <v>0</v>
      </c>
      <c r="AR650" s="3">
        <f>Programas!AR650</f>
        <v>0</v>
      </c>
      <c r="AS650" s="3">
        <f>Programas!AS650</f>
        <v>0</v>
      </c>
      <c r="AT650" s="3">
        <f>Programas!AT650</f>
        <v>0</v>
      </c>
      <c r="AU650" s="3">
        <f>Programas!AU650</f>
        <v>0</v>
      </c>
      <c r="AV650" s="3">
        <f>Programas!AV650</f>
        <v>0</v>
      </c>
      <c r="AW650" s="3">
        <f>Programas!AW650</f>
        <v>0</v>
      </c>
      <c r="AX650" s="4">
        <f t="shared" si="661"/>
        <v>0</v>
      </c>
      <c r="AY650" s="4"/>
      <c r="AZ650" s="2"/>
      <c r="BA650" s="2"/>
      <c r="BB650" s="2"/>
      <c r="BC650" s="2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1"/>
    </row>
    <row r="651" spans="1:76" hidden="1" x14ac:dyDescent="0.3">
      <c r="A651" s="2" t="str">
        <f>Programas!A651</f>
        <v>UA8</v>
      </c>
      <c r="B651" s="2">
        <f>Programas!B651</f>
        <v>2</v>
      </c>
      <c r="C651" s="2" t="str">
        <f>Programas!C651</f>
        <v>Interfaces Setoriais</v>
      </c>
      <c r="D651" s="2">
        <f>Programas!D651</f>
        <v>15</v>
      </c>
      <c r="E651" s="2" t="str">
        <f>Programas!E651</f>
        <v>N/A</v>
      </c>
      <c r="F651" s="2" t="str">
        <f>Programas!F651</f>
        <v>N/A</v>
      </c>
      <c r="G651" s="2" t="str">
        <f>Programas!G651</f>
        <v>N/A</v>
      </c>
      <c r="H651" s="2" t="str">
        <f>Programas!H651</f>
        <v>N/A</v>
      </c>
      <c r="I651" s="2" t="str">
        <f>Programas!I651</f>
        <v>N/A</v>
      </c>
      <c r="J651" s="3" t="str">
        <f>IF(Programas!J651="X","X","")</f>
        <v/>
      </c>
      <c r="K651" s="3" t="str">
        <f>IF(Programas!K651="X","X","")</f>
        <v/>
      </c>
      <c r="L651" s="3" t="str">
        <f>IF(Programas!L651="X","X","")</f>
        <v/>
      </c>
      <c r="M651" s="3" t="str">
        <f>IF(Programas!M651="X","X","")</f>
        <v/>
      </c>
      <c r="N651" s="3" t="str">
        <f>IF(Programas!N651="X","X","")</f>
        <v/>
      </c>
      <c r="O651" s="3" t="str">
        <f>IF(Programas!O651="X","X","")</f>
        <v/>
      </c>
      <c r="P651" s="3" t="str">
        <f>IF(Programas!P651="X","X","")</f>
        <v/>
      </c>
      <c r="Q651" s="3" t="str">
        <f>IF(Programas!Q651="X","X","")</f>
        <v/>
      </c>
      <c r="R651" s="3" t="str">
        <f>IF(Programas!R651="X","X","")</f>
        <v/>
      </c>
      <c r="S651" s="3" t="str">
        <f>IF(Programas!S651="X","X","")</f>
        <v/>
      </c>
      <c r="T651" s="3" t="str">
        <f>IF(Programas!T651="X","X","")</f>
        <v/>
      </c>
      <c r="U651" s="3" t="str">
        <f>IF(Programas!U651="X","X","")</f>
        <v/>
      </c>
      <c r="V651" s="3" t="str">
        <f>IF(Programas!V651="X","X","")</f>
        <v/>
      </c>
      <c r="W651" s="3" t="str">
        <f>IF(Programas!W651="X","X","")</f>
        <v/>
      </c>
      <c r="X651" s="3" t="str">
        <f>IF(Programas!X651="X","X","")</f>
        <v/>
      </c>
      <c r="Y651" s="3" t="str">
        <f>IF(Programas!Y651="X","X","")</f>
        <v/>
      </c>
      <c r="Z651" s="3" t="str">
        <f>IF(Programas!Z651="X","X","")</f>
        <v/>
      </c>
      <c r="AA651" s="3" t="str">
        <f>IF(Programas!AA651="X","X","")</f>
        <v/>
      </c>
      <c r="AB651" s="3" t="str">
        <f>IF(Programas!AB651="X","X","")</f>
        <v/>
      </c>
      <c r="AC651" s="3" t="str">
        <f>IF(Programas!AC651="X","X","")</f>
        <v/>
      </c>
      <c r="AD651" s="3">
        <f>Programas!AD651</f>
        <v>0</v>
      </c>
      <c r="AE651" s="3">
        <f>Programas!AE651</f>
        <v>0</v>
      </c>
      <c r="AF651" s="3">
        <f>Programas!AF651</f>
        <v>0</v>
      </c>
      <c r="AG651" s="3">
        <f>Programas!AG651</f>
        <v>0</v>
      </c>
      <c r="AH651" s="3">
        <f>Programas!AH651</f>
        <v>0</v>
      </c>
      <c r="AI651" s="3">
        <f>Programas!AI651</f>
        <v>0</v>
      </c>
      <c r="AJ651" s="3">
        <f>Programas!AJ651</f>
        <v>0</v>
      </c>
      <c r="AK651" s="3">
        <f>Programas!AK651</f>
        <v>0</v>
      </c>
      <c r="AL651" s="3">
        <f>Programas!AL651</f>
        <v>0</v>
      </c>
      <c r="AM651" s="3">
        <f>Programas!AM651</f>
        <v>0</v>
      </c>
      <c r="AN651" s="3">
        <f>Programas!AN651</f>
        <v>0</v>
      </c>
      <c r="AO651" s="3">
        <f>Programas!AO651</f>
        <v>0</v>
      </c>
      <c r="AP651" s="3">
        <f>Programas!AP651</f>
        <v>0</v>
      </c>
      <c r="AQ651" s="3">
        <f>Programas!AQ651</f>
        <v>0</v>
      </c>
      <c r="AR651" s="3">
        <f>Programas!AR651</f>
        <v>0</v>
      </c>
      <c r="AS651" s="3">
        <f>Programas!AS651</f>
        <v>0</v>
      </c>
      <c r="AT651" s="3">
        <f>Programas!AT651</f>
        <v>0</v>
      </c>
      <c r="AU651" s="3">
        <f>Programas!AU651</f>
        <v>0</v>
      </c>
      <c r="AV651" s="3">
        <f>Programas!AV651</f>
        <v>0</v>
      </c>
      <c r="AW651" s="3">
        <f>Programas!AW651</f>
        <v>0</v>
      </c>
      <c r="AX651" s="4">
        <f t="shared" si="661"/>
        <v>0</v>
      </c>
      <c r="AY651" s="4"/>
      <c r="AZ651" s="2"/>
      <c r="BA651" s="2"/>
      <c r="BB651" s="2"/>
      <c r="BC651" s="2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1"/>
    </row>
    <row r="652" spans="1:76" hidden="1" x14ac:dyDescent="0.3">
      <c r="A652" s="2" t="str">
        <f>Programas!A652</f>
        <v>UA9</v>
      </c>
      <c r="B652" s="2">
        <f>Programas!B652</f>
        <v>2</v>
      </c>
      <c r="C652" s="2" t="str">
        <f>Programas!C652</f>
        <v>Interfaces Setoriais</v>
      </c>
      <c r="D652" s="2">
        <f>Programas!D652</f>
        <v>15</v>
      </c>
      <c r="E652" s="2" t="str">
        <f>Programas!E652</f>
        <v>N/A</v>
      </c>
      <c r="F652" s="2" t="str">
        <f>Programas!F652</f>
        <v>N/A</v>
      </c>
      <c r="G652" s="2" t="str">
        <f>Programas!G652</f>
        <v>N/A</v>
      </c>
      <c r="H652" s="2" t="str">
        <f>Programas!H652</f>
        <v>N/A</v>
      </c>
      <c r="I652" s="2" t="str">
        <f>Programas!I652</f>
        <v>N/A</v>
      </c>
      <c r="J652" s="3" t="str">
        <f>IF(Programas!J652="X","X","")</f>
        <v/>
      </c>
      <c r="K652" s="3" t="str">
        <f>IF(Programas!K652="X","X","")</f>
        <v/>
      </c>
      <c r="L652" s="3" t="str">
        <f>IF(Programas!L652="X","X","")</f>
        <v/>
      </c>
      <c r="M652" s="3" t="str">
        <f>IF(Programas!M652="X","X","")</f>
        <v/>
      </c>
      <c r="N652" s="3" t="str">
        <f>IF(Programas!N652="X","X","")</f>
        <v/>
      </c>
      <c r="O652" s="3" t="str">
        <f>IF(Programas!O652="X","X","")</f>
        <v/>
      </c>
      <c r="P652" s="3" t="str">
        <f>IF(Programas!P652="X","X","")</f>
        <v/>
      </c>
      <c r="Q652" s="3" t="str">
        <f>IF(Programas!Q652="X","X","")</f>
        <v/>
      </c>
      <c r="R652" s="3" t="str">
        <f>IF(Programas!R652="X","X","")</f>
        <v/>
      </c>
      <c r="S652" s="3" t="str">
        <f>IF(Programas!S652="X","X","")</f>
        <v/>
      </c>
      <c r="T652" s="3" t="str">
        <f>IF(Programas!T652="X","X","")</f>
        <v/>
      </c>
      <c r="U652" s="3" t="str">
        <f>IF(Programas!U652="X","X","")</f>
        <v/>
      </c>
      <c r="V652" s="3" t="str">
        <f>IF(Programas!V652="X","X","")</f>
        <v/>
      </c>
      <c r="W652" s="3" t="str">
        <f>IF(Programas!W652="X","X","")</f>
        <v/>
      </c>
      <c r="X652" s="3" t="str">
        <f>IF(Programas!X652="X","X","")</f>
        <v/>
      </c>
      <c r="Y652" s="3" t="str">
        <f>IF(Programas!Y652="X","X","")</f>
        <v/>
      </c>
      <c r="Z652" s="3" t="str">
        <f>IF(Programas!Z652="X","X","")</f>
        <v/>
      </c>
      <c r="AA652" s="3" t="str">
        <f>IF(Programas!AA652="X","X","")</f>
        <v/>
      </c>
      <c r="AB652" s="3" t="str">
        <f>IF(Programas!AB652="X","X","")</f>
        <v/>
      </c>
      <c r="AC652" s="3" t="str">
        <f>IF(Programas!AC652="X","X","")</f>
        <v/>
      </c>
      <c r="AD652" s="3">
        <f>Programas!AD652</f>
        <v>0</v>
      </c>
      <c r="AE652" s="3">
        <f>Programas!AE652</f>
        <v>0</v>
      </c>
      <c r="AF652" s="3">
        <f>Programas!AF652</f>
        <v>0</v>
      </c>
      <c r="AG652" s="3">
        <f>Programas!AG652</f>
        <v>0</v>
      </c>
      <c r="AH652" s="3">
        <f>Programas!AH652</f>
        <v>0</v>
      </c>
      <c r="AI652" s="3">
        <f>Programas!AI652</f>
        <v>0</v>
      </c>
      <c r="AJ652" s="3">
        <f>Programas!AJ652</f>
        <v>0</v>
      </c>
      <c r="AK652" s="3">
        <f>Programas!AK652</f>
        <v>0</v>
      </c>
      <c r="AL652" s="3">
        <f>Programas!AL652</f>
        <v>0</v>
      </c>
      <c r="AM652" s="3">
        <f>Programas!AM652</f>
        <v>0</v>
      </c>
      <c r="AN652" s="3">
        <f>Programas!AN652</f>
        <v>0</v>
      </c>
      <c r="AO652" s="3">
        <f>Programas!AO652</f>
        <v>0</v>
      </c>
      <c r="AP652" s="3">
        <f>Programas!AP652</f>
        <v>0</v>
      </c>
      <c r="AQ652" s="3">
        <f>Programas!AQ652</f>
        <v>0</v>
      </c>
      <c r="AR652" s="3">
        <f>Programas!AR652</f>
        <v>0</v>
      </c>
      <c r="AS652" s="3">
        <f>Programas!AS652</f>
        <v>0</v>
      </c>
      <c r="AT652" s="3">
        <f>Programas!AT652</f>
        <v>0</v>
      </c>
      <c r="AU652" s="3">
        <f>Programas!AU652</f>
        <v>0</v>
      </c>
      <c r="AV652" s="3">
        <f>Programas!AV652</f>
        <v>0</v>
      </c>
      <c r="AW652" s="3">
        <f>Programas!AW652</f>
        <v>0</v>
      </c>
      <c r="AX652" s="4">
        <f t="shared" si="661"/>
        <v>0</v>
      </c>
      <c r="AY652" s="4"/>
      <c r="AZ652" s="2"/>
      <c r="BA652" s="2"/>
      <c r="BB652" s="2"/>
      <c r="BC652" s="2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1"/>
    </row>
    <row r="653" spans="1:76" ht="114" x14ac:dyDescent="0.3">
      <c r="A653" s="40" t="str">
        <f>Programas!A653</f>
        <v>PIRH</v>
      </c>
      <c r="B653" s="40">
        <f>Programas!B653</f>
        <v>2</v>
      </c>
      <c r="C653" s="40" t="str">
        <f>Programas!C653</f>
        <v>Interfaces Setoriais</v>
      </c>
      <c r="D653" s="40">
        <f>Programas!D653</f>
        <v>16</v>
      </c>
      <c r="E653" s="40" t="str">
        <f>Programas!E653</f>
        <v>Proteção e conservação dos recursos hídricos</v>
      </c>
      <c r="F653" s="40" t="str">
        <f>Programas!F653</f>
        <v>16.1</v>
      </c>
      <c r="G653" s="40" t="str">
        <f>Programas!G653</f>
        <v>Iniciativa RIO VIVO</v>
      </c>
      <c r="H653" s="40" t="str">
        <f>Programas!H653</f>
        <v>16.1.1</v>
      </c>
      <c r="I653" s="40" t="str">
        <f>Programas!I653</f>
        <v>Dar andamento à implementação das ações da Iniciativa Rio Vivo</v>
      </c>
      <c r="J653" s="30" t="str">
        <f>IF(Programas!J653="X","X","")</f>
        <v>X</v>
      </c>
      <c r="K653" s="30" t="str">
        <f>IF(Programas!K653="X","X","")</f>
        <v>X</v>
      </c>
      <c r="L653" s="30" t="str">
        <f>IF(Programas!L653="X","X","")</f>
        <v>X</v>
      </c>
      <c r="M653" s="30" t="str">
        <f>IF(Programas!M653="X","X","")</f>
        <v>X</v>
      </c>
      <c r="N653" s="30" t="str">
        <f>IF(Programas!N653="X","X","")</f>
        <v>X</v>
      </c>
      <c r="O653" s="30" t="str">
        <f>IF(Programas!O653="X","X","")</f>
        <v>X</v>
      </c>
      <c r="P653" s="30" t="str">
        <f>IF(Programas!P653="X","X","")</f>
        <v>X</v>
      </c>
      <c r="Q653" s="30" t="str">
        <f>IF(Programas!Q653="X","X","")</f>
        <v>X</v>
      </c>
      <c r="R653" s="30" t="str">
        <f>IF(Programas!R653="X","X","")</f>
        <v>X</v>
      </c>
      <c r="S653" s="30" t="str">
        <f>IF(Programas!S653="X","X","")</f>
        <v>X</v>
      </c>
      <c r="T653" s="30" t="str">
        <f>IF(Programas!T653="X","X","")</f>
        <v>X</v>
      </c>
      <c r="U653" s="30" t="str">
        <f>IF(Programas!U653="X","X","")</f>
        <v>X</v>
      </c>
      <c r="V653" s="30" t="str">
        <f>IF(Programas!V653="X","X","")</f>
        <v>X</v>
      </c>
      <c r="W653" s="30" t="str">
        <f>IF(Programas!W653="X","X","")</f>
        <v>X</v>
      </c>
      <c r="X653" s="30" t="str">
        <f>IF(Programas!X653="X","X","")</f>
        <v>X</v>
      </c>
      <c r="Y653" s="30" t="str">
        <f>IF(Programas!Y653="X","X","")</f>
        <v>X</v>
      </c>
      <c r="Z653" s="30" t="str">
        <f>IF(Programas!Z653="X","X","")</f>
        <v>X</v>
      </c>
      <c r="AA653" s="30" t="str">
        <f>IF(Programas!AA653="X","X","")</f>
        <v>X</v>
      </c>
      <c r="AB653" s="30" t="str">
        <f>IF(Programas!AB653="X","X","")</f>
        <v>X</v>
      </c>
      <c r="AC653" s="30" t="str">
        <f>IF(Programas!AC653="X","X","")</f>
        <v>X</v>
      </c>
      <c r="AD653" s="30">
        <f>Programas!AD653</f>
        <v>77046</v>
      </c>
      <c r="AE653" s="30">
        <f>Programas!AE653</f>
        <v>34678</v>
      </c>
      <c r="AF653" s="30">
        <f>Programas!AF653</f>
        <v>30358</v>
      </c>
      <c r="AG653" s="30">
        <f>Programas!AG653</f>
        <v>9300</v>
      </c>
      <c r="AH653" s="30">
        <f>Programas!AH653</f>
        <v>9800</v>
      </c>
      <c r="AI653" s="30">
        <f>Programas!AI653</f>
        <v>6750</v>
      </c>
      <c r="AJ653" s="30">
        <f>Programas!AJ653</f>
        <v>6750</v>
      </c>
      <c r="AK653" s="30">
        <f>Programas!AK653</f>
        <v>6750</v>
      </c>
      <c r="AL653" s="30">
        <f>Programas!AL653</f>
        <v>6750</v>
      </c>
      <c r="AM653" s="30">
        <f>Programas!AM653</f>
        <v>6750</v>
      </c>
      <c r="AN653" s="30">
        <f>Programas!AN653</f>
        <v>6750</v>
      </c>
      <c r="AO653" s="30">
        <f>Programas!AO653</f>
        <v>6750</v>
      </c>
      <c r="AP653" s="30">
        <f>Programas!AP653</f>
        <v>6750</v>
      </c>
      <c r="AQ653" s="30">
        <f>Programas!AQ653</f>
        <v>6750</v>
      </c>
      <c r="AR653" s="30">
        <f>Programas!AR653</f>
        <v>6750</v>
      </c>
      <c r="AS653" s="30">
        <f>Programas!AS653</f>
        <v>6750</v>
      </c>
      <c r="AT653" s="30">
        <f>Programas!AT653</f>
        <v>6750</v>
      </c>
      <c r="AU653" s="30">
        <f>Programas!AU653</f>
        <v>6750</v>
      </c>
      <c r="AV653" s="30">
        <f>Programas!AV653</f>
        <v>6750</v>
      </c>
      <c r="AW653" s="30">
        <f>Programas!AW653</f>
        <v>6750</v>
      </c>
      <c r="AX653" s="36">
        <f t="shared" si="661"/>
        <v>262432</v>
      </c>
      <c r="AY653" s="36" t="s">
        <v>205</v>
      </c>
      <c r="AZ653" s="40" t="s">
        <v>395</v>
      </c>
      <c r="BA653" s="40" t="s">
        <v>396</v>
      </c>
      <c r="BB653" s="40" t="s">
        <v>397</v>
      </c>
      <c r="BC653" s="40" t="s">
        <v>398</v>
      </c>
      <c r="BD653" s="62">
        <v>0</v>
      </c>
      <c r="BE653" s="62">
        <v>0.25</v>
      </c>
      <c r="BF653" s="62">
        <f t="shared" ref="BF653:BV653" si="681">BE653</f>
        <v>0.25</v>
      </c>
      <c r="BG653" s="62">
        <f t="shared" si="681"/>
        <v>0.25</v>
      </c>
      <c r="BH653" s="62">
        <v>0.5</v>
      </c>
      <c r="BI653" s="62">
        <f t="shared" si="681"/>
        <v>0.5</v>
      </c>
      <c r="BJ653" s="62">
        <f t="shared" si="681"/>
        <v>0.5</v>
      </c>
      <c r="BK653" s="62">
        <f t="shared" si="681"/>
        <v>0.5</v>
      </c>
      <c r="BL653" s="62">
        <f t="shared" si="681"/>
        <v>0.5</v>
      </c>
      <c r="BM653" s="62">
        <v>0.75</v>
      </c>
      <c r="BN653" s="62">
        <f t="shared" si="681"/>
        <v>0.75</v>
      </c>
      <c r="BO653" s="62">
        <f t="shared" si="681"/>
        <v>0.75</v>
      </c>
      <c r="BP653" s="62">
        <f t="shared" si="681"/>
        <v>0.75</v>
      </c>
      <c r="BQ653" s="62">
        <f t="shared" si="681"/>
        <v>0.75</v>
      </c>
      <c r="BR653" s="62">
        <f t="shared" si="681"/>
        <v>0.75</v>
      </c>
      <c r="BS653" s="62">
        <f t="shared" si="681"/>
        <v>0.75</v>
      </c>
      <c r="BT653" s="62">
        <f t="shared" si="681"/>
        <v>0.75</v>
      </c>
      <c r="BU653" s="62">
        <f t="shared" si="681"/>
        <v>0.75</v>
      </c>
      <c r="BV653" s="62">
        <f t="shared" si="681"/>
        <v>0.75</v>
      </c>
      <c r="BW653" s="62">
        <v>1</v>
      </c>
    </row>
    <row r="654" spans="1:76" ht="114" hidden="1" x14ac:dyDescent="0.3">
      <c r="A654" s="2" t="str">
        <f>Programas!A654</f>
        <v>Doce</v>
      </c>
      <c r="B654" s="2">
        <f>Programas!B654</f>
        <v>2</v>
      </c>
      <c r="C654" s="2" t="str">
        <f>Programas!C654</f>
        <v>Interfaces Setoriais</v>
      </c>
      <c r="D654" s="2">
        <f>Programas!D654</f>
        <v>16</v>
      </c>
      <c r="E654" s="2" t="str">
        <f>Programas!E654</f>
        <v>Proteção e conservação dos recursos hídricos</v>
      </c>
      <c r="F654" s="2" t="str">
        <f>Programas!F654</f>
        <v>16.1</v>
      </c>
      <c r="G654" s="2" t="str">
        <f>Programas!G654</f>
        <v>Iniciativa RIO VIVO</v>
      </c>
      <c r="H654" s="2" t="str">
        <f>Programas!H654</f>
        <v>16.1.1</v>
      </c>
      <c r="I654" s="2" t="str">
        <f>Programas!I654</f>
        <v>Dar andamento à implementação das ações da Iniciativa Rio Vivo</v>
      </c>
      <c r="J654" s="3" t="str">
        <f>IF(Programas!J654="X","X","")</f>
        <v>X</v>
      </c>
      <c r="K654" s="3" t="str">
        <f>IF(Programas!K654="X","X","")</f>
        <v>X</v>
      </c>
      <c r="L654" s="3" t="str">
        <f>IF(Programas!L654="X","X","")</f>
        <v>X</v>
      </c>
      <c r="M654" s="3" t="str">
        <f>IF(Programas!M654="X","X","")</f>
        <v>X</v>
      </c>
      <c r="N654" s="3" t="str">
        <f>IF(Programas!N654="X","X","")</f>
        <v>X</v>
      </c>
      <c r="O654" s="3" t="str">
        <f>IF(Programas!O654="X","X","")</f>
        <v>X</v>
      </c>
      <c r="P654" s="3" t="str">
        <f>IF(Programas!P654="X","X","")</f>
        <v>X</v>
      </c>
      <c r="Q654" s="3" t="str">
        <f>IF(Programas!Q654="X","X","")</f>
        <v>X</v>
      </c>
      <c r="R654" s="3" t="str">
        <f>IF(Programas!R654="X","X","")</f>
        <v>X</v>
      </c>
      <c r="S654" s="3" t="str">
        <f>IF(Programas!S654="X","X","")</f>
        <v>X</v>
      </c>
      <c r="T654" s="3" t="str">
        <f>IF(Programas!T654="X","X","")</f>
        <v>X</v>
      </c>
      <c r="U654" s="3" t="str">
        <f>IF(Programas!U654="X","X","")</f>
        <v>X</v>
      </c>
      <c r="V654" s="3" t="str">
        <f>IF(Programas!V654="X","X","")</f>
        <v>X</v>
      </c>
      <c r="W654" s="3" t="str">
        <f>IF(Programas!W654="X","X","")</f>
        <v>X</v>
      </c>
      <c r="X654" s="3" t="str">
        <f>IF(Programas!X654="X","X","")</f>
        <v>X</v>
      </c>
      <c r="Y654" s="3" t="str">
        <f>IF(Programas!Y654="X","X","")</f>
        <v>X</v>
      </c>
      <c r="Z654" s="3" t="str">
        <f>IF(Programas!Z654="X","X","")</f>
        <v>X</v>
      </c>
      <c r="AA654" s="3" t="str">
        <f>IF(Programas!AA654="X","X","")</f>
        <v>X</v>
      </c>
      <c r="AB654" s="3" t="str">
        <f>IF(Programas!AB654="X","X","")</f>
        <v>X</v>
      </c>
      <c r="AC654" s="3" t="str">
        <f>IF(Programas!AC654="X","X","")</f>
        <v>X</v>
      </c>
      <c r="AD654" s="3">
        <f>Programas!AD654</f>
        <v>22796</v>
      </c>
      <c r="AE654" s="3">
        <f>Programas!AE654</f>
        <v>7500</v>
      </c>
      <c r="AF654" s="3">
        <f>Programas!AF654</f>
        <v>7500</v>
      </c>
      <c r="AG654" s="3">
        <f>Programas!AG654</f>
        <v>1700</v>
      </c>
      <c r="AH654" s="3">
        <f>Programas!AH654</f>
        <v>1700</v>
      </c>
      <c r="AI654" s="3">
        <f>Programas!AI654</f>
        <v>1700</v>
      </c>
      <c r="AJ654" s="3">
        <f>Programas!AJ654</f>
        <v>1700</v>
      </c>
      <c r="AK654" s="3">
        <f>Programas!AK654</f>
        <v>1700</v>
      </c>
      <c r="AL654" s="3">
        <f>Programas!AL654</f>
        <v>1700</v>
      </c>
      <c r="AM654" s="3">
        <f>Programas!AM654</f>
        <v>1700</v>
      </c>
      <c r="AN654" s="3">
        <f>Programas!AN654</f>
        <v>1700</v>
      </c>
      <c r="AO654" s="3">
        <f>Programas!AO654</f>
        <v>1700</v>
      </c>
      <c r="AP654" s="3">
        <f>Programas!AP654</f>
        <v>1700</v>
      </c>
      <c r="AQ654" s="3">
        <f>Programas!AQ654</f>
        <v>1700</v>
      </c>
      <c r="AR654" s="3">
        <f>Programas!AR654</f>
        <v>1700</v>
      </c>
      <c r="AS654" s="3">
        <f>Programas!AS654</f>
        <v>1700</v>
      </c>
      <c r="AT654" s="3">
        <f>Programas!AT654</f>
        <v>1700</v>
      </c>
      <c r="AU654" s="3">
        <f>Programas!AU654</f>
        <v>1700</v>
      </c>
      <c r="AV654" s="3">
        <f>Programas!AV654</f>
        <v>1700</v>
      </c>
      <c r="AW654" s="3">
        <f>Programas!AW654</f>
        <v>1700</v>
      </c>
      <c r="AX654" s="4">
        <f t="shared" si="661"/>
        <v>66696</v>
      </c>
      <c r="AY654" s="4" t="s">
        <v>205</v>
      </c>
      <c r="AZ654" s="2" t="s">
        <v>395</v>
      </c>
      <c r="BA654" s="2" t="s">
        <v>396</v>
      </c>
      <c r="BB654" s="2" t="s">
        <v>397</v>
      </c>
      <c r="BC654" s="2" t="s">
        <v>398</v>
      </c>
      <c r="BD654" s="6">
        <v>0</v>
      </c>
      <c r="BE654" s="6">
        <v>0.25</v>
      </c>
      <c r="BF654" s="6">
        <f t="shared" ref="BF654:BF663" si="682">BE654</f>
        <v>0.25</v>
      </c>
      <c r="BG654" s="6">
        <f t="shared" ref="BG654:BG663" si="683">BF654</f>
        <v>0.25</v>
      </c>
      <c r="BH654" s="6">
        <v>0.5</v>
      </c>
      <c r="BI654" s="6">
        <f t="shared" ref="BI654:BI663" si="684">BH654</f>
        <v>0.5</v>
      </c>
      <c r="BJ654" s="6">
        <f t="shared" ref="BJ654:BJ663" si="685">BI654</f>
        <v>0.5</v>
      </c>
      <c r="BK654" s="6">
        <f t="shared" ref="BK654:BK663" si="686">BJ654</f>
        <v>0.5</v>
      </c>
      <c r="BL654" s="6">
        <f t="shared" ref="BL654:BL663" si="687">BK654</f>
        <v>0.5</v>
      </c>
      <c r="BM654" s="6">
        <v>0.75</v>
      </c>
      <c r="BN654" s="6">
        <f t="shared" ref="BN654:BN663" si="688">BM654</f>
        <v>0.75</v>
      </c>
      <c r="BO654" s="6">
        <f t="shared" ref="BO654:BO663" si="689">BN654</f>
        <v>0.75</v>
      </c>
      <c r="BP654" s="6">
        <f t="shared" ref="BP654:BP663" si="690">BO654</f>
        <v>0.75</v>
      </c>
      <c r="BQ654" s="6">
        <f t="shared" ref="BQ654:BQ663" si="691">BP654</f>
        <v>0.75</v>
      </c>
      <c r="BR654" s="6">
        <f t="shared" ref="BR654:BR663" si="692">BQ654</f>
        <v>0.75</v>
      </c>
      <c r="BS654" s="6">
        <f t="shared" ref="BS654:BS663" si="693">BR654</f>
        <v>0.75</v>
      </c>
      <c r="BT654" s="6">
        <f t="shared" ref="BT654:BT663" si="694">BS654</f>
        <v>0.75</v>
      </c>
      <c r="BU654" s="6">
        <f t="shared" ref="BU654:BU663" si="695">BT654</f>
        <v>0.75</v>
      </c>
      <c r="BV654" s="6">
        <f t="shared" ref="BV654:BV663" si="696">BU654</f>
        <v>0.75</v>
      </c>
      <c r="BW654" s="6">
        <v>1</v>
      </c>
      <c r="BX654" s="1"/>
    </row>
    <row r="655" spans="1:76" ht="120" hidden="1" x14ac:dyDescent="0.3">
      <c r="A655" s="2" t="str">
        <f>Programas!A655</f>
        <v>DO1</v>
      </c>
      <c r="B655" s="2">
        <f>Programas!B655</f>
        <v>2</v>
      </c>
      <c r="C655" s="2" t="str">
        <f>Programas!C655</f>
        <v>Interfaces Setoriais</v>
      </c>
      <c r="D655" s="2">
        <f>Programas!D655</f>
        <v>16</v>
      </c>
      <c r="E655" s="2" t="str">
        <f>Programas!E655</f>
        <v>Proteção e conservação dos recursos hídricos</v>
      </c>
      <c r="F655" s="2" t="str">
        <f>Programas!F655</f>
        <v>16.1</v>
      </c>
      <c r="G655" s="2" t="str">
        <f>Programas!G655</f>
        <v>Iniciativa RIO VIVO</v>
      </c>
      <c r="H655" s="2" t="str">
        <f>Programas!H655</f>
        <v>16.1.1</v>
      </c>
      <c r="I655" s="2" t="str">
        <f>Programas!I655</f>
        <v>Dar andamento à implementação das ações da Iniciativa Rio Vivo</v>
      </c>
      <c r="J655" s="3" t="str">
        <f>IF(Programas!J655="X","X","")</f>
        <v>X</v>
      </c>
      <c r="K655" s="3" t="str">
        <f>IF(Programas!K655="X","X","")</f>
        <v>X</v>
      </c>
      <c r="L655" s="3" t="str">
        <f>IF(Programas!L655="X","X","")</f>
        <v>X</v>
      </c>
      <c r="M655" s="3" t="str">
        <f>IF(Programas!M655="X","X","")</f>
        <v>X</v>
      </c>
      <c r="N655" s="3" t="str">
        <f>IF(Programas!N655="X","X","")</f>
        <v>X</v>
      </c>
      <c r="O655" s="3" t="str">
        <f>IF(Programas!O655="X","X","")</f>
        <v>X</v>
      </c>
      <c r="P655" s="3" t="str">
        <f>IF(Programas!P655="X","X","")</f>
        <v>X</v>
      </c>
      <c r="Q655" s="3" t="str">
        <f>IF(Programas!Q655="X","X","")</f>
        <v>X</v>
      </c>
      <c r="R655" s="3" t="str">
        <f>IF(Programas!R655="X","X","")</f>
        <v>X</v>
      </c>
      <c r="S655" s="3" t="str">
        <f>IF(Programas!S655="X","X","")</f>
        <v>X</v>
      </c>
      <c r="T655" s="3" t="str">
        <f>IF(Programas!T655="X","X","")</f>
        <v>X</v>
      </c>
      <c r="U655" s="3" t="str">
        <f>IF(Programas!U655="X","X","")</f>
        <v>X</v>
      </c>
      <c r="V655" s="3" t="str">
        <f>IF(Programas!V655="X","X","")</f>
        <v>X</v>
      </c>
      <c r="W655" s="3" t="str">
        <f>IF(Programas!W655="X","X","")</f>
        <v>X</v>
      </c>
      <c r="X655" s="3" t="str">
        <f>IF(Programas!X655="X","X","")</f>
        <v>X</v>
      </c>
      <c r="Y655" s="3" t="str">
        <f>IF(Programas!Y655="X","X","")</f>
        <v>X</v>
      </c>
      <c r="Z655" s="3" t="str">
        <f>IF(Programas!Z655="X","X","")</f>
        <v>X</v>
      </c>
      <c r="AA655" s="3" t="str">
        <f>IF(Programas!AA655="X","X","")</f>
        <v>X</v>
      </c>
      <c r="AB655" s="3" t="str">
        <f>IF(Programas!AB655="X","X","")</f>
        <v>X</v>
      </c>
      <c r="AC655" s="3" t="str">
        <f>IF(Programas!AC655="X","X","")</f>
        <v>X</v>
      </c>
      <c r="AD655" s="3">
        <f>Programas!AD655</f>
        <v>5200</v>
      </c>
      <c r="AE655" s="3">
        <f>Programas!AE655</f>
        <v>3500</v>
      </c>
      <c r="AF655" s="3">
        <f>Programas!AF655</f>
        <v>3500</v>
      </c>
      <c r="AG655" s="3">
        <f>Programas!AG655</f>
        <v>2000</v>
      </c>
      <c r="AH655" s="3">
        <f>Programas!AH655</f>
        <v>2000</v>
      </c>
      <c r="AI655" s="3">
        <f>Programas!AI655</f>
        <v>500</v>
      </c>
      <c r="AJ655" s="3">
        <f>Programas!AJ655</f>
        <v>500</v>
      </c>
      <c r="AK655" s="3">
        <f>Programas!AK655</f>
        <v>500</v>
      </c>
      <c r="AL655" s="3">
        <f>Programas!AL655</f>
        <v>500</v>
      </c>
      <c r="AM655" s="3">
        <f>Programas!AM655</f>
        <v>500</v>
      </c>
      <c r="AN655" s="3">
        <f>Programas!AN655</f>
        <v>500</v>
      </c>
      <c r="AO655" s="3">
        <f>Programas!AO655</f>
        <v>500</v>
      </c>
      <c r="AP655" s="3">
        <f>Programas!AP655</f>
        <v>500</v>
      </c>
      <c r="AQ655" s="3">
        <f>Programas!AQ655</f>
        <v>500</v>
      </c>
      <c r="AR655" s="3">
        <f>Programas!AR655</f>
        <v>500</v>
      </c>
      <c r="AS655" s="3">
        <f>Programas!AS655</f>
        <v>500</v>
      </c>
      <c r="AT655" s="3">
        <f>Programas!AT655</f>
        <v>500</v>
      </c>
      <c r="AU655" s="3">
        <f>Programas!AU655</f>
        <v>500</v>
      </c>
      <c r="AV655" s="3">
        <f>Programas!AV655</f>
        <v>500</v>
      </c>
      <c r="AW655" s="3">
        <f>Programas!AW655</f>
        <v>500</v>
      </c>
      <c r="AX655" s="4">
        <f t="shared" si="661"/>
        <v>23700</v>
      </c>
      <c r="AY655" s="4" t="s">
        <v>205</v>
      </c>
      <c r="AZ655" s="14" t="s">
        <v>538</v>
      </c>
      <c r="BA655" s="14" t="s">
        <v>396</v>
      </c>
      <c r="BB655" s="14" t="s">
        <v>539</v>
      </c>
      <c r="BC655" s="14" t="s">
        <v>398</v>
      </c>
      <c r="BD655" s="6">
        <v>0</v>
      </c>
      <c r="BE655" s="6">
        <v>0.25</v>
      </c>
      <c r="BF655" s="6">
        <f t="shared" si="682"/>
        <v>0.25</v>
      </c>
      <c r="BG655" s="6">
        <f t="shared" si="683"/>
        <v>0.25</v>
      </c>
      <c r="BH655" s="6">
        <v>0.5</v>
      </c>
      <c r="BI655" s="6">
        <f t="shared" si="684"/>
        <v>0.5</v>
      </c>
      <c r="BJ655" s="6">
        <f t="shared" si="685"/>
        <v>0.5</v>
      </c>
      <c r="BK655" s="6">
        <f t="shared" si="686"/>
        <v>0.5</v>
      </c>
      <c r="BL655" s="6">
        <f t="shared" si="687"/>
        <v>0.5</v>
      </c>
      <c r="BM655" s="6">
        <v>0.75</v>
      </c>
      <c r="BN655" s="6">
        <f t="shared" si="688"/>
        <v>0.75</v>
      </c>
      <c r="BO655" s="6">
        <f t="shared" si="689"/>
        <v>0.75</v>
      </c>
      <c r="BP655" s="6">
        <f t="shared" si="690"/>
        <v>0.75</v>
      </c>
      <c r="BQ655" s="6">
        <f t="shared" si="691"/>
        <v>0.75</v>
      </c>
      <c r="BR655" s="6">
        <f t="shared" si="692"/>
        <v>0.75</v>
      </c>
      <c r="BS655" s="6">
        <f t="shared" si="693"/>
        <v>0.75</v>
      </c>
      <c r="BT655" s="6">
        <f t="shared" si="694"/>
        <v>0.75</v>
      </c>
      <c r="BU655" s="6">
        <f t="shared" si="695"/>
        <v>0.75</v>
      </c>
      <c r="BV655" s="6">
        <f t="shared" si="696"/>
        <v>0.75</v>
      </c>
      <c r="BW655" s="6">
        <v>1</v>
      </c>
      <c r="BX655" s="1"/>
    </row>
    <row r="656" spans="1:76" ht="120" hidden="1" x14ac:dyDescent="0.3">
      <c r="A656" s="2" t="str">
        <f>Programas!A656</f>
        <v>DO2</v>
      </c>
      <c r="B656" s="2">
        <f>Programas!B656</f>
        <v>2</v>
      </c>
      <c r="C656" s="2" t="str">
        <f>Programas!C656</f>
        <v>Interfaces Setoriais</v>
      </c>
      <c r="D656" s="2">
        <f>Programas!D656</f>
        <v>16</v>
      </c>
      <c r="E656" s="2" t="str">
        <f>Programas!E656</f>
        <v>Proteção e conservação dos recursos hídricos</v>
      </c>
      <c r="F656" s="2" t="str">
        <f>Programas!F656</f>
        <v>16.1</v>
      </c>
      <c r="G656" s="2" t="str">
        <f>Programas!G656</f>
        <v>Iniciativa RIO VIVO</v>
      </c>
      <c r="H656" s="2" t="str">
        <f>Programas!H656</f>
        <v>16.1.1</v>
      </c>
      <c r="I656" s="2" t="str">
        <f>Programas!I656</f>
        <v>Dar andamento à implementação das ações da Iniciativa Rio Vivo</v>
      </c>
      <c r="J656" s="3" t="str">
        <f>IF(Programas!J656="X","X","")</f>
        <v>X</v>
      </c>
      <c r="K656" s="3" t="str">
        <f>IF(Programas!K656="X","X","")</f>
        <v>X</v>
      </c>
      <c r="L656" s="3" t="str">
        <f>IF(Programas!L656="X","X","")</f>
        <v>X</v>
      </c>
      <c r="M656" s="3" t="str">
        <f>IF(Programas!M656="X","X","")</f>
        <v>X</v>
      </c>
      <c r="N656" s="3" t="str">
        <f>IF(Programas!N656="X","X","")</f>
        <v>X</v>
      </c>
      <c r="O656" s="3" t="str">
        <f>IF(Programas!O656="X","X","")</f>
        <v>X</v>
      </c>
      <c r="P656" s="3" t="str">
        <f>IF(Programas!P656="X","X","")</f>
        <v>X</v>
      </c>
      <c r="Q656" s="3" t="str">
        <f>IF(Programas!Q656="X","X","")</f>
        <v>X</v>
      </c>
      <c r="R656" s="3" t="str">
        <f>IF(Programas!R656="X","X","")</f>
        <v>X</v>
      </c>
      <c r="S656" s="3" t="str">
        <f>IF(Programas!S656="X","X","")</f>
        <v>X</v>
      </c>
      <c r="T656" s="3" t="str">
        <f>IF(Programas!T656="X","X","")</f>
        <v>X</v>
      </c>
      <c r="U656" s="3" t="str">
        <f>IF(Programas!U656="X","X","")</f>
        <v>X</v>
      </c>
      <c r="V656" s="3" t="str">
        <f>IF(Programas!V656="X","X","")</f>
        <v>X</v>
      </c>
      <c r="W656" s="3" t="str">
        <f>IF(Programas!W656="X","X","")</f>
        <v>X</v>
      </c>
      <c r="X656" s="3" t="str">
        <f>IF(Programas!X656="X","X","")</f>
        <v>X</v>
      </c>
      <c r="Y656" s="3" t="str">
        <f>IF(Programas!Y656="X","X","")</f>
        <v>X</v>
      </c>
      <c r="Z656" s="3" t="str">
        <f>IF(Programas!Z656="X","X","")</f>
        <v>X</v>
      </c>
      <c r="AA656" s="3" t="str">
        <f>IF(Programas!AA656="X","X","")</f>
        <v>X</v>
      </c>
      <c r="AB656" s="3" t="str">
        <f>IF(Programas!AB656="X","X","")</f>
        <v>X</v>
      </c>
      <c r="AC656" s="3" t="str">
        <f>IF(Programas!AC656="X","X","")</f>
        <v>X</v>
      </c>
      <c r="AD656" s="3">
        <f>Programas!AD656</f>
        <v>6750</v>
      </c>
      <c r="AE656" s="3">
        <f>Programas!AE656</f>
        <v>14000</v>
      </c>
      <c r="AF656" s="3">
        <f>Programas!AF656</f>
        <v>14000</v>
      </c>
      <c r="AG656" s="3">
        <f>Programas!AG656</f>
        <v>1500</v>
      </c>
      <c r="AH656" s="3">
        <f>Programas!AH656</f>
        <v>1500</v>
      </c>
      <c r="AI656" s="3">
        <f>Programas!AI656</f>
        <v>1500</v>
      </c>
      <c r="AJ656" s="3">
        <f>Programas!AJ656</f>
        <v>1500</v>
      </c>
      <c r="AK656" s="3">
        <f>Programas!AK656</f>
        <v>1500</v>
      </c>
      <c r="AL656" s="3">
        <f>Programas!AL656</f>
        <v>1500</v>
      </c>
      <c r="AM656" s="3">
        <f>Programas!AM656</f>
        <v>1500</v>
      </c>
      <c r="AN656" s="3">
        <f>Programas!AN656</f>
        <v>1500</v>
      </c>
      <c r="AO656" s="3">
        <f>Programas!AO656</f>
        <v>1500</v>
      </c>
      <c r="AP656" s="3">
        <f>Programas!AP656</f>
        <v>1500</v>
      </c>
      <c r="AQ656" s="3">
        <f>Programas!AQ656</f>
        <v>1500</v>
      </c>
      <c r="AR656" s="3">
        <f>Programas!AR656</f>
        <v>1500</v>
      </c>
      <c r="AS656" s="3">
        <f>Programas!AS656</f>
        <v>1500</v>
      </c>
      <c r="AT656" s="3">
        <f>Programas!AT656</f>
        <v>1500</v>
      </c>
      <c r="AU656" s="3">
        <f>Programas!AU656</f>
        <v>1500</v>
      </c>
      <c r="AV656" s="3">
        <f>Programas!AV656</f>
        <v>1500</v>
      </c>
      <c r="AW656" s="3">
        <f>Programas!AW656</f>
        <v>1500</v>
      </c>
      <c r="AX656" s="4">
        <f t="shared" si="661"/>
        <v>60250</v>
      </c>
      <c r="AY656" s="4" t="s">
        <v>205</v>
      </c>
      <c r="AZ656" s="14" t="s">
        <v>538</v>
      </c>
      <c r="BA656" s="14" t="s">
        <v>396</v>
      </c>
      <c r="BB656" s="14" t="s">
        <v>539</v>
      </c>
      <c r="BC656" s="14" t="s">
        <v>398</v>
      </c>
      <c r="BD656" s="6">
        <v>0</v>
      </c>
      <c r="BE656" s="6">
        <v>0.25</v>
      </c>
      <c r="BF656" s="6">
        <f t="shared" si="682"/>
        <v>0.25</v>
      </c>
      <c r="BG656" s="6">
        <f t="shared" si="683"/>
        <v>0.25</v>
      </c>
      <c r="BH656" s="6">
        <v>0.5</v>
      </c>
      <c r="BI656" s="6">
        <f t="shared" si="684"/>
        <v>0.5</v>
      </c>
      <c r="BJ656" s="6">
        <f t="shared" si="685"/>
        <v>0.5</v>
      </c>
      <c r="BK656" s="6">
        <f t="shared" si="686"/>
        <v>0.5</v>
      </c>
      <c r="BL656" s="6">
        <f t="shared" si="687"/>
        <v>0.5</v>
      </c>
      <c r="BM656" s="6">
        <v>0.75</v>
      </c>
      <c r="BN656" s="6">
        <f t="shared" si="688"/>
        <v>0.75</v>
      </c>
      <c r="BO656" s="6">
        <f t="shared" si="689"/>
        <v>0.75</v>
      </c>
      <c r="BP656" s="6">
        <f t="shared" si="690"/>
        <v>0.75</v>
      </c>
      <c r="BQ656" s="6">
        <f t="shared" si="691"/>
        <v>0.75</v>
      </c>
      <c r="BR656" s="6">
        <f t="shared" si="692"/>
        <v>0.75</v>
      </c>
      <c r="BS656" s="6">
        <f t="shared" si="693"/>
        <v>0.75</v>
      </c>
      <c r="BT656" s="6">
        <f t="shared" si="694"/>
        <v>0.75</v>
      </c>
      <c r="BU656" s="6">
        <f t="shared" si="695"/>
        <v>0.75</v>
      </c>
      <c r="BV656" s="6">
        <f t="shared" si="696"/>
        <v>0.75</v>
      </c>
      <c r="BW656" s="6">
        <v>1</v>
      </c>
      <c r="BX656" s="1"/>
    </row>
    <row r="657" spans="1:76" ht="120" hidden="1" x14ac:dyDescent="0.3">
      <c r="A657" s="2" t="str">
        <f>Programas!A657</f>
        <v>DO3</v>
      </c>
      <c r="B657" s="2">
        <f>Programas!B657</f>
        <v>2</v>
      </c>
      <c r="C657" s="2" t="str">
        <f>Programas!C657</f>
        <v>Interfaces Setoriais</v>
      </c>
      <c r="D657" s="2">
        <f>Programas!D657</f>
        <v>16</v>
      </c>
      <c r="E657" s="2" t="str">
        <f>Programas!E657</f>
        <v>Proteção e conservação dos recursos hídricos</v>
      </c>
      <c r="F657" s="2" t="str">
        <f>Programas!F657</f>
        <v>16.1</v>
      </c>
      <c r="G657" s="2" t="str">
        <f>Programas!G657</f>
        <v>Iniciativa RIO VIVO</v>
      </c>
      <c r="H657" s="2" t="str">
        <f>Programas!H657</f>
        <v>16.1.1</v>
      </c>
      <c r="I657" s="2" t="str">
        <f>Programas!I657</f>
        <v>Dar andamento à implementação das ações da Iniciativa Rio Vivo</v>
      </c>
      <c r="J657" s="3" t="str">
        <f>IF(Programas!J657="X","X","")</f>
        <v>X</v>
      </c>
      <c r="K657" s="3" t="str">
        <f>IF(Programas!K657="X","X","")</f>
        <v>X</v>
      </c>
      <c r="L657" s="3" t="str">
        <f>IF(Programas!L657="X","X","")</f>
        <v>X</v>
      </c>
      <c r="M657" s="3" t="str">
        <f>IF(Programas!M657="X","X","")</f>
        <v>X</v>
      </c>
      <c r="N657" s="3" t="str">
        <f>IF(Programas!N657="X","X","")</f>
        <v>X</v>
      </c>
      <c r="O657" s="3" t="str">
        <f>IF(Programas!O657="X","X","")</f>
        <v>X</v>
      </c>
      <c r="P657" s="3" t="str">
        <f>IF(Programas!P657="X","X","")</f>
        <v>X</v>
      </c>
      <c r="Q657" s="3" t="str">
        <f>IF(Programas!Q657="X","X","")</f>
        <v>X</v>
      </c>
      <c r="R657" s="3" t="str">
        <f>IF(Programas!R657="X","X","")</f>
        <v>X</v>
      </c>
      <c r="S657" s="3" t="str">
        <f>IF(Programas!S657="X","X","")</f>
        <v>X</v>
      </c>
      <c r="T657" s="3" t="str">
        <f>IF(Programas!T657="X","X","")</f>
        <v>X</v>
      </c>
      <c r="U657" s="3" t="str">
        <f>IF(Programas!U657="X","X","")</f>
        <v>X</v>
      </c>
      <c r="V657" s="3" t="str">
        <f>IF(Programas!V657="X","X","")</f>
        <v>X</v>
      </c>
      <c r="W657" s="3" t="str">
        <f>IF(Programas!W657="X","X","")</f>
        <v>X</v>
      </c>
      <c r="X657" s="3" t="str">
        <f>IF(Programas!X657="X","X","")</f>
        <v>X</v>
      </c>
      <c r="Y657" s="3" t="str">
        <f>IF(Programas!Y657="X","X","")</f>
        <v>X</v>
      </c>
      <c r="Z657" s="3" t="str">
        <f>IF(Programas!Z657="X","X","")</f>
        <v>X</v>
      </c>
      <c r="AA657" s="3" t="str">
        <f>IF(Programas!AA657="X","X","")</f>
        <v>X</v>
      </c>
      <c r="AB657" s="3" t="str">
        <f>IF(Programas!AB657="X","X","")</f>
        <v>X</v>
      </c>
      <c r="AC657" s="3" t="str">
        <f>IF(Programas!AC657="X","X","")</f>
        <v>X</v>
      </c>
      <c r="AD657" s="3">
        <f>Programas!AD657</f>
        <v>18000</v>
      </c>
      <c r="AE657" s="3">
        <f>Programas!AE657</f>
        <v>5778</v>
      </c>
      <c r="AF657" s="3">
        <f>Programas!AF657</f>
        <v>2000</v>
      </c>
      <c r="AG657" s="3">
        <f>Programas!AG657</f>
        <v>3500</v>
      </c>
      <c r="AH657" s="3">
        <f>Programas!AH657</f>
        <v>3500</v>
      </c>
      <c r="AI657" s="3">
        <f>Programas!AI657</f>
        <v>500</v>
      </c>
      <c r="AJ657" s="3">
        <f>Programas!AJ657</f>
        <v>500</v>
      </c>
      <c r="AK657" s="3">
        <f>Programas!AK657</f>
        <v>500</v>
      </c>
      <c r="AL657" s="3">
        <f>Programas!AL657</f>
        <v>500</v>
      </c>
      <c r="AM657" s="3">
        <f>Programas!AM657</f>
        <v>500</v>
      </c>
      <c r="AN657" s="3">
        <f>Programas!AN657</f>
        <v>500</v>
      </c>
      <c r="AO657" s="3">
        <f>Programas!AO657</f>
        <v>500</v>
      </c>
      <c r="AP657" s="3">
        <f>Programas!AP657</f>
        <v>500</v>
      </c>
      <c r="AQ657" s="3">
        <f>Programas!AQ657</f>
        <v>500</v>
      </c>
      <c r="AR657" s="3">
        <f>Programas!AR657</f>
        <v>500</v>
      </c>
      <c r="AS657" s="3">
        <f>Programas!AS657</f>
        <v>500</v>
      </c>
      <c r="AT657" s="3">
        <f>Programas!AT657</f>
        <v>500</v>
      </c>
      <c r="AU657" s="3">
        <f>Programas!AU657</f>
        <v>500</v>
      </c>
      <c r="AV657" s="3">
        <f>Programas!AV657</f>
        <v>500</v>
      </c>
      <c r="AW657" s="3">
        <f>Programas!AW657</f>
        <v>500</v>
      </c>
      <c r="AX657" s="4">
        <f t="shared" si="661"/>
        <v>40278</v>
      </c>
      <c r="AY657" s="4" t="s">
        <v>205</v>
      </c>
      <c r="AZ657" s="14" t="s">
        <v>538</v>
      </c>
      <c r="BA657" s="14" t="s">
        <v>396</v>
      </c>
      <c r="BB657" s="14" t="s">
        <v>539</v>
      </c>
      <c r="BC657" s="14" t="s">
        <v>398</v>
      </c>
      <c r="BD657" s="6">
        <v>0</v>
      </c>
      <c r="BE657" s="6">
        <v>0.25</v>
      </c>
      <c r="BF657" s="6">
        <f t="shared" si="682"/>
        <v>0.25</v>
      </c>
      <c r="BG657" s="6">
        <f t="shared" si="683"/>
        <v>0.25</v>
      </c>
      <c r="BH657" s="6">
        <v>0.5</v>
      </c>
      <c r="BI657" s="6">
        <f t="shared" si="684"/>
        <v>0.5</v>
      </c>
      <c r="BJ657" s="6">
        <f t="shared" si="685"/>
        <v>0.5</v>
      </c>
      <c r="BK657" s="6">
        <f t="shared" si="686"/>
        <v>0.5</v>
      </c>
      <c r="BL657" s="6">
        <f t="shared" si="687"/>
        <v>0.5</v>
      </c>
      <c r="BM657" s="6">
        <v>0.75</v>
      </c>
      <c r="BN657" s="6">
        <f t="shared" si="688"/>
        <v>0.75</v>
      </c>
      <c r="BO657" s="6">
        <f t="shared" si="689"/>
        <v>0.75</v>
      </c>
      <c r="BP657" s="6">
        <f t="shared" si="690"/>
        <v>0.75</v>
      </c>
      <c r="BQ657" s="6">
        <f t="shared" si="691"/>
        <v>0.75</v>
      </c>
      <c r="BR657" s="6">
        <f t="shared" si="692"/>
        <v>0.75</v>
      </c>
      <c r="BS657" s="6">
        <f t="shared" si="693"/>
        <v>0.75</v>
      </c>
      <c r="BT657" s="6">
        <f t="shared" si="694"/>
        <v>0.75</v>
      </c>
      <c r="BU657" s="6">
        <f t="shared" si="695"/>
        <v>0.75</v>
      </c>
      <c r="BV657" s="6">
        <f t="shared" si="696"/>
        <v>0.75</v>
      </c>
      <c r="BW657" s="6">
        <v>1</v>
      </c>
      <c r="BX657" s="1"/>
    </row>
    <row r="658" spans="1:76" ht="120" hidden="1" x14ac:dyDescent="0.3">
      <c r="A658" s="2" t="str">
        <f>Programas!A658</f>
        <v>DO4</v>
      </c>
      <c r="B658" s="2">
        <f>Programas!B658</f>
        <v>2</v>
      </c>
      <c r="C658" s="2" t="str">
        <f>Programas!C658</f>
        <v>Interfaces Setoriais</v>
      </c>
      <c r="D658" s="2">
        <f>Programas!D658</f>
        <v>16</v>
      </c>
      <c r="E658" s="2" t="str">
        <f>Programas!E658</f>
        <v>Proteção e conservação dos recursos hídricos</v>
      </c>
      <c r="F658" s="2" t="str">
        <f>Programas!F658</f>
        <v>16.1</v>
      </c>
      <c r="G658" s="2" t="str">
        <f>Programas!G658</f>
        <v>Iniciativa RIO VIVO</v>
      </c>
      <c r="H658" s="2" t="str">
        <f>Programas!H658</f>
        <v>16.1.1</v>
      </c>
      <c r="I658" s="2" t="str">
        <f>Programas!I658</f>
        <v>Dar andamento à implementação das ações da Iniciativa Rio Vivo</v>
      </c>
      <c r="J658" s="3" t="str">
        <f>IF(Programas!J658="X","X","")</f>
        <v>X</v>
      </c>
      <c r="K658" s="3" t="str">
        <f>IF(Programas!K658="X","X","")</f>
        <v>X</v>
      </c>
      <c r="L658" s="3" t="str">
        <f>IF(Programas!L658="X","X","")</f>
        <v>X</v>
      </c>
      <c r="M658" s="3" t="str">
        <f>IF(Programas!M658="X","X","")</f>
        <v>X</v>
      </c>
      <c r="N658" s="3" t="str">
        <f>IF(Programas!N658="X","X","")</f>
        <v>X</v>
      </c>
      <c r="O658" s="3" t="str">
        <f>IF(Programas!O658="X","X","")</f>
        <v>X</v>
      </c>
      <c r="P658" s="3" t="str">
        <f>IF(Programas!P658="X","X","")</f>
        <v>X</v>
      </c>
      <c r="Q658" s="3" t="str">
        <f>IF(Programas!Q658="X","X","")</f>
        <v>X</v>
      </c>
      <c r="R658" s="3" t="str">
        <f>IF(Programas!R658="X","X","")</f>
        <v>X</v>
      </c>
      <c r="S658" s="3" t="str">
        <f>IF(Programas!S658="X","X","")</f>
        <v>X</v>
      </c>
      <c r="T658" s="3" t="str">
        <f>IF(Programas!T658="X","X","")</f>
        <v>X</v>
      </c>
      <c r="U658" s="3" t="str">
        <f>IF(Programas!U658="X","X","")</f>
        <v>X</v>
      </c>
      <c r="V658" s="3" t="str">
        <f>IF(Programas!V658="X","X","")</f>
        <v>X</v>
      </c>
      <c r="W658" s="3" t="str">
        <f>IF(Programas!W658="X","X","")</f>
        <v>X</v>
      </c>
      <c r="X658" s="3" t="str">
        <f>IF(Programas!X658="X","X","")</f>
        <v>X</v>
      </c>
      <c r="Y658" s="3" t="str">
        <f>IF(Programas!Y658="X","X","")</f>
        <v>X</v>
      </c>
      <c r="Z658" s="3" t="str">
        <f>IF(Programas!Z658="X","X","")</f>
        <v>X</v>
      </c>
      <c r="AA658" s="3" t="str">
        <f>IF(Programas!AA658="X","X","")</f>
        <v>X</v>
      </c>
      <c r="AB658" s="3" t="str">
        <f>IF(Programas!AB658="X","X","")</f>
        <v>X</v>
      </c>
      <c r="AC658" s="3" t="str">
        <f>IF(Programas!AC658="X","X","")</f>
        <v>X</v>
      </c>
      <c r="AD658" s="3">
        <f>Programas!AD658</f>
        <v>12000</v>
      </c>
      <c r="AE658" s="3">
        <f>Programas!AE658</f>
        <v>1000</v>
      </c>
      <c r="AF658" s="3">
        <f>Programas!AF658</f>
        <v>1000</v>
      </c>
      <c r="AG658" s="3">
        <f>Programas!AG658</f>
        <v>0</v>
      </c>
      <c r="AH658" s="3">
        <f>Programas!AH658</f>
        <v>0</v>
      </c>
      <c r="AI658" s="3">
        <f>Programas!AI658</f>
        <v>500</v>
      </c>
      <c r="AJ658" s="3">
        <f>Programas!AJ658</f>
        <v>500</v>
      </c>
      <c r="AK658" s="3">
        <f>Programas!AK658</f>
        <v>500</v>
      </c>
      <c r="AL658" s="3">
        <f>Programas!AL658</f>
        <v>500</v>
      </c>
      <c r="AM658" s="3">
        <f>Programas!AM658</f>
        <v>500</v>
      </c>
      <c r="AN658" s="3">
        <f>Programas!AN658</f>
        <v>500</v>
      </c>
      <c r="AO658" s="3">
        <f>Programas!AO658</f>
        <v>500</v>
      </c>
      <c r="AP658" s="3">
        <f>Programas!AP658</f>
        <v>500</v>
      </c>
      <c r="AQ658" s="3">
        <f>Programas!AQ658</f>
        <v>500</v>
      </c>
      <c r="AR658" s="3">
        <f>Programas!AR658</f>
        <v>500</v>
      </c>
      <c r="AS658" s="3">
        <f>Programas!AS658</f>
        <v>500</v>
      </c>
      <c r="AT658" s="3">
        <f>Programas!AT658</f>
        <v>500</v>
      </c>
      <c r="AU658" s="3">
        <f>Programas!AU658</f>
        <v>500</v>
      </c>
      <c r="AV658" s="3">
        <f>Programas!AV658</f>
        <v>500</v>
      </c>
      <c r="AW658" s="3">
        <f>Programas!AW658</f>
        <v>500</v>
      </c>
      <c r="AX658" s="4">
        <f t="shared" si="661"/>
        <v>21500</v>
      </c>
      <c r="AY658" s="4" t="s">
        <v>205</v>
      </c>
      <c r="AZ658" s="14" t="s">
        <v>538</v>
      </c>
      <c r="BA658" s="14" t="s">
        <v>396</v>
      </c>
      <c r="BB658" s="14" t="s">
        <v>539</v>
      </c>
      <c r="BC658" s="14" t="s">
        <v>398</v>
      </c>
      <c r="BD658" s="6">
        <v>0</v>
      </c>
      <c r="BE658" s="6">
        <v>0.25</v>
      </c>
      <c r="BF658" s="6">
        <f t="shared" si="682"/>
        <v>0.25</v>
      </c>
      <c r="BG658" s="6">
        <f t="shared" si="683"/>
        <v>0.25</v>
      </c>
      <c r="BH658" s="6">
        <v>0.5</v>
      </c>
      <c r="BI658" s="6">
        <f t="shared" si="684"/>
        <v>0.5</v>
      </c>
      <c r="BJ658" s="6">
        <f t="shared" si="685"/>
        <v>0.5</v>
      </c>
      <c r="BK658" s="6">
        <f t="shared" si="686"/>
        <v>0.5</v>
      </c>
      <c r="BL658" s="6">
        <f t="shared" si="687"/>
        <v>0.5</v>
      </c>
      <c r="BM658" s="6">
        <v>0.75</v>
      </c>
      <c r="BN658" s="6">
        <f t="shared" si="688"/>
        <v>0.75</v>
      </c>
      <c r="BO658" s="6">
        <f t="shared" si="689"/>
        <v>0.75</v>
      </c>
      <c r="BP658" s="6">
        <f t="shared" si="690"/>
        <v>0.75</v>
      </c>
      <c r="BQ658" s="6">
        <f t="shared" si="691"/>
        <v>0.75</v>
      </c>
      <c r="BR658" s="6">
        <f t="shared" si="692"/>
        <v>0.75</v>
      </c>
      <c r="BS658" s="6">
        <f t="shared" si="693"/>
        <v>0.75</v>
      </c>
      <c r="BT658" s="6">
        <f t="shared" si="694"/>
        <v>0.75</v>
      </c>
      <c r="BU658" s="6">
        <f t="shared" si="695"/>
        <v>0.75</v>
      </c>
      <c r="BV658" s="6">
        <f t="shared" si="696"/>
        <v>0.75</v>
      </c>
      <c r="BW658" s="6">
        <v>1</v>
      </c>
      <c r="BX658" s="1"/>
    </row>
    <row r="659" spans="1:76" ht="120" hidden="1" x14ac:dyDescent="0.3">
      <c r="A659" s="2" t="str">
        <f>Programas!A659</f>
        <v>DO5</v>
      </c>
      <c r="B659" s="2">
        <f>Programas!B659</f>
        <v>2</v>
      </c>
      <c r="C659" s="2" t="str">
        <f>Programas!C659</f>
        <v>Interfaces Setoriais</v>
      </c>
      <c r="D659" s="2">
        <f>Programas!D659</f>
        <v>16</v>
      </c>
      <c r="E659" s="2" t="str">
        <f>Programas!E659</f>
        <v>Proteção e conservação dos recursos hídricos</v>
      </c>
      <c r="F659" s="2" t="str">
        <f>Programas!F659</f>
        <v>16.1</v>
      </c>
      <c r="G659" s="2" t="str">
        <f>Programas!G659</f>
        <v>Iniciativa RIO VIVO</v>
      </c>
      <c r="H659" s="2" t="str">
        <f>Programas!H659</f>
        <v>16.1.1</v>
      </c>
      <c r="I659" s="2" t="str">
        <f>Programas!I659</f>
        <v>Dar andamento à implementação das ações da Iniciativa Rio Vivo</v>
      </c>
      <c r="J659" s="3" t="str">
        <f>IF(Programas!J659="X","X","")</f>
        <v>X</v>
      </c>
      <c r="K659" s="3" t="str">
        <f>IF(Programas!K659="X","X","")</f>
        <v>X</v>
      </c>
      <c r="L659" s="3" t="str">
        <f>IF(Programas!L659="X","X","")</f>
        <v>X</v>
      </c>
      <c r="M659" s="3" t="str">
        <f>IF(Programas!M659="X","X","")</f>
        <v>X</v>
      </c>
      <c r="N659" s="3" t="str">
        <f>IF(Programas!N659="X","X","")</f>
        <v>X</v>
      </c>
      <c r="O659" s="3" t="str">
        <f>IF(Programas!O659="X","X","")</f>
        <v>X</v>
      </c>
      <c r="P659" s="3" t="str">
        <f>IF(Programas!P659="X","X","")</f>
        <v>X</v>
      </c>
      <c r="Q659" s="3" t="str">
        <f>IF(Programas!Q659="X","X","")</f>
        <v>X</v>
      </c>
      <c r="R659" s="3" t="str">
        <f>IF(Programas!R659="X","X","")</f>
        <v>X</v>
      </c>
      <c r="S659" s="3" t="str">
        <f>IF(Programas!S659="X","X","")</f>
        <v>X</v>
      </c>
      <c r="T659" s="3" t="str">
        <f>IF(Programas!T659="X","X","")</f>
        <v>X</v>
      </c>
      <c r="U659" s="3" t="str">
        <f>IF(Programas!U659="X","X","")</f>
        <v>X</v>
      </c>
      <c r="V659" s="3" t="str">
        <f>IF(Programas!V659="X","X","")</f>
        <v>X</v>
      </c>
      <c r="W659" s="3" t="str">
        <f>IF(Programas!W659="X","X","")</f>
        <v>X</v>
      </c>
      <c r="X659" s="3" t="str">
        <f>IF(Programas!X659="X","X","")</f>
        <v>X</v>
      </c>
      <c r="Y659" s="3" t="str">
        <f>IF(Programas!Y659="X","X","")</f>
        <v>X</v>
      </c>
      <c r="Z659" s="3" t="str">
        <f>IF(Programas!Z659="X","X","")</f>
        <v>X</v>
      </c>
      <c r="AA659" s="3" t="str">
        <f>IF(Programas!AA659="X","X","")</f>
        <v>X</v>
      </c>
      <c r="AB659" s="3" t="str">
        <f>IF(Programas!AB659="X","X","")</f>
        <v>X</v>
      </c>
      <c r="AC659" s="3" t="str">
        <f>IF(Programas!AC659="X","X","")</f>
        <v>X</v>
      </c>
      <c r="AD659" s="3">
        <f>Programas!AD659</f>
        <v>4500</v>
      </c>
      <c r="AE659" s="3">
        <f>Programas!AE659</f>
        <v>900</v>
      </c>
      <c r="AF659" s="3">
        <f>Programas!AF659</f>
        <v>1000</v>
      </c>
      <c r="AG659" s="3">
        <f>Programas!AG659</f>
        <v>500</v>
      </c>
      <c r="AH659" s="3">
        <f>Programas!AH659</f>
        <v>1000</v>
      </c>
      <c r="AI659" s="3">
        <f>Programas!AI659</f>
        <v>200</v>
      </c>
      <c r="AJ659" s="3">
        <f>Programas!AJ659</f>
        <v>200</v>
      </c>
      <c r="AK659" s="3">
        <f>Programas!AK659</f>
        <v>200</v>
      </c>
      <c r="AL659" s="3">
        <f>Programas!AL659</f>
        <v>200</v>
      </c>
      <c r="AM659" s="3">
        <f>Programas!AM659</f>
        <v>200</v>
      </c>
      <c r="AN659" s="3">
        <f>Programas!AN659</f>
        <v>200</v>
      </c>
      <c r="AO659" s="3">
        <f>Programas!AO659</f>
        <v>200</v>
      </c>
      <c r="AP659" s="3">
        <f>Programas!AP659</f>
        <v>200</v>
      </c>
      <c r="AQ659" s="3">
        <f>Programas!AQ659</f>
        <v>200</v>
      </c>
      <c r="AR659" s="3">
        <f>Programas!AR659</f>
        <v>200</v>
      </c>
      <c r="AS659" s="3">
        <f>Programas!AS659</f>
        <v>200</v>
      </c>
      <c r="AT659" s="3">
        <f>Programas!AT659</f>
        <v>200</v>
      </c>
      <c r="AU659" s="3">
        <f>Programas!AU659</f>
        <v>200</v>
      </c>
      <c r="AV659" s="3">
        <f>Programas!AV659</f>
        <v>200</v>
      </c>
      <c r="AW659" s="3">
        <f>Programas!AW659</f>
        <v>200</v>
      </c>
      <c r="AX659" s="4">
        <f t="shared" si="661"/>
        <v>10900</v>
      </c>
      <c r="AY659" s="4" t="s">
        <v>205</v>
      </c>
      <c r="AZ659" s="14" t="s">
        <v>538</v>
      </c>
      <c r="BA659" s="14" t="s">
        <v>396</v>
      </c>
      <c r="BB659" s="14" t="s">
        <v>539</v>
      </c>
      <c r="BC659" s="14" t="s">
        <v>398</v>
      </c>
      <c r="BD659" s="6">
        <v>0</v>
      </c>
      <c r="BE659" s="6">
        <v>0.25</v>
      </c>
      <c r="BF659" s="6">
        <f t="shared" si="682"/>
        <v>0.25</v>
      </c>
      <c r="BG659" s="6">
        <f t="shared" si="683"/>
        <v>0.25</v>
      </c>
      <c r="BH659" s="6">
        <v>0.5</v>
      </c>
      <c r="BI659" s="6">
        <f t="shared" si="684"/>
        <v>0.5</v>
      </c>
      <c r="BJ659" s="6">
        <f t="shared" si="685"/>
        <v>0.5</v>
      </c>
      <c r="BK659" s="6">
        <f t="shared" si="686"/>
        <v>0.5</v>
      </c>
      <c r="BL659" s="6">
        <f t="shared" si="687"/>
        <v>0.5</v>
      </c>
      <c r="BM659" s="6">
        <v>0.75</v>
      </c>
      <c r="BN659" s="6">
        <f t="shared" si="688"/>
        <v>0.75</v>
      </c>
      <c r="BO659" s="6">
        <f t="shared" si="689"/>
        <v>0.75</v>
      </c>
      <c r="BP659" s="6">
        <f t="shared" si="690"/>
        <v>0.75</v>
      </c>
      <c r="BQ659" s="6">
        <f t="shared" si="691"/>
        <v>0.75</v>
      </c>
      <c r="BR659" s="6">
        <f t="shared" si="692"/>
        <v>0.75</v>
      </c>
      <c r="BS659" s="6">
        <f t="shared" si="693"/>
        <v>0.75</v>
      </c>
      <c r="BT659" s="6">
        <f t="shared" si="694"/>
        <v>0.75</v>
      </c>
      <c r="BU659" s="6">
        <f t="shared" si="695"/>
        <v>0.75</v>
      </c>
      <c r="BV659" s="6">
        <f t="shared" si="696"/>
        <v>0.75</v>
      </c>
      <c r="BW659" s="6">
        <v>1</v>
      </c>
      <c r="BX659" s="1"/>
    </row>
    <row r="660" spans="1:76" ht="120" hidden="1" x14ac:dyDescent="0.3">
      <c r="A660" s="2" t="str">
        <f>Programas!A660</f>
        <v>DO6</v>
      </c>
      <c r="B660" s="2">
        <f>Programas!B660</f>
        <v>2</v>
      </c>
      <c r="C660" s="2" t="str">
        <f>Programas!C660</f>
        <v>Interfaces Setoriais</v>
      </c>
      <c r="D660" s="2">
        <f>Programas!D660</f>
        <v>16</v>
      </c>
      <c r="E660" s="2" t="str">
        <f>Programas!E660</f>
        <v>Proteção e conservação dos recursos hídricos</v>
      </c>
      <c r="F660" s="2" t="str">
        <f>Programas!F660</f>
        <v>16.1</v>
      </c>
      <c r="G660" s="2" t="str">
        <f>Programas!G660</f>
        <v>Iniciativa RIO VIVO</v>
      </c>
      <c r="H660" s="2" t="str">
        <f>Programas!H660</f>
        <v>16.1.1</v>
      </c>
      <c r="I660" s="2" t="str">
        <f>Programas!I660</f>
        <v>Dar andamento à implementação das ações da Iniciativa Rio Vivo</v>
      </c>
      <c r="J660" s="3" t="str">
        <f>IF(Programas!J660="X","X","")</f>
        <v>X</v>
      </c>
      <c r="K660" s="3" t="str">
        <f>IF(Programas!K660="X","X","")</f>
        <v>X</v>
      </c>
      <c r="L660" s="3" t="str">
        <f>IF(Programas!L660="X","X","")</f>
        <v>X</v>
      </c>
      <c r="M660" s="3" t="str">
        <f>IF(Programas!M660="X","X","")</f>
        <v>X</v>
      </c>
      <c r="N660" s="3" t="str">
        <f>IF(Programas!N660="X","X","")</f>
        <v>X</v>
      </c>
      <c r="O660" s="3" t="str">
        <f>IF(Programas!O660="X","X","")</f>
        <v>X</v>
      </c>
      <c r="P660" s="3" t="str">
        <f>IF(Programas!P660="X","X","")</f>
        <v>X</v>
      </c>
      <c r="Q660" s="3" t="str">
        <f>IF(Programas!Q660="X","X","")</f>
        <v>X</v>
      </c>
      <c r="R660" s="3" t="str">
        <f>IF(Programas!R660="X","X","")</f>
        <v>X</v>
      </c>
      <c r="S660" s="3" t="str">
        <f>IF(Programas!S660="X","X","")</f>
        <v>X</v>
      </c>
      <c r="T660" s="3" t="str">
        <f>IF(Programas!T660="X","X","")</f>
        <v>X</v>
      </c>
      <c r="U660" s="3" t="str">
        <f>IF(Programas!U660="X","X","")</f>
        <v>X</v>
      </c>
      <c r="V660" s="3" t="str">
        <f>IF(Programas!V660="X","X","")</f>
        <v>X</v>
      </c>
      <c r="W660" s="3" t="str">
        <f>IF(Programas!W660="X","X","")</f>
        <v>X</v>
      </c>
      <c r="X660" s="3" t="str">
        <f>IF(Programas!X660="X","X","")</f>
        <v>X</v>
      </c>
      <c r="Y660" s="3" t="str">
        <f>IF(Programas!Y660="X","X","")</f>
        <v>X</v>
      </c>
      <c r="Z660" s="3" t="str">
        <f>IF(Programas!Z660="X","X","")</f>
        <v>X</v>
      </c>
      <c r="AA660" s="3" t="str">
        <f>IF(Programas!AA660="X","X","")</f>
        <v>X</v>
      </c>
      <c r="AB660" s="3" t="str">
        <f>IF(Programas!AB660="X","X","")</f>
        <v>X</v>
      </c>
      <c r="AC660" s="3" t="str">
        <f>IF(Programas!AC660="X","X","")</f>
        <v>X</v>
      </c>
      <c r="AD660" s="3">
        <f>Programas!AD660</f>
        <v>7800</v>
      </c>
      <c r="AE660" s="3">
        <f>Programas!AE660</f>
        <v>2000</v>
      </c>
      <c r="AF660" s="3">
        <f>Programas!AF660</f>
        <v>1358</v>
      </c>
      <c r="AG660" s="3">
        <f>Programas!AG660</f>
        <v>100</v>
      </c>
      <c r="AH660" s="3">
        <f>Programas!AH660</f>
        <v>100</v>
      </c>
      <c r="AI660" s="3">
        <f>Programas!AI660</f>
        <v>100</v>
      </c>
      <c r="AJ660" s="3">
        <f>Programas!AJ660</f>
        <v>100</v>
      </c>
      <c r="AK660" s="3">
        <f>Programas!AK660</f>
        <v>100</v>
      </c>
      <c r="AL660" s="3">
        <f>Programas!AL660</f>
        <v>100</v>
      </c>
      <c r="AM660" s="3">
        <f>Programas!AM660</f>
        <v>100</v>
      </c>
      <c r="AN660" s="3">
        <f>Programas!AN660</f>
        <v>100</v>
      </c>
      <c r="AO660" s="3">
        <f>Programas!AO660</f>
        <v>100</v>
      </c>
      <c r="AP660" s="3">
        <f>Programas!AP660</f>
        <v>100</v>
      </c>
      <c r="AQ660" s="3">
        <f>Programas!AQ660</f>
        <v>100</v>
      </c>
      <c r="AR660" s="3">
        <f>Programas!AR660</f>
        <v>100</v>
      </c>
      <c r="AS660" s="3">
        <f>Programas!AS660</f>
        <v>100</v>
      </c>
      <c r="AT660" s="3">
        <f>Programas!AT660</f>
        <v>100</v>
      </c>
      <c r="AU660" s="3">
        <f>Programas!AU660</f>
        <v>100</v>
      </c>
      <c r="AV660" s="3">
        <f>Programas!AV660</f>
        <v>100</v>
      </c>
      <c r="AW660" s="3">
        <f>Programas!AW660</f>
        <v>100</v>
      </c>
      <c r="AX660" s="4">
        <f t="shared" si="661"/>
        <v>12858</v>
      </c>
      <c r="AY660" s="4" t="s">
        <v>205</v>
      </c>
      <c r="AZ660" s="14" t="s">
        <v>538</v>
      </c>
      <c r="BA660" s="14" t="s">
        <v>396</v>
      </c>
      <c r="BB660" s="14" t="s">
        <v>539</v>
      </c>
      <c r="BC660" s="14" t="s">
        <v>398</v>
      </c>
      <c r="BD660" s="6">
        <v>0</v>
      </c>
      <c r="BE660" s="6">
        <v>0.25</v>
      </c>
      <c r="BF660" s="6">
        <f t="shared" si="682"/>
        <v>0.25</v>
      </c>
      <c r="BG660" s="6">
        <f t="shared" si="683"/>
        <v>0.25</v>
      </c>
      <c r="BH660" s="6">
        <v>0.5</v>
      </c>
      <c r="BI660" s="6">
        <f t="shared" si="684"/>
        <v>0.5</v>
      </c>
      <c r="BJ660" s="6">
        <f t="shared" si="685"/>
        <v>0.5</v>
      </c>
      <c r="BK660" s="6">
        <f t="shared" si="686"/>
        <v>0.5</v>
      </c>
      <c r="BL660" s="6">
        <f t="shared" si="687"/>
        <v>0.5</v>
      </c>
      <c r="BM660" s="6">
        <v>0.75</v>
      </c>
      <c r="BN660" s="6">
        <f t="shared" si="688"/>
        <v>0.75</v>
      </c>
      <c r="BO660" s="6">
        <f t="shared" si="689"/>
        <v>0.75</v>
      </c>
      <c r="BP660" s="6">
        <f t="shared" si="690"/>
        <v>0.75</v>
      </c>
      <c r="BQ660" s="6">
        <f t="shared" si="691"/>
        <v>0.75</v>
      </c>
      <c r="BR660" s="6">
        <f t="shared" si="692"/>
        <v>0.75</v>
      </c>
      <c r="BS660" s="6">
        <f t="shared" si="693"/>
        <v>0.75</v>
      </c>
      <c r="BT660" s="6">
        <f t="shared" si="694"/>
        <v>0.75</v>
      </c>
      <c r="BU660" s="6">
        <f t="shared" si="695"/>
        <v>0.75</v>
      </c>
      <c r="BV660" s="6">
        <f t="shared" si="696"/>
        <v>0.75</v>
      </c>
      <c r="BW660" s="6">
        <v>1</v>
      </c>
      <c r="BX660" s="1"/>
    </row>
    <row r="661" spans="1:76" ht="120" hidden="1" x14ac:dyDescent="0.3">
      <c r="A661" s="2" t="str">
        <f>Programas!A661</f>
        <v>UA7</v>
      </c>
      <c r="B661" s="2">
        <f>Programas!B661</f>
        <v>2</v>
      </c>
      <c r="C661" s="2" t="str">
        <f>Programas!C661</f>
        <v>Interfaces Setoriais</v>
      </c>
      <c r="D661" s="2">
        <f>Programas!D661</f>
        <v>16</v>
      </c>
      <c r="E661" s="2" t="str">
        <f>Programas!E661</f>
        <v>Proteção e conservação dos recursos hídricos</v>
      </c>
      <c r="F661" s="2" t="str">
        <f>Programas!F661</f>
        <v>16.1</v>
      </c>
      <c r="G661" s="2" t="str">
        <f>Programas!G661</f>
        <v>Iniciativa RIO VIVO</v>
      </c>
      <c r="H661" s="2" t="str">
        <f>Programas!H661</f>
        <v>16.1.1</v>
      </c>
      <c r="I661" s="2" t="str">
        <f>Programas!I661</f>
        <v>Dar andamento à implementação das ações da Iniciativa Rio Vivo</v>
      </c>
      <c r="J661" s="3" t="str">
        <f>IF(Programas!J661="X","X","")</f>
        <v/>
      </c>
      <c r="K661" s="3" t="str">
        <f>IF(Programas!K661="X","X","")</f>
        <v/>
      </c>
      <c r="L661" s="3" t="str">
        <f>IF(Programas!L661="X","X","")</f>
        <v/>
      </c>
      <c r="M661" s="3" t="str">
        <f>IF(Programas!M661="X","X","")</f>
        <v/>
      </c>
      <c r="N661" s="3" t="str">
        <f>IF(Programas!N661="X","X","")</f>
        <v/>
      </c>
      <c r="O661" s="3" t="str">
        <f>IF(Programas!O661="X","X","")</f>
        <v>X</v>
      </c>
      <c r="P661" s="3" t="str">
        <f>IF(Programas!P661="X","X","")</f>
        <v>X</v>
      </c>
      <c r="Q661" s="3" t="str">
        <f>IF(Programas!Q661="X","X","")</f>
        <v>X</v>
      </c>
      <c r="R661" s="3" t="str">
        <f>IF(Programas!R661="X","X","")</f>
        <v>X</v>
      </c>
      <c r="S661" s="3" t="str">
        <f>IF(Programas!S661="X","X","")</f>
        <v>X</v>
      </c>
      <c r="T661" s="3" t="str">
        <f>IF(Programas!T661="X","X","")</f>
        <v>X</v>
      </c>
      <c r="U661" s="3" t="str">
        <f>IF(Programas!U661="X","X","")</f>
        <v>X</v>
      </c>
      <c r="V661" s="3" t="str">
        <f>IF(Programas!V661="X","X","")</f>
        <v>X</v>
      </c>
      <c r="W661" s="3" t="str">
        <f>IF(Programas!W661="X","X","")</f>
        <v>X</v>
      </c>
      <c r="X661" s="3" t="str">
        <f>IF(Programas!X661="X","X","")</f>
        <v>X</v>
      </c>
      <c r="Y661" s="3" t="str">
        <f>IF(Programas!Y661="X","X","")</f>
        <v>X</v>
      </c>
      <c r="Z661" s="3" t="str">
        <f>IF(Programas!Z661="X","X","")</f>
        <v>X</v>
      </c>
      <c r="AA661" s="3" t="str">
        <f>IF(Programas!AA661="X","X","")</f>
        <v>X</v>
      </c>
      <c r="AB661" s="3" t="str">
        <f>IF(Programas!AB661="X","X","")</f>
        <v>X</v>
      </c>
      <c r="AC661" s="3" t="str">
        <f>IF(Programas!AC661="X","X","")</f>
        <v>X</v>
      </c>
      <c r="AD661" s="3">
        <f>Programas!AD661</f>
        <v>0</v>
      </c>
      <c r="AE661" s="3">
        <f>Programas!AE661</f>
        <v>0</v>
      </c>
      <c r="AF661" s="3">
        <f>Programas!AF661</f>
        <v>0</v>
      </c>
      <c r="AG661" s="3">
        <f>Programas!AG661</f>
        <v>0</v>
      </c>
      <c r="AH661" s="3">
        <f>Programas!AH661</f>
        <v>0</v>
      </c>
      <c r="AI661" s="3">
        <f>Programas!AI661</f>
        <v>400</v>
      </c>
      <c r="AJ661" s="3">
        <f>Programas!AJ661</f>
        <v>400</v>
      </c>
      <c r="AK661" s="3">
        <f>Programas!AK661</f>
        <v>400</v>
      </c>
      <c r="AL661" s="3">
        <f>Programas!AL661</f>
        <v>400</v>
      </c>
      <c r="AM661" s="3">
        <f>Programas!AM661</f>
        <v>400</v>
      </c>
      <c r="AN661" s="3">
        <f>Programas!AN661</f>
        <v>400</v>
      </c>
      <c r="AO661" s="3">
        <f>Programas!AO661</f>
        <v>400</v>
      </c>
      <c r="AP661" s="3">
        <f>Programas!AP661</f>
        <v>400</v>
      </c>
      <c r="AQ661" s="3">
        <f>Programas!AQ661</f>
        <v>400</v>
      </c>
      <c r="AR661" s="3">
        <f>Programas!AR661</f>
        <v>400</v>
      </c>
      <c r="AS661" s="3">
        <f>Programas!AS661</f>
        <v>400</v>
      </c>
      <c r="AT661" s="3">
        <f>Programas!AT661</f>
        <v>400</v>
      </c>
      <c r="AU661" s="3">
        <f>Programas!AU661</f>
        <v>400</v>
      </c>
      <c r="AV661" s="3">
        <f>Programas!AV661</f>
        <v>400</v>
      </c>
      <c r="AW661" s="3">
        <f>Programas!AW661</f>
        <v>400</v>
      </c>
      <c r="AX661" s="4">
        <f t="shared" si="661"/>
        <v>6000</v>
      </c>
      <c r="AY661" s="4" t="s">
        <v>205</v>
      </c>
      <c r="AZ661" s="14" t="s">
        <v>538</v>
      </c>
      <c r="BA661" s="14" t="s">
        <v>396</v>
      </c>
      <c r="BB661" s="14" t="s">
        <v>539</v>
      </c>
      <c r="BC661" s="14" t="s">
        <v>398</v>
      </c>
      <c r="BD661" s="6">
        <v>0</v>
      </c>
      <c r="BE661" s="6">
        <v>0.25</v>
      </c>
      <c r="BF661" s="6">
        <f t="shared" si="682"/>
        <v>0.25</v>
      </c>
      <c r="BG661" s="6">
        <f t="shared" si="683"/>
        <v>0.25</v>
      </c>
      <c r="BH661" s="6">
        <v>0.5</v>
      </c>
      <c r="BI661" s="6">
        <f t="shared" si="684"/>
        <v>0.5</v>
      </c>
      <c r="BJ661" s="6">
        <f t="shared" si="685"/>
        <v>0.5</v>
      </c>
      <c r="BK661" s="6">
        <f t="shared" si="686"/>
        <v>0.5</v>
      </c>
      <c r="BL661" s="6">
        <f t="shared" si="687"/>
        <v>0.5</v>
      </c>
      <c r="BM661" s="6">
        <v>0.75</v>
      </c>
      <c r="BN661" s="6">
        <f t="shared" si="688"/>
        <v>0.75</v>
      </c>
      <c r="BO661" s="6">
        <f t="shared" si="689"/>
        <v>0.75</v>
      </c>
      <c r="BP661" s="6">
        <f t="shared" si="690"/>
        <v>0.75</v>
      </c>
      <c r="BQ661" s="6">
        <f t="shared" si="691"/>
        <v>0.75</v>
      </c>
      <c r="BR661" s="6">
        <f t="shared" si="692"/>
        <v>0.75</v>
      </c>
      <c r="BS661" s="6">
        <f t="shared" si="693"/>
        <v>0.75</v>
      </c>
      <c r="BT661" s="6">
        <f t="shared" si="694"/>
        <v>0.75</v>
      </c>
      <c r="BU661" s="6">
        <f t="shared" si="695"/>
        <v>0.75</v>
      </c>
      <c r="BV661" s="6">
        <f t="shared" si="696"/>
        <v>0.75</v>
      </c>
      <c r="BW661" s="6">
        <v>1</v>
      </c>
      <c r="BX661" s="1"/>
    </row>
    <row r="662" spans="1:76" ht="120" hidden="1" x14ac:dyDescent="0.3">
      <c r="A662" s="2" t="str">
        <f>Programas!A662</f>
        <v>UA8</v>
      </c>
      <c r="B662" s="2">
        <f>Programas!B662</f>
        <v>2</v>
      </c>
      <c r="C662" s="2" t="str">
        <f>Programas!C662</f>
        <v>Interfaces Setoriais</v>
      </c>
      <c r="D662" s="2">
        <f>Programas!D662</f>
        <v>16</v>
      </c>
      <c r="E662" s="2" t="str">
        <f>Programas!E662</f>
        <v>Proteção e conservação dos recursos hídricos</v>
      </c>
      <c r="F662" s="2" t="str">
        <f>Programas!F662</f>
        <v>16.1</v>
      </c>
      <c r="G662" s="2" t="str">
        <f>Programas!G662</f>
        <v>Iniciativa RIO VIVO</v>
      </c>
      <c r="H662" s="2" t="str">
        <f>Programas!H662</f>
        <v>16.1.1</v>
      </c>
      <c r="I662" s="2" t="str">
        <f>Programas!I662</f>
        <v>Dar andamento à implementação das ações da Iniciativa Rio Vivo</v>
      </c>
      <c r="J662" s="3" t="str">
        <f>IF(Programas!J662="X","X","")</f>
        <v/>
      </c>
      <c r="K662" s="3" t="str">
        <f>IF(Programas!K662="X","X","")</f>
        <v/>
      </c>
      <c r="L662" s="3" t="str">
        <f>IF(Programas!L662="X","X","")</f>
        <v/>
      </c>
      <c r="M662" s="3" t="str">
        <f>IF(Programas!M662="X","X","")</f>
        <v/>
      </c>
      <c r="N662" s="3" t="str">
        <f>IF(Programas!N662="X","X","")</f>
        <v/>
      </c>
      <c r="O662" s="3" t="str">
        <f>IF(Programas!O662="X","X","")</f>
        <v>X</v>
      </c>
      <c r="P662" s="3" t="str">
        <f>IF(Programas!P662="X","X","")</f>
        <v>X</v>
      </c>
      <c r="Q662" s="3" t="str">
        <f>IF(Programas!Q662="X","X","")</f>
        <v>X</v>
      </c>
      <c r="R662" s="3" t="str">
        <f>IF(Programas!R662="X","X","")</f>
        <v>X</v>
      </c>
      <c r="S662" s="3" t="str">
        <f>IF(Programas!S662="X","X","")</f>
        <v>X</v>
      </c>
      <c r="T662" s="3" t="str">
        <f>IF(Programas!T662="X","X","")</f>
        <v>X</v>
      </c>
      <c r="U662" s="3" t="str">
        <f>IF(Programas!U662="X","X","")</f>
        <v>X</v>
      </c>
      <c r="V662" s="3" t="str">
        <f>IF(Programas!V662="X","X","")</f>
        <v>X</v>
      </c>
      <c r="W662" s="3" t="str">
        <f>IF(Programas!W662="X","X","")</f>
        <v>X</v>
      </c>
      <c r="X662" s="3" t="str">
        <f>IF(Programas!X662="X","X","")</f>
        <v>X</v>
      </c>
      <c r="Y662" s="3" t="str">
        <f>IF(Programas!Y662="X","X","")</f>
        <v>X</v>
      </c>
      <c r="Z662" s="3" t="str">
        <f>IF(Programas!Z662="X","X","")</f>
        <v>X</v>
      </c>
      <c r="AA662" s="3" t="str">
        <f>IF(Programas!AA662="X","X","")</f>
        <v>X</v>
      </c>
      <c r="AB662" s="3" t="str">
        <f>IF(Programas!AB662="X","X","")</f>
        <v>X</v>
      </c>
      <c r="AC662" s="3" t="str">
        <f>IF(Programas!AC662="X","X","")</f>
        <v>X</v>
      </c>
      <c r="AD662" s="3">
        <f>Programas!AD662</f>
        <v>0</v>
      </c>
      <c r="AE662" s="3">
        <f>Programas!AE662</f>
        <v>0</v>
      </c>
      <c r="AF662" s="3">
        <f>Programas!AF662</f>
        <v>0</v>
      </c>
      <c r="AG662" s="3">
        <f>Programas!AG662</f>
        <v>0</v>
      </c>
      <c r="AH662" s="3">
        <f>Programas!AH662</f>
        <v>0</v>
      </c>
      <c r="AI662" s="3">
        <f>Programas!AI662</f>
        <v>1000</v>
      </c>
      <c r="AJ662" s="3">
        <f>Programas!AJ662</f>
        <v>1000</v>
      </c>
      <c r="AK662" s="3">
        <f>Programas!AK662</f>
        <v>1000</v>
      </c>
      <c r="AL662" s="3">
        <f>Programas!AL662</f>
        <v>1000</v>
      </c>
      <c r="AM662" s="3">
        <f>Programas!AM662</f>
        <v>1000</v>
      </c>
      <c r="AN662" s="3">
        <f>Programas!AN662</f>
        <v>1000</v>
      </c>
      <c r="AO662" s="3">
        <f>Programas!AO662</f>
        <v>1000</v>
      </c>
      <c r="AP662" s="3">
        <f>Programas!AP662</f>
        <v>1000</v>
      </c>
      <c r="AQ662" s="3">
        <f>Programas!AQ662</f>
        <v>1000</v>
      </c>
      <c r="AR662" s="3">
        <f>Programas!AR662</f>
        <v>1000</v>
      </c>
      <c r="AS662" s="3">
        <f>Programas!AS662</f>
        <v>1000</v>
      </c>
      <c r="AT662" s="3">
        <f>Programas!AT662</f>
        <v>1000</v>
      </c>
      <c r="AU662" s="3">
        <f>Programas!AU662</f>
        <v>1000</v>
      </c>
      <c r="AV662" s="3">
        <f>Programas!AV662</f>
        <v>1000</v>
      </c>
      <c r="AW662" s="3">
        <f>Programas!AW662</f>
        <v>1000</v>
      </c>
      <c r="AX662" s="4">
        <f t="shared" si="661"/>
        <v>15000</v>
      </c>
      <c r="AY662" s="4" t="s">
        <v>205</v>
      </c>
      <c r="AZ662" s="14" t="s">
        <v>538</v>
      </c>
      <c r="BA662" s="14" t="s">
        <v>396</v>
      </c>
      <c r="BB662" s="14" t="s">
        <v>539</v>
      </c>
      <c r="BC662" s="14" t="s">
        <v>398</v>
      </c>
      <c r="BD662" s="6">
        <v>0</v>
      </c>
      <c r="BE662" s="6">
        <v>0.25</v>
      </c>
      <c r="BF662" s="6">
        <f t="shared" si="682"/>
        <v>0.25</v>
      </c>
      <c r="BG662" s="6">
        <f t="shared" si="683"/>
        <v>0.25</v>
      </c>
      <c r="BH662" s="6">
        <v>0.5</v>
      </c>
      <c r="BI662" s="6">
        <f t="shared" si="684"/>
        <v>0.5</v>
      </c>
      <c r="BJ662" s="6">
        <f t="shared" si="685"/>
        <v>0.5</v>
      </c>
      <c r="BK662" s="6">
        <f t="shared" si="686"/>
        <v>0.5</v>
      </c>
      <c r="BL662" s="6">
        <f t="shared" si="687"/>
        <v>0.5</v>
      </c>
      <c r="BM662" s="6">
        <v>0.75</v>
      </c>
      <c r="BN662" s="6">
        <f t="shared" si="688"/>
        <v>0.75</v>
      </c>
      <c r="BO662" s="6">
        <f t="shared" si="689"/>
        <v>0.75</v>
      </c>
      <c r="BP662" s="6">
        <f t="shared" si="690"/>
        <v>0.75</v>
      </c>
      <c r="BQ662" s="6">
        <f t="shared" si="691"/>
        <v>0.75</v>
      </c>
      <c r="BR662" s="6">
        <f t="shared" si="692"/>
        <v>0.75</v>
      </c>
      <c r="BS662" s="6">
        <f t="shared" si="693"/>
        <v>0.75</v>
      </c>
      <c r="BT662" s="6">
        <f t="shared" si="694"/>
        <v>0.75</v>
      </c>
      <c r="BU662" s="6">
        <f t="shared" si="695"/>
        <v>0.75</v>
      </c>
      <c r="BV662" s="6">
        <f t="shared" si="696"/>
        <v>0.75</v>
      </c>
      <c r="BW662" s="6">
        <v>1</v>
      </c>
      <c r="BX662" s="1"/>
    </row>
    <row r="663" spans="1:76" ht="120" hidden="1" x14ac:dyDescent="0.3">
      <c r="A663" s="2" t="str">
        <f>Programas!A663</f>
        <v>UA9</v>
      </c>
      <c r="B663" s="2">
        <f>Programas!B663</f>
        <v>2</v>
      </c>
      <c r="C663" s="2" t="str">
        <f>Programas!C663</f>
        <v>Interfaces Setoriais</v>
      </c>
      <c r="D663" s="2">
        <f>Programas!D663</f>
        <v>16</v>
      </c>
      <c r="E663" s="2" t="str">
        <f>Programas!E663</f>
        <v>Proteção e conservação dos recursos hídricos</v>
      </c>
      <c r="F663" s="2" t="str">
        <f>Programas!F663</f>
        <v>16.1</v>
      </c>
      <c r="G663" s="2" t="str">
        <f>Programas!G663</f>
        <v>Iniciativa RIO VIVO</v>
      </c>
      <c r="H663" s="2" t="str">
        <f>Programas!H663</f>
        <v>16.1.1</v>
      </c>
      <c r="I663" s="2" t="str">
        <f>Programas!I663</f>
        <v>Dar andamento à implementação das ações da Iniciativa Rio Vivo</v>
      </c>
      <c r="J663" s="3" t="str">
        <f>IF(Programas!J663="X","X","")</f>
        <v/>
      </c>
      <c r="K663" s="3" t="str">
        <f>IF(Programas!K663="X","X","")</f>
        <v/>
      </c>
      <c r="L663" s="3" t="str">
        <f>IF(Programas!L663="X","X","")</f>
        <v/>
      </c>
      <c r="M663" s="3" t="str">
        <f>IF(Programas!M663="X","X","")</f>
        <v/>
      </c>
      <c r="N663" s="3" t="str">
        <f>IF(Programas!N663="X","X","")</f>
        <v/>
      </c>
      <c r="O663" s="3" t="str">
        <f>IF(Programas!O663="X","X","")</f>
        <v>X</v>
      </c>
      <c r="P663" s="3" t="str">
        <f>IF(Programas!P663="X","X","")</f>
        <v>X</v>
      </c>
      <c r="Q663" s="3" t="str">
        <f>IF(Programas!Q663="X","X","")</f>
        <v>X</v>
      </c>
      <c r="R663" s="3" t="str">
        <f>IF(Programas!R663="X","X","")</f>
        <v>X</v>
      </c>
      <c r="S663" s="3" t="str">
        <f>IF(Programas!S663="X","X","")</f>
        <v>X</v>
      </c>
      <c r="T663" s="3" t="str">
        <f>IF(Programas!T663="X","X","")</f>
        <v>X</v>
      </c>
      <c r="U663" s="3" t="str">
        <f>IF(Programas!U663="X","X","")</f>
        <v>X</v>
      </c>
      <c r="V663" s="3" t="str">
        <f>IF(Programas!V663="X","X","")</f>
        <v>X</v>
      </c>
      <c r="W663" s="3" t="str">
        <f>IF(Programas!W663="X","X","")</f>
        <v>X</v>
      </c>
      <c r="X663" s="3" t="str">
        <f>IF(Programas!X663="X","X","")</f>
        <v>X</v>
      </c>
      <c r="Y663" s="3" t="str">
        <f>IF(Programas!Y663="X","X","")</f>
        <v>X</v>
      </c>
      <c r="Z663" s="3" t="str">
        <f>IF(Programas!Z663="X","X","")</f>
        <v>X</v>
      </c>
      <c r="AA663" s="3" t="str">
        <f>IF(Programas!AA663="X","X","")</f>
        <v>X</v>
      </c>
      <c r="AB663" s="3" t="str">
        <f>IF(Programas!AB663="X","X","")</f>
        <v>X</v>
      </c>
      <c r="AC663" s="3" t="str">
        <f>IF(Programas!AC663="X","X","")</f>
        <v>X</v>
      </c>
      <c r="AD663" s="3">
        <f>Programas!AD663</f>
        <v>0</v>
      </c>
      <c r="AE663" s="3">
        <f>Programas!AE663</f>
        <v>0</v>
      </c>
      <c r="AF663" s="3">
        <f>Programas!AF663</f>
        <v>0</v>
      </c>
      <c r="AG663" s="3">
        <f>Programas!AG663</f>
        <v>0</v>
      </c>
      <c r="AH663" s="3">
        <f>Programas!AH663</f>
        <v>0</v>
      </c>
      <c r="AI663" s="3">
        <f>Programas!AI663</f>
        <v>350</v>
      </c>
      <c r="AJ663" s="3">
        <f>Programas!AJ663</f>
        <v>350</v>
      </c>
      <c r="AK663" s="3">
        <f>Programas!AK663</f>
        <v>350</v>
      </c>
      <c r="AL663" s="3">
        <f>Programas!AL663</f>
        <v>350</v>
      </c>
      <c r="AM663" s="3">
        <f>Programas!AM663</f>
        <v>350</v>
      </c>
      <c r="AN663" s="3">
        <f>Programas!AN663</f>
        <v>350</v>
      </c>
      <c r="AO663" s="3">
        <f>Programas!AO663</f>
        <v>350</v>
      </c>
      <c r="AP663" s="3">
        <f>Programas!AP663</f>
        <v>350</v>
      </c>
      <c r="AQ663" s="3">
        <f>Programas!AQ663</f>
        <v>350</v>
      </c>
      <c r="AR663" s="3">
        <f>Programas!AR663</f>
        <v>350</v>
      </c>
      <c r="AS663" s="3">
        <f>Programas!AS663</f>
        <v>350</v>
      </c>
      <c r="AT663" s="3">
        <f>Programas!AT663</f>
        <v>350</v>
      </c>
      <c r="AU663" s="3">
        <f>Programas!AU663</f>
        <v>350</v>
      </c>
      <c r="AV663" s="3">
        <f>Programas!AV663</f>
        <v>350</v>
      </c>
      <c r="AW663" s="3">
        <f>Programas!AW663</f>
        <v>350</v>
      </c>
      <c r="AX663" s="4">
        <f t="shared" si="661"/>
        <v>5250</v>
      </c>
      <c r="AY663" s="4" t="s">
        <v>205</v>
      </c>
      <c r="AZ663" s="14" t="s">
        <v>538</v>
      </c>
      <c r="BA663" s="14" t="s">
        <v>396</v>
      </c>
      <c r="BB663" s="14" t="s">
        <v>539</v>
      </c>
      <c r="BC663" s="14" t="s">
        <v>398</v>
      </c>
      <c r="BD663" s="6">
        <v>0</v>
      </c>
      <c r="BE663" s="6">
        <v>0.25</v>
      </c>
      <c r="BF663" s="6">
        <f t="shared" si="682"/>
        <v>0.25</v>
      </c>
      <c r="BG663" s="6">
        <f t="shared" si="683"/>
        <v>0.25</v>
      </c>
      <c r="BH663" s="6">
        <v>0.5</v>
      </c>
      <c r="BI663" s="6">
        <f t="shared" si="684"/>
        <v>0.5</v>
      </c>
      <c r="BJ663" s="6">
        <f t="shared" si="685"/>
        <v>0.5</v>
      </c>
      <c r="BK663" s="6">
        <f t="shared" si="686"/>
        <v>0.5</v>
      </c>
      <c r="BL663" s="6">
        <f t="shared" si="687"/>
        <v>0.5</v>
      </c>
      <c r="BM663" s="6">
        <v>0.75</v>
      </c>
      <c r="BN663" s="6">
        <f t="shared" si="688"/>
        <v>0.75</v>
      </c>
      <c r="BO663" s="6">
        <f t="shared" si="689"/>
        <v>0.75</v>
      </c>
      <c r="BP663" s="6">
        <f t="shared" si="690"/>
        <v>0.75</v>
      </c>
      <c r="BQ663" s="6">
        <f t="shared" si="691"/>
        <v>0.75</v>
      </c>
      <c r="BR663" s="6">
        <f t="shared" si="692"/>
        <v>0.75</v>
      </c>
      <c r="BS663" s="6">
        <f t="shared" si="693"/>
        <v>0.75</v>
      </c>
      <c r="BT663" s="6">
        <f t="shared" si="694"/>
        <v>0.75</v>
      </c>
      <c r="BU663" s="6">
        <f t="shared" si="695"/>
        <v>0.75</v>
      </c>
      <c r="BV663" s="6">
        <f t="shared" si="696"/>
        <v>0.75</v>
      </c>
      <c r="BW663" s="6">
        <v>1</v>
      </c>
      <c r="BX663" s="1"/>
    </row>
    <row r="664" spans="1:76" ht="68.400000000000006" x14ac:dyDescent="0.3">
      <c r="A664" s="40" t="str">
        <f>Programas!A664</f>
        <v>PIRH</v>
      </c>
      <c r="B664" s="40">
        <f>Programas!B664</f>
        <v>2</v>
      </c>
      <c r="C664" s="40" t="str">
        <f>Programas!C664</f>
        <v>Interfaces Setoriais</v>
      </c>
      <c r="D664" s="40">
        <f>Programas!D664</f>
        <v>16</v>
      </c>
      <c r="E664" s="40" t="str">
        <f>Programas!E664</f>
        <v>Proteção e conservação dos recursos hídricos</v>
      </c>
      <c r="F664" s="40" t="str">
        <f>Programas!F664</f>
        <v>16.1</v>
      </c>
      <c r="G664" s="40" t="str">
        <f>Programas!G664</f>
        <v>Iniciativa RIO VIVO</v>
      </c>
      <c r="H664" s="40" t="str">
        <f>Programas!H664</f>
        <v>16.1.2</v>
      </c>
      <c r="I664" s="40" t="str">
        <f>Programas!I664</f>
        <v>Acompanhar as ações em desenvolvimento pela Iniciativa RIO VIVO e verificar seus resultados para a bacia</v>
      </c>
      <c r="J664" s="30" t="str">
        <f>IF(Programas!J664="X","X","")</f>
        <v>X</v>
      </c>
      <c r="K664" s="30" t="str">
        <f>IF(Programas!K664="X","X","")</f>
        <v>X</v>
      </c>
      <c r="L664" s="30" t="str">
        <f>IF(Programas!L664="X","X","")</f>
        <v>X</v>
      </c>
      <c r="M664" s="30" t="str">
        <f>IF(Programas!M664="X","X","")</f>
        <v>X</v>
      </c>
      <c r="N664" s="30" t="str">
        <f>IF(Programas!N664="X","X","")</f>
        <v>X</v>
      </c>
      <c r="O664" s="30" t="str">
        <f>IF(Programas!O664="X","X","")</f>
        <v>X</v>
      </c>
      <c r="P664" s="30" t="str">
        <f>IF(Programas!P664="X","X","")</f>
        <v>X</v>
      </c>
      <c r="Q664" s="30" t="str">
        <f>IF(Programas!Q664="X","X","")</f>
        <v>X</v>
      </c>
      <c r="R664" s="30" t="str">
        <f>IF(Programas!R664="X","X","")</f>
        <v>X</v>
      </c>
      <c r="S664" s="30" t="str">
        <f>IF(Programas!S664="X","X","")</f>
        <v>X</v>
      </c>
      <c r="T664" s="30" t="str">
        <f>IF(Programas!T664="X","X","")</f>
        <v>X</v>
      </c>
      <c r="U664" s="30" t="str">
        <f>IF(Programas!U664="X","X","")</f>
        <v>X</v>
      </c>
      <c r="V664" s="30" t="str">
        <f>IF(Programas!V664="X","X","")</f>
        <v>X</v>
      </c>
      <c r="W664" s="30" t="str">
        <f>IF(Programas!W664="X","X","")</f>
        <v>X</v>
      </c>
      <c r="X664" s="30" t="str">
        <f>IF(Programas!X664="X","X","")</f>
        <v>X</v>
      </c>
      <c r="Y664" s="30" t="str">
        <f>IF(Programas!Y664="X","X","")</f>
        <v>X</v>
      </c>
      <c r="Z664" s="30" t="str">
        <f>IF(Programas!Z664="X","X","")</f>
        <v>X</v>
      </c>
      <c r="AA664" s="30" t="str">
        <f>IF(Programas!AA664="X","X","")</f>
        <v>X</v>
      </c>
      <c r="AB664" s="30" t="str">
        <f>IF(Programas!AB664="X","X","")</f>
        <v>X</v>
      </c>
      <c r="AC664" s="30" t="str">
        <f>IF(Programas!AC664="X","X","")</f>
        <v>X</v>
      </c>
      <c r="AD664" s="30">
        <f>Programas!AD664</f>
        <v>0</v>
      </c>
      <c r="AE664" s="30">
        <f>Programas!AE664</f>
        <v>0</v>
      </c>
      <c r="AF664" s="30">
        <f>Programas!AF664</f>
        <v>0</v>
      </c>
      <c r="AG664" s="30">
        <f>Programas!AG664</f>
        <v>0</v>
      </c>
      <c r="AH664" s="30">
        <f>Programas!AH664</f>
        <v>0</v>
      </c>
      <c r="AI664" s="30">
        <f>Programas!AI664</f>
        <v>0</v>
      </c>
      <c r="AJ664" s="30">
        <f>Programas!AJ664</f>
        <v>0</v>
      </c>
      <c r="AK664" s="30">
        <f>Programas!AK664</f>
        <v>0</v>
      </c>
      <c r="AL664" s="30">
        <f>Programas!AL664</f>
        <v>0</v>
      </c>
      <c r="AM664" s="30">
        <f>Programas!AM664</f>
        <v>0</v>
      </c>
      <c r="AN664" s="30">
        <f>Programas!AN664</f>
        <v>0</v>
      </c>
      <c r="AO664" s="30">
        <f>Programas!AO664</f>
        <v>0</v>
      </c>
      <c r="AP664" s="30">
        <f>Programas!AP664</f>
        <v>0</v>
      </c>
      <c r="AQ664" s="30">
        <f>Programas!AQ664</f>
        <v>0</v>
      </c>
      <c r="AR664" s="30">
        <f>Programas!AR664</f>
        <v>0</v>
      </c>
      <c r="AS664" s="30">
        <f>Programas!AS664</f>
        <v>0</v>
      </c>
      <c r="AT664" s="30">
        <f>Programas!AT664</f>
        <v>0</v>
      </c>
      <c r="AU664" s="30">
        <f>Programas!AU664</f>
        <v>0</v>
      </c>
      <c r="AV664" s="30">
        <f>Programas!AV664</f>
        <v>0</v>
      </c>
      <c r="AW664" s="30">
        <f>Programas!AW664</f>
        <v>0</v>
      </c>
      <c r="AX664" s="36">
        <f t="shared" si="661"/>
        <v>0</v>
      </c>
      <c r="AY664" s="36" t="s">
        <v>205</v>
      </c>
      <c r="AZ664" s="40" t="s">
        <v>399</v>
      </c>
      <c r="BA664" s="40" t="s">
        <v>400</v>
      </c>
      <c r="BB664" s="40" t="s">
        <v>401</v>
      </c>
      <c r="BC664" s="40" t="s">
        <v>402</v>
      </c>
      <c r="BD664" s="62">
        <v>0</v>
      </c>
      <c r="BE664" s="62">
        <f t="shared" ref="BE664:BV664" si="697">BD664</f>
        <v>0</v>
      </c>
      <c r="BF664" s="62">
        <f t="shared" si="697"/>
        <v>0</v>
      </c>
      <c r="BG664" s="62">
        <f t="shared" si="697"/>
        <v>0</v>
      </c>
      <c r="BH664" s="62">
        <v>0.25</v>
      </c>
      <c r="BI664" s="62">
        <f t="shared" si="697"/>
        <v>0.25</v>
      </c>
      <c r="BJ664" s="62">
        <f t="shared" si="697"/>
        <v>0.25</v>
      </c>
      <c r="BK664" s="62">
        <f t="shared" si="697"/>
        <v>0.25</v>
      </c>
      <c r="BL664" s="62">
        <f t="shared" si="697"/>
        <v>0.25</v>
      </c>
      <c r="BM664" s="62">
        <v>0.5</v>
      </c>
      <c r="BN664" s="62">
        <f t="shared" si="697"/>
        <v>0.5</v>
      </c>
      <c r="BO664" s="62">
        <f t="shared" si="697"/>
        <v>0.5</v>
      </c>
      <c r="BP664" s="62">
        <f t="shared" si="697"/>
        <v>0.5</v>
      </c>
      <c r="BQ664" s="62">
        <f t="shared" si="697"/>
        <v>0.5</v>
      </c>
      <c r="BR664" s="62">
        <v>0.75</v>
      </c>
      <c r="BS664" s="62">
        <f t="shared" si="697"/>
        <v>0.75</v>
      </c>
      <c r="BT664" s="62">
        <f t="shared" si="697"/>
        <v>0.75</v>
      </c>
      <c r="BU664" s="62">
        <f t="shared" si="697"/>
        <v>0.75</v>
      </c>
      <c r="BV664" s="62">
        <f t="shared" si="697"/>
        <v>0.75</v>
      </c>
      <c r="BW664" s="62">
        <v>1</v>
      </c>
    </row>
    <row r="665" spans="1:76" ht="68.400000000000006" hidden="1" x14ac:dyDescent="0.3">
      <c r="A665" s="2" t="str">
        <f>Programas!A665</f>
        <v>Doce</v>
      </c>
      <c r="B665" s="2">
        <f>Programas!B665</f>
        <v>2</v>
      </c>
      <c r="C665" s="2" t="str">
        <f>Programas!C665</f>
        <v>Interfaces Setoriais</v>
      </c>
      <c r="D665" s="2">
        <f>Programas!D665</f>
        <v>16</v>
      </c>
      <c r="E665" s="2" t="str">
        <f>Programas!E665</f>
        <v>Proteção e conservação dos recursos hídricos</v>
      </c>
      <c r="F665" s="2" t="str">
        <f>Programas!F665</f>
        <v>16.1</v>
      </c>
      <c r="G665" s="2" t="str">
        <f>Programas!G665</f>
        <v>Iniciativa RIO VIVO</v>
      </c>
      <c r="H665" s="2" t="str">
        <f>Programas!H665</f>
        <v>16.1.2</v>
      </c>
      <c r="I665" s="2" t="str">
        <f>Programas!I665</f>
        <v>Acompanhar as ações em desenvolvimento pela Iniciativa RIO VIVO e verificar seus resultados para a bacia</v>
      </c>
      <c r="J665" s="3" t="str">
        <f>IF(Programas!J665="X","X","")</f>
        <v>X</v>
      </c>
      <c r="K665" s="3" t="str">
        <f>IF(Programas!K665="X","X","")</f>
        <v>X</v>
      </c>
      <c r="L665" s="3" t="str">
        <f>IF(Programas!L665="X","X","")</f>
        <v>X</v>
      </c>
      <c r="M665" s="3" t="str">
        <f>IF(Programas!M665="X","X","")</f>
        <v>X</v>
      </c>
      <c r="N665" s="3" t="str">
        <f>IF(Programas!N665="X","X","")</f>
        <v>X</v>
      </c>
      <c r="O665" s="3" t="str">
        <f>IF(Programas!O665="X","X","")</f>
        <v>X</v>
      </c>
      <c r="P665" s="3" t="str">
        <f>IF(Programas!P665="X","X","")</f>
        <v>X</v>
      </c>
      <c r="Q665" s="3" t="str">
        <f>IF(Programas!Q665="X","X","")</f>
        <v>X</v>
      </c>
      <c r="R665" s="3" t="str">
        <f>IF(Programas!R665="X","X","")</f>
        <v>X</v>
      </c>
      <c r="S665" s="3" t="str">
        <f>IF(Programas!S665="X","X","")</f>
        <v>X</v>
      </c>
      <c r="T665" s="3" t="str">
        <f>IF(Programas!T665="X","X","")</f>
        <v>X</v>
      </c>
      <c r="U665" s="3" t="str">
        <f>IF(Programas!U665="X","X","")</f>
        <v>X</v>
      </c>
      <c r="V665" s="3" t="str">
        <f>IF(Programas!V665="X","X","")</f>
        <v>X</v>
      </c>
      <c r="W665" s="3" t="str">
        <f>IF(Programas!W665="X","X","")</f>
        <v>X</v>
      </c>
      <c r="X665" s="3" t="str">
        <f>IF(Programas!X665="X","X","")</f>
        <v>X</v>
      </c>
      <c r="Y665" s="3" t="str">
        <f>IF(Programas!Y665="X","X","")</f>
        <v>X</v>
      </c>
      <c r="Z665" s="3" t="str">
        <f>IF(Programas!Z665="X","X","")</f>
        <v>X</v>
      </c>
      <c r="AA665" s="3" t="str">
        <f>IF(Programas!AA665="X","X","")</f>
        <v>X</v>
      </c>
      <c r="AB665" s="3" t="str">
        <f>IF(Programas!AB665="X","X","")</f>
        <v>X</v>
      </c>
      <c r="AC665" s="3" t="str">
        <f>IF(Programas!AC665="X","X","")</f>
        <v>X</v>
      </c>
      <c r="AD665" s="3">
        <f>Programas!AD665</f>
        <v>0</v>
      </c>
      <c r="AE665" s="3">
        <f>Programas!AE665</f>
        <v>0</v>
      </c>
      <c r="AF665" s="3">
        <f>Programas!AF665</f>
        <v>0</v>
      </c>
      <c r="AG665" s="3">
        <f>Programas!AG665</f>
        <v>0</v>
      </c>
      <c r="AH665" s="3">
        <f>Programas!AH665</f>
        <v>0</v>
      </c>
      <c r="AI665" s="3">
        <f>Programas!AI665</f>
        <v>0</v>
      </c>
      <c r="AJ665" s="3">
        <f>Programas!AJ665</f>
        <v>0</v>
      </c>
      <c r="AK665" s="3">
        <f>Programas!AK665</f>
        <v>0</v>
      </c>
      <c r="AL665" s="3">
        <f>Programas!AL665</f>
        <v>0</v>
      </c>
      <c r="AM665" s="3">
        <f>Programas!AM665</f>
        <v>0</v>
      </c>
      <c r="AN665" s="3">
        <f>Programas!AN665</f>
        <v>0</v>
      </c>
      <c r="AO665" s="3">
        <f>Programas!AO665</f>
        <v>0</v>
      </c>
      <c r="AP665" s="3">
        <f>Programas!AP665</f>
        <v>0</v>
      </c>
      <c r="AQ665" s="3">
        <f>Programas!AQ665</f>
        <v>0</v>
      </c>
      <c r="AR665" s="3">
        <f>Programas!AR665</f>
        <v>0</v>
      </c>
      <c r="AS665" s="3">
        <f>Programas!AS665</f>
        <v>0</v>
      </c>
      <c r="AT665" s="3">
        <f>Programas!AT665</f>
        <v>0</v>
      </c>
      <c r="AU665" s="3">
        <f>Programas!AU665</f>
        <v>0</v>
      </c>
      <c r="AV665" s="3">
        <f>Programas!AV665</f>
        <v>0</v>
      </c>
      <c r="AW665" s="3">
        <f>Programas!AW665</f>
        <v>0</v>
      </c>
      <c r="AX665" s="4">
        <f t="shared" si="661"/>
        <v>0</v>
      </c>
      <c r="AY665" s="4" t="s">
        <v>205</v>
      </c>
      <c r="AZ665" s="2" t="s">
        <v>399</v>
      </c>
      <c r="BA665" s="2" t="s">
        <v>400</v>
      </c>
      <c r="BB665" s="2" t="s">
        <v>401</v>
      </c>
      <c r="BC665" s="2" t="s">
        <v>402</v>
      </c>
      <c r="BD665" s="6">
        <v>0</v>
      </c>
      <c r="BE665" s="6">
        <f t="shared" ref="BE665:BE674" si="698">BD665</f>
        <v>0</v>
      </c>
      <c r="BF665" s="6">
        <f t="shared" ref="BF665:BF674" si="699">BE665</f>
        <v>0</v>
      </c>
      <c r="BG665" s="6">
        <f t="shared" ref="BG665:BG674" si="700">BF665</f>
        <v>0</v>
      </c>
      <c r="BH665" s="6">
        <v>0.25</v>
      </c>
      <c r="BI665" s="6">
        <f t="shared" ref="BI665:BI674" si="701">BH665</f>
        <v>0.25</v>
      </c>
      <c r="BJ665" s="6">
        <f t="shared" ref="BJ665:BJ674" si="702">BI665</f>
        <v>0.25</v>
      </c>
      <c r="BK665" s="6">
        <f t="shared" ref="BK665:BK674" si="703">BJ665</f>
        <v>0.25</v>
      </c>
      <c r="BL665" s="6">
        <f t="shared" ref="BL665:BL674" si="704">BK665</f>
        <v>0.25</v>
      </c>
      <c r="BM665" s="6">
        <v>0.5</v>
      </c>
      <c r="BN665" s="6">
        <f t="shared" ref="BN665:BN674" si="705">BM665</f>
        <v>0.5</v>
      </c>
      <c r="BO665" s="6">
        <f t="shared" ref="BO665:BO674" si="706">BN665</f>
        <v>0.5</v>
      </c>
      <c r="BP665" s="6">
        <f t="shared" ref="BP665:BP674" si="707">BO665</f>
        <v>0.5</v>
      </c>
      <c r="BQ665" s="6">
        <f t="shared" ref="BQ665:BQ674" si="708">BP665</f>
        <v>0.5</v>
      </c>
      <c r="BR665" s="6">
        <v>0.75</v>
      </c>
      <c r="BS665" s="6">
        <f t="shared" ref="BS665:BS674" si="709">BR665</f>
        <v>0.75</v>
      </c>
      <c r="BT665" s="6">
        <f t="shared" ref="BT665:BT674" si="710">BS665</f>
        <v>0.75</v>
      </c>
      <c r="BU665" s="6">
        <f t="shared" ref="BU665:BU674" si="711">BT665</f>
        <v>0.75</v>
      </c>
      <c r="BV665" s="6">
        <f t="shared" ref="BV665:BV674" si="712">BU665</f>
        <v>0.75</v>
      </c>
      <c r="BW665" s="6">
        <v>1</v>
      </c>
      <c r="BX665" s="1"/>
    </row>
    <row r="666" spans="1:76" ht="68.400000000000006" hidden="1" x14ac:dyDescent="0.3">
      <c r="A666" s="2" t="str">
        <f>Programas!A666</f>
        <v>DO1</v>
      </c>
      <c r="B666" s="2">
        <f>Programas!B666</f>
        <v>2</v>
      </c>
      <c r="C666" s="2" t="str">
        <f>Programas!C666</f>
        <v>Interfaces Setoriais</v>
      </c>
      <c r="D666" s="2">
        <f>Programas!D666</f>
        <v>16</v>
      </c>
      <c r="E666" s="2" t="str">
        <f>Programas!E666</f>
        <v>Proteção e conservação dos recursos hídricos</v>
      </c>
      <c r="F666" s="2" t="str">
        <f>Programas!F666</f>
        <v>16.1</v>
      </c>
      <c r="G666" s="2" t="str">
        <f>Programas!G666</f>
        <v>Iniciativa RIO VIVO</v>
      </c>
      <c r="H666" s="2" t="str">
        <f>Programas!H666</f>
        <v>16.1.2</v>
      </c>
      <c r="I666" s="2" t="str">
        <f>Programas!I666</f>
        <v>Acompanhar as ações em desenvolvimento pela Iniciativa RIO VIVO e verificar seus resultados para a bacia</v>
      </c>
      <c r="J666" s="3" t="str">
        <f>IF(Programas!J666="X","X","")</f>
        <v>X</v>
      </c>
      <c r="K666" s="3" t="str">
        <f>IF(Programas!K666="X","X","")</f>
        <v>X</v>
      </c>
      <c r="L666" s="3" t="str">
        <f>IF(Programas!L666="X","X","")</f>
        <v>X</v>
      </c>
      <c r="M666" s="3" t="str">
        <f>IF(Programas!M666="X","X","")</f>
        <v>X</v>
      </c>
      <c r="N666" s="3" t="str">
        <f>IF(Programas!N666="X","X","")</f>
        <v>X</v>
      </c>
      <c r="O666" s="3" t="str">
        <f>IF(Programas!O666="X","X","")</f>
        <v>X</v>
      </c>
      <c r="P666" s="3" t="str">
        <f>IF(Programas!P666="X","X","")</f>
        <v>X</v>
      </c>
      <c r="Q666" s="3" t="str">
        <f>IF(Programas!Q666="X","X","")</f>
        <v>X</v>
      </c>
      <c r="R666" s="3" t="str">
        <f>IF(Programas!R666="X","X","")</f>
        <v>X</v>
      </c>
      <c r="S666" s="3" t="str">
        <f>IF(Programas!S666="X","X","")</f>
        <v>X</v>
      </c>
      <c r="T666" s="3" t="str">
        <f>IF(Programas!T666="X","X","")</f>
        <v>X</v>
      </c>
      <c r="U666" s="3" t="str">
        <f>IF(Programas!U666="X","X","")</f>
        <v>X</v>
      </c>
      <c r="V666" s="3" t="str">
        <f>IF(Programas!V666="X","X","")</f>
        <v>X</v>
      </c>
      <c r="W666" s="3" t="str">
        <f>IF(Programas!W666="X","X","")</f>
        <v>X</v>
      </c>
      <c r="X666" s="3" t="str">
        <f>IF(Programas!X666="X","X","")</f>
        <v>X</v>
      </c>
      <c r="Y666" s="3" t="str">
        <f>IF(Programas!Y666="X","X","")</f>
        <v>X</v>
      </c>
      <c r="Z666" s="3" t="str">
        <f>IF(Programas!Z666="X","X","")</f>
        <v>X</v>
      </c>
      <c r="AA666" s="3" t="str">
        <f>IF(Programas!AA666="X","X","")</f>
        <v>X</v>
      </c>
      <c r="AB666" s="3" t="str">
        <f>IF(Programas!AB666="X","X","")</f>
        <v>X</v>
      </c>
      <c r="AC666" s="3" t="str">
        <f>IF(Programas!AC666="X","X","")</f>
        <v>X</v>
      </c>
      <c r="AD666" s="3">
        <f>Programas!AD666</f>
        <v>0</v>
      </c>
      <c r="AE666" s="3">
        <f>Programas!AE666</f>
        <v>0</v>
      </c>
      <c r="AF666" s="3">
        <f>Programas!AF666</f>
        <v>0</v>
      </c>
      <c r="AG666" s="3">
        <f>Programas!AG666</f>
        <v>0</v>
      </c>
      <c r="AH666" s="3">
        <f>Programas!AH666</f>
        <v>0</v>
      </c>
      <c r="AI666" s="3">
        <f>Programas!AI666</f>
        <v>0</v>
      </c>
      <c r="AJ666" s="3">
        <f>Programas!AJ666</f>
        <v>0</v>
      </c>
      <c r="AK666" s="3">
        <f>Programas!AK666</f>
        <v>0</v>
      </c>
      <c r="AL666" s="3">
        <f>Programas!AL666</f>
        <v>0</v>
      </c>
      <c r="AM666" s="3">
        <f>Programas!AM666</f>
        <v>0</v>
      </c>
      <c r="AN666" s="3">
        <f>Programas!AN666</f>
        <v>0</v>
      </c>
      <c r="AO666" s="3">
        <f>Programas!AO666</f>
        <v>0</v>
      </c>
      <c r="AP666" s="3">
        <f>Programas!AP666</f>
        <v>0</v>
      </c>
      <c r="AQ666" s="3">
        <f>Programas!AQ666</f>
        <v>0</v>
      </c>
      <c r="AR666" s="3">
        <f>Programas!AR666</f>
        <v>0</v>
      </c>
      <c r="AS666" s="3">
        <f>Programas!AS666</f>
        <v>0</v>
      </c>
      <c r="AT666" s="3">
        <f>Programas!AT666</f>
        <v>0</v>
      </c>
      <c r="AU666" s="3">
        <f>Programas!AU666</f>
        <v>0</v>
      </c>
      <c r="AV666" s="3">
        <f>Programas!AV666</f>
        <v>0</v>
      </c>
      <c r="AW666" s="3">
        <f>Programas!AW666</f>
        <v>0</v>
      </c>
      <c r="AX666" s="4">
        <f t="shared" si="661"/>
        <v>0</v>
      </c>
      <c r="AY666" s="4" t="s">
        <v>205</v>
      </c>
      <c r="AZ666" s="2" t="s">
        <v>399</v>
      </c>
      <c r="BA666" s="2" t="s">
        <v>400</v>
      </c>
      <c r="BB666" s="2" t="s">
        <v>401</v>
      </c>
      <c r="BC666" s="2" t="s">
        <v>402</v>
      </c>
      <c r="BD666" s="6">
        <v>0</v>
      </c>
      <c r="BE666" s="6">
        <f t="shared" si="698"/>
        <v>0</v>
      </c>
      <c r="BF666" s="6">
        <f t="shared" si="699"/>
        <v>0</v>
      </c>
      <c r="BG666" s="6">
        <f t="shared" si="700"/>
        <v>0</v>
      </c>
      <c r="BH666" s="6">
        <v>0.25</v>
      </c>
      <c r="BI666" s="6">
        <f t="shared" si="701"/>
        <v>0.25</v>
      </c>
      <c r="BJ666" s="6">
        <f t="shared" si="702"/>
        <v>0.25</v>
      </c>
      <c r="BK666" s="6">
        <f t="shared" si="703"/>
        <v>0.25</v>
      </c>
      <c r="BL666" s="6">
        <f t="shared" si="704"/>
        <v>0.25</v>
      </c>
      <c r="BM666" s="6">
        <v>0.5</v>
      </c>
      <c r="BN666" s="6">
        <f t="shared" si="705"/>
        <v>0.5</v>
      </c>
      <c r="BO666" s="6">
        <f t="shared" si="706"/>
        <v>0.5</v>
      </c>
      <c r="BP666" s="6">
        <f t="shared" si="707"/>
        <v>0.5</v>
      </c>
      <c r="BQ666" s="6">
        <f t="shared" si="708"/>
        <v>0.5</v>
      </c>
      <c r="BR666" s="6">
        <v>0.75</v>
      </c>
      <c r="BS666" s="6">
        <f t="shared" si="709"/>
        <v>0.75</v>
      </c>
      <c r="BT666" s="6">
        <f t="shared" si="710"/>
        <v>0.75</v>
      </c>
      <c r="BU666" s="6">
        <f t="shared" si="711"/>
        <v>0.75</v>
      </c>
      <c r="BV666" s="6">
        <f t="shared" si="712"/>
        <v>0.75</v>
      </c>
      <c r="BW666" s="6">
        <v>1</v>
      </c>
      <c r="BX666" s="1"/>
    </row>
    <row r="667" spans="1:76" ht="68.400000000000006" hidden="1" x14ac:dyDescent="0.3">
      <c r="A667" s="2" t="str">
        <f>Programas!A667</f>
        <v>DO2</v>
      </c>
      <c r="B667" s="2">
        <f>Programas!B667</f>
        <v>2</v>
      </c>
      <c r="C667" s="2" t="str">
        <f>Programas!C667</f>
        <v>Interfaces Setoriais</v>
      </c>
      <c r="D667" s="2">
        <f>Programas!D667</f>
        <v>16</v>
      </c>
      <c r="E667" s="2" t="str">
        <f>Programas!E667</f>
        <v>Proteção e conservação dos recursos hídricos</v>
      </c>
      <c r="F667" s="2" t="str">
        <f>Programas!F667</f>
        <v>16.1</v>
      </c>
      <c r="G667" s="2" t="str">
        <f>Programas!G667</f>
        <v>Iniciativa RIO VIVO</v>
      </c>
      <c r="H667" s="2" t="str">
        <f>Programas!H667</f>
        <v>16.1.2</v>
      </c>
      <c r="I667" s="2" t="str">
        <f>Programas!I667</f>
        <v>Acompanhar as ações em desenvolvimento pela Iniciativa RIO VIVO e verificar seus resultados para a bacia</v>
      </c>
      <c r="J667" s="3" t="str">
        <f>IF(Programas!J667="X","X","")</f>
        <v>X</v>
      </c>
      <c r="K667" s="3" t="str">
        <f>IF(Programas!K667="X","X","")</f>
        <v>X</v>
      </c>
      <c r="L667" s="3" t="str">
        <f>IF(Programas!L667="X","X","")</f>
        <v>X</v>
      </c>
      <c r="M667" s="3" t="str">
        <f>IF(Programas!M667="X","X","")</f>
        <v>X</v>
      </c>
      <c r="N667" s="3" t="str">
        <f>IF(Programas!N667="X","X","")</f>
        <v>X</v>
      </c>
      <c r="O667" s="3" t="str">
        <f>IF(Programas!O667="X","X","")</f>
        <v>X</v>
      </c>
      <c r="P667" s="3" t="str">
        <f>IF(Programas!P667="X","X","")</f>
        <v>X</v>
      </c>
      <c r="Q667" s="3" t="str">
        <f>IF(Programas!Q667="X","X","")</f>
        <v>X</v>
      </c>
      <c r="R667" s="3" t="str">
        <f>IF(Programas!R667="X","X","")</f>
        <v>X</v>
      </c>
      <c r="S667" s="3" t="str">
        <f>IF(Programas!S667="X","X","")</f>
        <v>X</v>
      </c>
      <c r="T667" s="3" t="str">
        <f>IF(Programas!T667="X","X","")</f>
        <v>X</v>
      </c>
      <c r="U667" s="3" t="str">
        <f>IF(Programas!U667="X","X","")</f>
        <v>X</v>
      </c>
      <c r="V667" s="3" t="str">
        <f>IF(Programas!V667="X","X","")</f>
        <v>X</v>
      </c>
      <c r="W667" s="3" t="str">
        <f>IF(Programas!W667="X","X","")</f>
        <v>X</v>
      </c>
      <c r="X667" s="3" t="str">
        <f>IF(Programas!X667="X","X","")</f>
        <v>X</v>
      </c>
      <c r="Y667" s="3" t="str">
        <f>IF(Programas!Y667="X","X","")</f>
        <v>X</v>
      </c>
      <c r="Z667" s="3" t="str">
        <f>IF(Programas!Z667="X","X","")</f>
        <v>X</v>
      </c>
      <c r="AA667" s="3" t="str">
        <f>IF(Programas!AA667="X","X","")</f>
        <v>X</v>
      </c>
      <c r="AB667" s="3" t="str">
        <f>IF(Programas!AB667="X","X","")</f>
        <v>X</v>
      </c>
      <c r="AC667" s="3" t="str">
        <f>IF(Programas!AC667="X","X","")</f>
        <v>X</v>
      </c>
      <c r="AD667" s="3">
        <f>Programas!AD667</f>
        <v>0</v>
      </c>
      <c r="AE667" s="3">
        <f>Programas!AE667</f>
        <v>0</v>
      </c>
      <c r="AF667" s="3">
        <f>Programas!AF667</f>
        <v>0</v>
      </c>
      <c r="AG667" s="3">
        <f>Programas!AG667</f>
        <v>0</v>
      </c>
      <c r="AH667" s="3">
        <f>Programas!AH667</f>
        <v>0</v>
      </c>
      <c r="AI667" s="3">
        <f>Programas!AI667</f>
        <v>0</v>
      </c>
      <c r="AJ667" s="3">
        <f>Programas!AJ667</f>
        <v>0</v>
      </c>
      <c r="AK667" s="3">
        <f>Programas!AK667</f>
        <v>0</v>
      </c>
      <c r="AL667" s="3">
        <f>Programas!AL667</f>
        <v>0</v>
      </c>
      <c r="AM667" s="3">
        <f>Programas!AM667</f>
        <v>0</v>
      </c>
      <c r="AN667" s="3">
        <f>Programas!AN667</f>
        <v>0</v>
      </c>
      <c r="AO667" s="3">
        <f>Programas!AO667</f>
        <v>0</v>
      </c>
      <c r="AP667" s="3">
        <f>Programas!AP667</f>
        <v>0</v>
      </c>
      <c r="AQ667" s="3">
        <f>Programas!AQ667</f>
        <v>0</v>
      </c>
      <c r="AR667" s="3">
        <f>Programas!AR667</f>
        <v>0</v>
      </c>
      <c r="AS667" s="3">
        <f>Programas!AS667</f>
        <v>0</v>
      </c>
      <c r="AT667" s="3">
        <f>Programas!AT667</f>
        <v>0</v>
      </c>
      <c r="AU667" s="3">
        <f>Programas!AU667</f>
        <v>0</v>
      </c>
      <c r="AV667" s="3">
        <f>Programas!AV667</f>
        <v>0</v>
      </c>
      <c r="AW667" s="3">
        <f>Programas!AW667</f>
        <v>0</v>
      </c>
      <c r="AX667" s="4">
        <f t="shared" si="661"/>
        <v>0</v>
      </c>
      <c r="AY667" s="4" t="s">
        <v>205</v>
      </c>
      <c r="AZ667" s="2" t="s">
        <v>399</v>
      </c>
      <c r="BA667" s="2" t="s">
        <v>400</v>
      </c>
      <c r="BB667" s="2" t="s">
        <v>401</v>
      </c>
      <c r="BC667" s="2" t="s">
        <v>402</v>
      </c>
      <c r="BD667" s="6">
        <v>0</v>
      </c>
      <c r="BE667" s="6">
        <f t="shared" si="698"/>
        <v>0</v>
      </c>
      <c r="BF667" s="6">
        <f t="shared" si="699"/>
        <v>0</v>
      </c>
      <c r="BG667" s="6">
        <f t="shared" si="700"/>
        <v>0</v>
      </c>
      <c r="BH667" s="6">
        <v>0.25</v>
      </c>
      <c r="BI667" s="6">
        <f t="shared" si="701"/>
        <v>0.25</v>
      </c>
      <c r="BJ667" s="6">
        <f t="shared" si="702"/>
        <v>0.25</v>
      </c>
      <c r="BK667" s="6">
        <f t="shared" si="703"/>
        <v>0.25</v>
      </c>
      <c r="BL667" s="6">
        <f t="shared" si="704"/>
        <v>0.25</v>
      </c>
      <c r="BM667" s="6">
        <v>0.5</v>
      </c>
      <c r="BN667" s="6">
        <f t="shared" si="705"/>
        <v>0.5</v>
      </c>
      <c r="BO667" s="6">
        <f t="shared" si="706"/>
        <v>0.5</v>
      </c>
      <c r="BP667" s="6">
        <f t="shared" si="707"/>
        <v>0.5</v>
      </c>
      <c r="BQ667" s="6">
        <f t="shared" si="708"/>
        <v>0.5</v>
      </c>
      <c r="BR667" s="6">
        <v>0.75</v>
      </c>
      <c r="BS667" s="6">
        <f t="shared" si="709"/>
        <v>0.75</v>
      </c>
      <c r="BT667" s="6">
        <f t="shared" si="710"/>
        <v>0.75</v>
      </c>
      <c r="BU667" s="6">
        <f t="shared" si="711"/>
        <v>0.75</v>
      </c>
      <c r="BV667" s="6">
        <f t="shared" si="712"/>
        <v>0.75</v>
      </c>
      <c r="BW667" s="6">
        <v>1</v>
      </c>
      <c r="BX667" s="1"/>
    </row>
    <row r="668" spans="1:76" ht="68.400000000000006" hidden="1" x14ac:dyDescent="0.3">
      <c r="A668" s="2" t="str">
        <f>Programas!A668</f>
        <v>DO3</v>
      </c>
      <c r="B668" s="2">
        <f>Programas!B668</f>
        <v>2</v>
      </c>
      <c r="C668" s="2" t="str">
        <f>Programas!C668</f>
        <v>Interfaces Setoriais</v>
      </c>
      <c r="D668" s="2">
        <f>Programas!D668</f>
        <v>16</v>
      </c>
      <c r="E668" s="2" t="str">
        <f>Programas!E668</f>
        <v>Proteção e conservação dos recursos hídricos</v>
      </c>
      <c r="F668" s="2" t="str">
        <f>Programas!F668</f>
        <v>16.1</v>
      </c>
      <c r="G668" s="2" t="str">
        <f>Programas!G668</f>
        <v>Iniciativa RIO VIVO</v>
      </c>
      <c r="H668" s="2" t="str">
        <f>Programas!H668</f>
        <v>16.1.2</v>
      </c>
      <c r="I668" s="2" t="str">
        <f>Programas!I668</f>
        <v>Acompanhar as ações em desenvolvimento pela Iniciativa RIO VIVO e verificar seus resultados para a bacia</v>
      </c>
      <c r="J668" s="3" t="str">
        <f>IF(Programas!J668="X","X","")</f>
        <v>X</v>
      </c>
      <c r="K668" s="3" t="str">
        <f>IF(Programas!K668="X","X","")</f>
        <v>X</v>
      </c>
      <c r="L668" s="3" t="str">
        <f>IF(Programas!L668="X","X","")</f>
        <v>X</v>
      </c>
      <c r="M668" s="3" t="str">
        <f>IF(Programas!M668="X","X","")</f>
        <v>X</v>
      </c>
      <c r="N668" s="3" t="str">
        <f>IF(Programas!N668="X","X","")</f>
        <v>X</v>
      </c>
      <c r="O668" s="3" t="str">
        <f>IF(Programas!O668="X","X","")</f>
        <v>X</v>
      </c>
      <c r="P668" s="3" t="str">
        <f>IF(Programas!P668="X","X","")</f>
        <v>X</v>
      </c>
      <c r="Q668" s="3" t="str">
        <f>IF(Programas!Q668="X","X","")</f>
        <v>X</v>
      </c>
      <c r="R668" s="3" t="str">
        <f>IF(Programas!R668="X","X","")</f>
        <v>X</v>
      </c>
      <c r="S668" s="3" t="str">
        <f>IF(Programas!S668="X","X","")</f>
        <v>X</v>
      </c>
      <c r="T668" s="3" t="str">
        <f>IF(Programas!T668="X","X","")</f>
        <v>X</v>
      </c>
      <c r="U668" s="3" t="str">
        <f>IF(Programas!U668="X","X","")</f>
        <v>X</v>
      </c>
      <c r="V668" s="3" t="str">
        <f>IF(Programas!V668="X","X","")</f>
        <v>X</v>
      </c>
      <c r="W668" s="3" t="str">
        <f>IF(Programas!W668="X","X","")</f>
        <v>X</v>
      </c>
      <c r="X668" s="3" t="str">
        <f>IF(Programas!X668="X","X","")</f>
        <v>X</v>
      </c>
      <c r="Y668" s="3" t="str">
        <f>IF(Programas!Y668="X","X","")</f>
        <v>X</v>
      </c>
      <c r="Z668" s="3" t="str">
        <f>IF(Programas!Z668="X","X","")</f>
        <v>X</v>
      </c>
      <c r="AA668" s="3" t="str">
        <f>IF(Programas!AA668="X","X","")</f>
        <v>X</v>
      </c>
      <c r="AB668" s="3" t="str">
        <f>IF(Programas!AB668="X","X","")</f>
        <v>X</v>
      </c>
      <c r="AC668" s="3" t="str">
        <f>IF(Programas!AC668="X","X","")</f>
        <v>X</v>
      </c>
      <c r="AD668" s="3">
        <f>Programas!AD668</f>
        <v>0</v>
      </c>
      <c r="AE668" s="3">
        <f>Programas!AE668</f>
        <v>0</v>
      </c>
      <c r="AF668" s="3">
        <f>Programas!AF668</f>
        <v>0</v>
      </c>
      <c r="AG668" s="3">
        <f>Programas!AG668</f>
        <v>0</v>
      </c>
      <c r="AH668" s="3">
        <f>Programas!AH668</f>
        <v>0</v>
      </c>
      <c r="AI668" s="3">
        <f>Programas!AI668</f>
        <v>0</v>
      </c>
      <c r="AJ668" s="3">
        <f>Programas!AJ668</f>
        <v>0</v>
      </c>
      <c r="AK668" s="3">
        <f>Programas!AK668</f>
        <v>0</v>
      </c>
      <c r="AL668" s="3">
        <f>Programas!AL668</f>
        <v>0</v>
      </c>
      <c r="AM668" s="3">
        <f>Programas!AM668</f>
        <v>0</v>
      </c>
      <c r="AN668" s="3">
        <f>Programas!AN668</f>
        <v>0</v>
      </c>
      <c r="AO668" s="3">
        <f>Programas!AO668</f>
        <v>0</v>
      </c>
      <c r="AP668" s="3">
        <f>Programas!AP668</f>
        <v>0</v>
      </c>
      <c r="AQ668" s="3">
        <f>Programas!AQ668</f>
        <v>0</v>
      </c>
      <c r="AR668" s="3">
        <f>Programas!AR668</f>
        <v>0</v>
      </c>
      <c r="AS668" s="3">
        <f>Programas!AS668</f>
        <v>0</v>
      </c>
      <c r="AT668" s="3">
        <f>Programas!AT668</f>
        <v>0</v>
      </c>
      <c r="AU668" s="3">
        <f>Programas!AU668</f>
        <v>0</v>
      </c>
      <c r="AV668" s="3">
        <f>Programas!AV668</f>
        <v>0</v>
      </c>
      <c r="AW668" s="3">
        <f>Programas!AW668</f>
        <v>0</v>
      </c>
      <c r="AX668" s="4">
        <f t="shared" si="661"/>
        <v>0</v>
      </c>
      <c r="AY668" s="4" t="s">
        <v>205</v>
      </c>
      <c r="AZ668" s="2" t="s">
        <v>399</v>
      </c>
      <c r="BA668" s="2" t="s">
        <v>400</v>
      </c>
      <c r="BB668" s="2" t="s">
        <v>401</v>
      </c>
      <c r="BC668" s="2" t="s">
        <v>402</v>
      </c>
      <c r="BD668" s="6">
        <v>0</v>
      </c>
      <c r="BE668" s="6">
        <f t="shared" si="698"/>
        <v>0</v>
      </c>
      <c r="BF668" s="6">
        <f t="shared" si="699"/>
        <v>0</v>
      </c>
      <c r="BG668" s="6">
        <f t="shared" si="700"/>
        <v>0</v>
      </c>
      <c r="BH668" s="6">
        <v>0.25</v>
      </c>
      <c r="BI668" s="6">
        <f t="shared" si="701"/>
        <v>0.25</v>
      </c>
      <c r="BJ668" s="6">
        <f t="shared" si="702"/>
        <v>0.25</v>
      </c>
      <c r="BK668" s="6">
        <f t="shared" si="703"/>
        <v>0.25</v>
      </c>
      <c r="BL668" s="6">
        <f t="shared" si="704"/>
        <v>0.25</v>
      </c>
      <c r="BM668" s="6">
        <v>0.5</v>
      </c>
      <c r="BN668" s="6">
        <f t="shared" si="705"/>
        <v>0.5</v>
      </c>
      <c r="BO668" s="6">
        <f t="shared" si="706"/>
        <v>0.5</v>
      </c>
      <c r="BP668" s="6">
        <f t="shared" si="707"/>
        <v>0.5</v>
      </c>
      <c r="BQ668" s="6">
        <f t="shared" si="708"/>
        <v>0.5</v>
      </c>
      <c r="BR668" s="6">
        <v>0.75</v>
      </c>
      <c r="BS668" s="6">
        <f t="shared" si="709"/>
        <v>0.75</v>
      </c>
      <c r="BT668" s="6">
        <f t="shared" si="710"/>
        <v>0.75</v>
      </c>
      <c r="BU668" s="6">
        <f t="shared" si="711"/>
        <v>0.75</v>
      </c>
      <c r="BV668" s="6">
        <f t="shared" si="712"/>
        <v>0.75</v>
      </c>
      <c r="BW668" s="6">
        <v>1</v>
      </c>
      <c r="BX668" s="1"/>
    </row>
    <row r="669" spans="1:76" ht="68.400000000000006" hidden="1" x14ac:dyDescent="0.3">
      <c r="A669" s="2" t="str">
        <f>Programas!A669</f>
        <v>DO4</v>
      </c>
      <c r="B669" s="2">
        <f>Programas!B669</f>
        <v>2</v>
      </c>
      <c r="C669" s="2" t="str">
        <f>Programas!C669</f>
        <v>Interfaces Setoriais</v>
      </c>
      <c r="D669" s="2">
        <f>Programas!D669</f>
        <v>16</v>
      </c>
      <c r="E669" s="2" t="str">
        <f>Programas!E669</f>
        <v>Proteção e conservação dos recursos hídricos</v>
      </c>
      <c r="F669" s="2" t="str">
        <f>Programas!F669</f>
        <v>16.1</v>
      </c>
      <c r="G669" s="2" t="str">
        <f>Programas!G669</f>
        <v>Iniciativa RIO VIVO</v>
      </c>
      <c r="H669" s="2" t="str">
        <f>Programas!H669</f>
        <v>16.1.2</v>
      </c>
      <c r="I669" s="2" t="str">
        <f>Programas!I669</f>
        <v>Acompanhar as ações em desenvolvimento pela Iniciativa RIO VIVO e verificar seus resultados para a bacia</v>
      </c>
      <c r="J669" s="3" t="str">
        <f>IF(Programas!J669="X","X","")</f>
        <v>X</v>
      </c>
      <c r="K669" s="3" t="str">
        <f>IF(Programas!K669="X","X","")</f>
        <v>X</v>
      </c>
      <c r="L669" s="3" t="str">
        <f>IF(Programas!L669="X","X","")</f>
        <v>X</v>
      </c>
      <c r="M669" s="3" t="str">
        <f>IF(Programas!M669="X","X","")</f>
        <v>X</v>
      </c>
      <c r="N669" s="3" t="str">
        <f>IF(Programas!N669="X","X","")</f>
        <v>X</v>
      </c>
      <c r="O669" s="3" t="str">
        <f>IF(Programas!O669="X","X","")</f>
        <v>X</v>
      </c>
      <c r="P669" s="3" t="str">
        <f>IF(Programas!P669="X","X","")</f>
        <v>X</v>
      </c>
      <c r="Q669" s="3" t="str">
        <f>IF(Programas!Q669="X","X","")</f>
        <v>X</v>
      </c>
      <c r="R669" s="3" t="str">
        <f>IF(Programas!R669="X","X","")</f>
        <v>X</v>
      </c>
      <c r="S669" s="3" t="str">
        <f>IF(Programas!S669="X","X","")</f>
        <v>X</v>
      </c>
      <c r="T669" s="3" t="str">
        <f>IF(Programas!T669="X","X","")</f>
        <v>X</v>
      </c>
      <c r="U669" s="3" t="str">
        <f>IF(Programas!U669="X","X","")</f>
        <v>X</v>
      </c>
      <c r="V669" s="3" t="str">
        <f>IF(Programas!V669="X","X","")</f>
        <v>X</v>
      </c>
      <c r="W669" s="3" t="str">
        <f>IF(Programas!W669="X","X","")</f>
        <v>X</v>
      </c>
      <c r="X669" s="3" t="str">
        <f>IF(Programas!X669="X","X","")</f>
        <v>X</v>
      </c>
      <c r="Y669" s="3" t="str">
        <f>IF(Programas!Y669="X","X","")</f>
        <v>X</v>
      </c>
      <c r="Z669" s="3" t="str">
        <f>IF(Programas!Z669="X","X","")</f>
        <v>X</v>
      </c>
      <c r="AA669" s="3" t="str">
        <f>IF(Programas!AA669="X","X","")</f>
        <v>X</v>
      </c>
      <c r="AB669" s="3" t="str">
        <f>IF(Programas!AB669="X","X","")</f>
        <v>X</v>
      </c>
      <c r="AC669" s="3" t="str">
        <f>IF(Programas!AC669="X","X","")</f>
        <v>X</v>
      </c>
      <c r="AD669" s="3">
        <f>Programas!AD669</f>
        <v>0</v>
      </c>
      <c r="AE669" s="3">
        <f>Programas!AE669</f>
        <v>0</v>
      </c>
      <c r="AF669" s="3">
        <f>Programas!AF669</f>
        <v>0</v>
      </c>
      <c r="AG669" s="3">
        <f>Programas!AG669</f>
        <v>0</v>
      </c>
      <c r="AH669" s="3">
        <f>Programas!AH669</f>
        <v>0</v>
      </c>
      <c r="AI669" s="3">
        <f>Programas!AI669</f>
        <v>0</v>
      </c>
      <c r="AJ669" s="3">
        <f>Programas!AJ669</f>
        <v>0</v>
      </c>
      <c r="AK669" s="3">
        <f>Programas!AK669</f>
        <v>0</v>
      </c>
      <c r="AL669" s="3">
        <f>Programas!AL669</f>
        <v>0</v>
      </c>
      <c r="AM669" s="3">
        <f>Programas!AM669</f>
        <v>0</v>
      </c>
      <c r="AN669" s="3">
        <f>Programas!AN669</f>
        <v>0</v>
      </c>
      <c r="AO669" s="3">
        <f>Programas!AO669</f>
        <v>0</v>
      </c>
      <c r="AP669" s="3">
        <f>Programas!AP669</f>
        <v>0</v>
      </c>
      <c r="AQ669" s="3">
        <f>Programas!AQ669</f>
        <v>0</v>
      </c>
      <c r="AR669" s="3">
        <f>Programas!AR669</f>
        <v>0</v>
      </c>
      <c r="AS669" s="3">
        <f>Programas!AS669</f>
        <v>0</v>
      </c>
      <c r="AT669" s="3">
        <f>Programas!AT669</f>
        <v>0</v>
      </c>
      <c r="AU669" s="3">
        <f>Programas!AU669</f>
        <v>0</v>
      </c>
      <c r="AV669" s="3">
        <f>Programas!AV669</f>
        <v>0</v>
      </c>
      <c r="AW669" s="3">
        <f>Programas!AW669</f>
        <v>0</v>
      </c>
      <c r="AX669" s="4">
        <f t="shared" si="661"/>
        <v>0</v>
      </c>
      <c r="AY669" s="4" t="s">
        <v>205</v>
      </c>
      <c r="AZ669" s="2" t="s">
        <v>399</v>
      </c>
      <c r="BA669" s="2" t="s">
        <v>400</v>
      </c>
      <c r="BB669" s="2" t="s">
        <v>401</v>
      </c>
      <c r="BC669" s="2" t="s">
        <v>402</v>
      </c>
      <c r="BD669" s="6">
        <v>0</v>
      </c>
      <c r="BE669" s="6">
        <f t="shared" si="698"/>
        <v>0</v>
      </c>
      <c r="BF669" s="6">
        <f t="shared" si="699"/>
        <v>0</v>
      </c>
      <c r="BG669" s="6">
        <f t="shared" si="700"/>
        <v>0</v>
      </c>
      <c r="BH669" s="6">
        <v>0.25</v>
      </c>
      <c r="BI669" s="6">
        <f t="shared" si="701"/>
        <v>0.25</v>
      </c>
      <c r="BJ669" s="6">
        <f t="shared" si="702"/>
        <v>0.25</v>
      </c>
      <c r="BK669" s="6">
        <f t="shared" si="703"/>
        <v>0.25</v>
      </c>
      <c r="BL669" s="6">
        <f t="shared" si="704"/>
        <v>0.25</v>
      </c>
      <c r="BM669" s="6">
        <v>0.5</v>
      </c>
      <c r="BN669" s="6">
        <f t="shared" si="705"/>
        <v>0.5</v>
      </c>
      <c r="BO669" s="6">
        <f t="shared" si="706"/>
        <v>0.5</v>
      </c>
      <c r="BP669" s="6">
        <f t="shared" si="707"/>
        <v>0.5</v>
      </c>
      <c r="BQ669" s="6">
        <f t="shared" si="708"/>
        <v>0.5</v>
      </c>
      <c r="BR669" s="6">
        <v>0.75</v>
      </c>
      <c r="BS669" s="6">
        <f t="shared" si="709"/>
        <v>0.75</v>
      </c>
      <c r="BT669" s="6">
        <f t="shared" si="710"/>
        <v>0.75</v>
      </c>
      <c r="BU669" s="6">
        <f t="shared" si="711"/>
        <v>0.75</v>
      </c>
      <c r="BV669" s="6">
        <f t="shared" si="712"/>
        <v>0.75</v>
      </c>
      <c r="BW669" s="6">
        <v>1</v>
      </c>
      <c r="BX669" s="1"/>
    </row>
    <row r="670" spans="1:76" ht="68.400000000000006" hidden="1" x14ac:dyDescent="0.3">
      <c r="A670" s="2" t="str">
        <f>Programas!A670</f>
        <v>DO5</v>
      </c>
      <c r="B670" s="2">
        <f>Programas!B670</f>
        <v>2</v>
      </c>
      <c r="C670" s="2" t="str">
        <f>Programas!C670</f>
        <v>Interfaces Setoriais</v>
      </c>
      <c r="D670" s="2">
        <f>Programas!D670</f>
        <v>16</v>
      </c>
      <c r="E670" s="2" t="str">
        <f>Programas!E670</f>
        <v>Proteção e conservação dos recursos hídricos</v>
      </c>
      <c r="F670" s="2" t="str">
        <f>Programas!F670</f>
        <v>16.1</v>
      </c>
      <c r="G670" s="2" t="str">
        <f>Programas!G670</f>
        <v>Iniciativa RIO VIVO</v>
      </c>
      <c r="H670" s="2" t="str">
        <f>Programas!H670</f>
        <v>16.1.2</v>
      </c>
      <c r="I670" s="2" t="str">
        <f>Programas!I670</f>
        <v>Acompanhar as ações em desenvolvimento pela Iniciativa RIO VIVO e verificar seus resultados para a bacia</v>
      </c>
      <c r="J670" s="3" t="str">
        <f>IF(Programas!J670="X","X","")</f>
        <v>X</v>
      </c>
      <c r="K670" s="3" t="str">
        <f>IF(Programas!K670="X","X","")</f>
        <v>X</v>
      </c>
      <c r="L670" s="3" t="str">
        <f>IF(Programas!L670="X","X","")</f>
        <v>X</v>
      </c>
      <c r="M670" s="3" t="str">
        <f>IF(Programas!M670="X","X","")</f>
        <v>X</v>
      </c>
      <c r="N670" s="3" t="str">
        <f>IF(Programas!N670="X","X","")</f>
        <v>X</v>
      </c>
      <c r="O670" s="3" t="str">
        <f>IF(Programas!O670="X","X","")</f>
        <v>X</v>
      </c>
      <c r="P670" s="3" t="str">
        <f>IF(Programas!P670="X","X","")</f>
        <v>X</v>
      </c>
      <c r="Q670" s="3" t="str">
        <f>IF(Programas!Q670="X","X","")</f>
        <v>X</v>
      </c>
      <c r="R670" s="3" t="str">
        <f>IF(Programas!R670="X","X","")</f>
        <v>X</v>
      </c>
      <c r="S670" s="3" t="str">
        <f>IF(Programas!S670="X","X","")</f>
        <v>X</v>
      </c>
      <c r="T670" s="3" t="str">
        <f>IF(Programas!T670="X","X","")</f>
        <v>X</v>
      </c>
      <c r="U670" s="3" t="str">
        <f>IF(Programas!U670="X","X","")</f>
        <v>X</v>
      </c>
      <c r="V670" s="3" t="str">
        <f>IF(Programas!V670="X","X","")</f>
        <v>X</v>
      </c>
      <c r="W670" s="3" t="str">
        <f>IF(Programas!W670="X","X","")</f>
        <v>X</v>
      </c>
      <c r="X670" s="3" t="str">
        <f>IF(Programas!X670="X","X","")</f>
        <v>X</v>
      </c>
      <c r="Y670" s="3" t="str">
        <f>IF(Programas!Y670="X","X","")</f>
        <v>X</v>
      </c>
      <c r="Z670" s="3" t="str">
        <f>IF(Programas!Z670="X","X","")</f>
        <v>X</v>
      </c>
      <c r="AA670" s="3" t="str">
        <f>IF(Programas!AA670="X","X","")</f>
        <v>X</v>
      </c>
      <c r="AB670" s="3" t="str">
        <f>IF(Programas!AB670="X","X","")</f>
        <v>X</v>
      </c>
      <c r="AC670" s="3" t="str">
        <f>IF(Programas!AC670="X","X","")</f>
        <v>X</v>
      </c>
      <c r="AD670" s="3">
        <f>Programas!AD670</f>
        <v>0</v>
      </c>
      <c r="AE670" s="3">
        <f>Programas!AE670</f>
        <v>0</v>
      </c>
      <c r="AF670" s="3">
        <f>Programas!AF670</f>
        <v>0</v>
      </c>
      <c r="AG670" s="3">
        <f>Programas!AG670</f>
        <v>0</v>
      </c>
      <c r="AH670" s="3">
        <f>Programas!AH670</f>
        <v>0</v>
      </c>
      <c r="AI670" s="3">
        <f>Programas!AI670</f>
        <v>0</v>
      </c>
      <c r="AJ670" s="3">
        <f>Programas!AJ670</f>
        <v>0</v>
      </c>
      <c r="AK670" s="3">
        <f>Programas!AK670</f>
        <v>0</v>
      </c>
      <c r="AL670" s="3">
        <f>Programas!AL670</f>
        <v>0</v>
      </c>
      <c r="AM670" s="3">
        <f>Programas!AM670</f>
        <v>0</v>
      </c>
      <c r="AN670" s="3">
        <f>Programas!AN670</f>
        <v>0</v>
      </c>
      <c r="AO670" s="3">
        <f>Programas!AO670</f>
        <v>0</v>
      </c>
      <c r="AP670" s="3">
        <f>Programas!AP670</f>
        <v>0</v>
      </c>
      <c r="AQ670" s="3">
        <f>Programas!AQ670</f>
        <v>0</v>
      </c>
      <c r="AR670" s="3">
        <f>Programas!AR670</f>
        <v>0</v>
      </c>
      <c r="AS670" s="3">
        <f>Programas!AS670</f>
        <v>0</v>
      </c>
      <c r="AT670" s="3">
        <f>Programas!AT670</f>
        <v>0</v>
      </c>
      <c r="AU670" s="3">
        <f>Programas!AU670</f>
        <v>0</v>
      </c>
      <c r="AV670" s="3">
        <f>Programas!AV670</f>
        <v>0</v>
      </c>
      <c r="AW670" s="3">
        <f>Programas!AW670</f>
        <v>0</v>
      </c>
      <c r="AX670" s="4">
        <f t="shared" si="661"/>
        <v>0</v>
      </c>
      <c r="AY670" s="4" t="s">
        <v>205</v>
      </c>
      <c r="AZ670" s="2" t="s">
        <v>399</v>
      </c>
      <c r="BA670" s="2" t="s">
        <v>400</v>
      </c>
      <c r="BB670" s="2" t="s">
        <v>401</v>
      </c>
      <c r="BC670" s="2" t="s">
        <v>402</v>
      </c>
      <c r="BD670" s="6">
        <v>0</v>
      </c>
      <c r="BE670" s="6">
        <f t="shared" si="698"/>
        <v>0</v>
      </c>
      <c r="BF670" s="6">
        <f t="shared" si="699"/>
        <v>0</v>
      </c>
      <c r="BG670" s="6">
        <f t="shared" si="700"/>
        <v>0</v>
      </c>
      <c r="BH670" s="6">
        <v>0.25</v>
      </c>
      <c r="BI670" s="6">
        <f t="shared" si="701"/>
        <v>0.25</v>
      </c>
      <c r="BJ670" s="6">
        <f t="shared" si="702"/>
        <v>0.25</v>
      </c>
      <c r="BK670" s="6">
        <f t="shared" si="703"/>
        <v>0.25</v>
      </c>
      <c r="BL670" s="6">
        <f t="shared" si="704"/>
        <v>0.25</v>
      </c>
      <c r="BM670" s="6">
        <v>0.5</v>
      </c>
      <c r="BN670" s="6">
        <f t="shared" si="705"/>
        <v>0.5</v>
      </c>
      <c r="BO670" s="6">
        <f t="shared" si="706"/>
        <v>0.5</v>
      </c>
      <c r="BP670" s="6">
        <f t="shared" si="707"/>
        <v>0.5</v>
      </c>
      <c r="BQ670" s="6">
        <f t="shared" si="708"/>
        <v>0.5</v>
      </c>
      <c r="BR670" s="6">
        <v>0.75</v>
      </c>
      <c r="BS670" s="6">
        <f t="shared" si="709"/>
        <v>0.75</v>
      </c>
      <c r="BT670" s="6">
        <f t="shared" si="710"/>
        <v>0.75</v>
      </c>
      <c r="BU670" s="6">
        <f t="shared" si="711"/>
        <v>0.75</v>
      </c>
      <c r="BV670" s="6">
        <f t="shared" si="712"/>
        <v>0.75</v>
      </c>
      <c r="BW670" s="6">
        <v>1</v>
      </c>
      <c r="BX670" s="1"/>
    </row>
    <row r="671" spans="1:76" ht="68.400000000000006" hidden="1" x14ac:dyDescent="0.3">
      <c r="A671" s="2" t="str">
        <f>Programas!A671</f>
        <v>DO6</v>
      </c>
      <c r="B671" s="2">
        <f>Programas!B671</f>
        <v>2</v>
      </c>
      <c r="C671" s="2" t="str">
        <f>Programas!C671</f>
        <v>Interfaces Setoriais</v>
      </c>
      <c r="D671" s="2">
        <f>Programas!D671</f>
        <v>16</v>
      </c>
      <c r="E671" s="2" t="str">
        <f>Programas!E671</f>
        <v>Proteção e conservação dos recursos hídricos</v>
      </c>
      <c r="F671" s="2" t="str">
        <f>Programas!F671</f>
        <v>16.1</v>
      </c>
      <c r="G671" s="2" t="str">
        <f>Programas!G671</f>
        <v>Iniciativa RIO VIVO</v>
      </c>
      <c r="H671" s="2" t="str">
        <f>Programas!H671</f>
        <v>16.1.2</v>
      </c>
      <c r="I671" s="2" t="str">
        <f>Programas!I671</f>
        <v>Acompanhar as ações em desenvolvimento pela Iniciativa RIO VIVO e verificar seus resultados para a bacia</v>
      </c>
      <c r="J671" s="3" t="str">
        <f>IF(Programas!J671="X","X","")</f>
        <v>X</v>
      </c>
      <c r="K671" s="3" t="str">
        <f>IF(Programas!K671="X","X","")</f>
        <v>X</v>
      </c>
      <c r="L671" s="3" t="str">
        <f>IF(Programas!L671="X","X","")</f>
        <v>X</v>
      </c>
      <c r="M671" s="3" t="str">
        <f>IF(Programas!M671="X","X","")</f>
        <v>X</v>
      </c>
      <c r="N671" s="3" t="str">
        <f>IF(Programas!N671="X","X","")</f>
        <v>X</v>
      </c>
      <c r="O671" s="3" t="str">
        <f>IF(Programas!O671="X","X","")</f>
        <v>X</v>
      </c>
      <c r="P671" s="3" t="str">
        <f>IF(Programas!P671="X","X","")</f>
        <v>X</v>
      </c>
      <c r="Q671" s="3" t="str">
        <f>IF(Programas!Q671="X","X","")</f>
        <v>X</v>
      </c>
      <c r="R671" s="3" t="str">
        <f>IF(Programas!R671="X","X","")</f>
        <v>X</v>
      </c>
      <c r="S671" s="3" t="str">
        <f>IF(Programas!S671="X","X","")</f>
        <v>X</v>
      </c>
      <c r="T671" s="3" t="str">
        <f>IF(Programas!T671="X","X","")</f>
        <v>X</v>
      </c>
      <c r="U671" s="3" t="str">
        <f>IF(Programas!U671="X","X","")</f>
        <v>X</v>
      </c>
      <c r="V671" s="3" t="str">
        <f>IF(Programas!V671="X","X","")</f>
        <v>X</v>
      </c>
      <c r="W671" s="3" t="str">
        <f>IF(Programas!W671="X","X","")</f>
        <v>X</v>
      </c>
      <c r="X671" s="3" t="str">
        <f>IF(Programas!X671="X","X","")</f>
        <v>X</v>
      </c>
      <c r="Y671" s="3" t="str">
        <f>IF(Programas!Y671="X","X","")</f>
        <v>X</v>
      </c>
      <c r="Z671" s="3" t="str">
        <f>IF(Programas!Z671="X","X","")</f>
        <v>X</v>
      </c>
      <c r="AA671" s="3" t="str">
        <f>IF(Programas!AA671="X","X","")</f>
        <v>X</v>
      </c>
      <c r="AB671" s="3" t="str">
        <f>IF(Programas!AB671="X","X","")</f>
        <v>X</v>
      </c>
      <c r="AC671" s="3" t="str">
        <f>IF(Programas!AC671="X","X","")</f>
        <v>X</v>
      </c>
      <c r="AD671" s="3">
        <f>Programas!AD671</f>
        <v>0</v>
      </c>
      <c r="AE671" s="3">
        <f>Programas!AE671</f>
        <v>0</v>
      </c>
      <c r="AF671" s="3">
        <f>Programas!AF671</f>
        <v>0</v>
      </c>
      <c r="AG671" s="3">
        <f>Programas!AG671</f>
        <v>0</v>
      </c>
      <c r="AH671" s="3">
        <f>Programas!AH671</f>
        <v>0</v>
      </c>
      <c r="AI671" s="3">
        <f>Programas!AI671</f>
        <v>0</v>
      </c>
      <c r="AJ671" s="3">
        <f>Programas!AJ671</f>
        <v>0</v>
      </c>
      <c r="AK671" s="3">
        <f>Programas!AK671</f>
        <v>0</v>
      </c>
      <c r="AL671" s="3">
        <f>Programas!AL671</f>
        <v>0</v>
      </c>
      <c r="AM671" s="3">
        <f>Programas!AM671</f>
        <v>0</v>
      </c>
      <c r="AN671" s="3">
        <f>Programas!AN671</f>
        <v>0</v>
      </c>
      <c r="AO671" s="3">
        <f>Programas!AO671</f>
        <v>0</v>
      </c>
      <c r="AP671" s="3">
        <f>Programas!AP671</f>
        <v>0</v>
      </c>
      <c r="AQ671" s="3">
        <f>Programas!AQ671</f>
        <v>0</v>
      </c>
      <c r="AR671" s="3">
        <f>Programas!AR671</f>
        <v>0</v>
      </c>
      <c r="AS671" s="3">
        <f>Programas!AS671</f>
        <v>0</v>
      </c>
      <c r="AT671" s="3">
        <f>Programas!AT671</f>
        <v>0</v>
      </c>
      <c r="AU671" s="3">
        <f>Programas!AU671</f>
        <v>0</v>
      </c>
      <c r="AV671" s="3">
        <f>Programas!AV671</f>
        <v>0</v>
      </c>
      <c r="AW671" s="3">
        <f>Programas!AW671</f>
        <v>0</v>
      </c>
      <c r="AX671" s="4">
        <f t="shared" si="661"/>
        <v>0</v>
      </c>
      <c r="AY671" s="4" t="s">
        <v>205</v>
      </c>
      <c r="AZ671" s="2" t="s">
        <v>399</v>
      </c>
      <c r="BA671" s="2" t="s">
        <v>400</v>
      </c>
      <c r="BB671" s="2" t="s">
        <v>401</v>
      </c>
      <c r="BC671" s="2" t="s">
        <v>402</v>
      </c>
      <c r="BD671" s="6">
        <v>0</v>
      </c>
      <c r="BE671" s="6">
        <f t="shared" si="698"/>
        <v>0</v>
      </c>
      <c r="BF671" s="6">
        <f t="shared" si="699"/>
        <v>0</v>
      </c>
      <c r="BG671" s="6">
        <f t="shared" si="700"/>
        <v>0</v>
      </c>
      <c r="BH671" s="6">
        <v>0.25</v>
      </c>
      <c r="BI671" s="6">
        <f t="shared" si="701"/>
        <v>0.25</v>
      </c>
      <c r="BJ671" s="6">
        <f t="shared" si="702"/>
        <v>0.25</v>
      </c>
      <c r="BK671" s="6">
        <f t="shared" si="703"/>
        <v>0.25</v>
      </c>
      <c r="BL671" s="6">
        <f t="shared" si="704"/>
        <v>0.25</v>
      </c>
      <c r="BM671" s="6">
        <v>0.5</v>
      </c>
      <c r="BN671" s="6">
        <f t="shared" si="705"/>
        <v>0.5</v>
      </c>
      <c r="BO671" s="6">
        <f t="shared" si="706"/>
        <v>0.5</v>
      </c>
      <c r="BP671" s="6">
        <f t="shared" si="707"/>
        <v>0.5</v>
      </c>
      <c r="BQ671" s="6">
        <f t="shared" si="708"/>
        <v>0.5</v>
      </c>
      <c r="BR671" s="6">
        <v>0.75</v>
      </c>
      <c r="BS671" s="6">
        <f t="shared" si="709"/>
        <v>0.75</v>
      </c>
      <c r="BT671" s="6">
        <f t="shared" si="710"/>
        <v>0.75</v>
      </c>
      <c r="BU671" s="6">
        <f t="shared" si="711"/>
        <v>0.75</v>
      </c>
      <c r="BV671" s="6">
        <f t="shared" si="712"/>
        <v>0.75</v>
      </c>
      <c r="BW671" s="6">
        <v>1</v>
      </c>
      <c r="BX671" s="1"/>
    </row>
    <row r="672" spans="1:76" ht="68.400000000000006" hidden="1" x14ac:dyDescent="0.3">
      <c r="A672" s="2" t="str">
        <f>Programas!A672</f>
        <v>UA7</v>
      </c>
      <c r="B672" s="2">
        <f>Programas!B672</f>
        <v>2</v>
      </c>
      <c r="C672" s="2" t="str">
        <f>Programas!C672</f>
        <v>Interfaces Setoriais</v>
      </c>
      <c r="D672" s="2">
        <f>Programas!D672</f>
        <v>16</v>
      </c>
      <c r="E672" s="2" t="str">
        <f>Programas!E672</f>
        <v>Proteção e conservação dos recursos hídricos</v>
      </c>
      <c r="F672" s="2" t="str">
        <f>Programas!F672</f>
        <v>16.1</v>
      </c>
      <c r="G672" s="2" t="str">
        <f>Programas!G672</f>
        <v>Iniciativa RIO VIVO</v>
      </c>
      <c r="H672" s="2" t="str">
        <f>Programas!H672</f>
        <v>16.1.2</v>
      </c>
      <c r="I672" s="2" t="str">
        <f>Programas!I672</f>
        <v>Acompanhar as ações em desenvolvimento pela Iniciativa RIO VIVO e verificar seus resultados para a bacia</v>
      </c>
      <c r="J672" s="3" t="str">
        <f>IF(Programas!J672="X","X","")</f>
        <v/>
      </c>
      <c r="K672" s="3" t="str">
        <f>IF(Programas!K672="X","X","")</f>
        <v/>
      </c>
      <c r="L672" s="3" t="str">
        <f>IF(Programas!L672="X","X","")</f>
        <v/>
      </c>
      <c r="M672" s="3" t="str">
        <f>IF(Programas!M672="X","X","")</f>
        <v/>
      </c>
      <c r="N672" s="3" t="str">
        <f>IF(Programas!N672="X","X","")</f>
        <v>X</v>
      </c>
      <c r="O672" s="3" t="str">
        <f>IF(Programas!O672="X","X","")</f>
        <v>X</v>
      </c>
      <c r="P672" s="3" t="str">
        <f>IF(Programas!P672="X","X","")</f>
        <v>X</v>
      </c>
      <c r="Q672" s="3" t="str">
        <f>IF(Programas!Q672="X","X","")</f>
        <v>X</v>
      </c>
      <c r="R672" s="3" t="str">
        <f>IF(Programas!R672="X","X","")</f>
        <v>X</v>
      </c>
      <c r="S672" s="3" t="str">
        <f>IF(Programas!S672="X","X","")</f>
        <v>X</v>
      </c>
      <c r="T672" s="3" t="str">
        <f>IF(Programas!T672="X","X","")</f>
        <v>X</v>
      </c>
      <c r="U672" s="3" t="str">
        <f>IF(Programas!U672="X","X","")</f>
        <v>X</v>
      </c>
      <c r="V672" s="3" t="str">
        <f>IF(Programas!V672="X","X","")</f>
        <v>X</v>
      </c>
      <c r="W672" s="3" t="str">
        <f>IF(Programas!W672="X","X","")</f>
        <v>X</v>
      </c>
      <c r="X672" s="3" t="str">
        <f>IF(Programas!X672="X","X","")</f>
        <v>X</v>
      </c>
      <c r="Y672" s="3" t="str">
        <f>IF(Programas!Y672="X","X","")</f>
        <v>X</v>
      </c>
      <c r="Z672" s="3" t="str">
        <f>IF(Programas!Z672="X","X","")</f>
        <v>X</v>
      </c>
      <c r="AA672" s="3" t="str">
        <f>IF(Programas!AA672="X","X","")</f>
        <v>X</v>
      </c>
      <c r="AB672" s="3" t="str">
        <f>IF(Programas!AB672="X","X","")</f>
        <v>X</v>
      </c>
      <c r="AC672" s="3" t="str">
        <f>IF(Programas!AC672="X","X","")</f>
        <v>X</v>
      </c>
      <c r="AD672" s="3">
        <f>Programas!AD672</f>
        <v>0</v>
      </c>
      <c r="AE672" s="3">
        <f>Programas!AE672</f>
        <v>0</v>
      </c>
      <c r="AF672" s="3">
        <f>Programas!AF672</f>
        <v>0</v>
      </c>
      <c r="AG672" s="3">
        <f>Programas!AG672</f>
        <v>0</v>
      </c>
      <c r="AH672" s="3">
        <f>Programas!AH672</f>
        <v>0</v>
      </c>
      <c r="AI672" s="3">
        <f>Programas!AI672</f>
        <v>0</v>
      </c>
      <c r="AJ672" s="3">
        <f>Programas!AJ672</f>
        <v>0</v>
      </c>
      <c r="AK672" s="3">
        <f>Programas!AK672</f>
        <v>0</v>
      </c>
      <c r="AL672" s="3">
        <f>Programas!AL672</f>
        <v>0</v>
      </c>
      <c r="AM672" s="3">
        <f>Programas!AM672</f>
        <v>0</v>
      </c>
      <c r="AN672" s="3">
        <f>Programas!AN672</f>
        <v>0</v>
      </c>
      <c r="AO672" s="3">
        <f>Programas!AO672</f>
        <v>0</v>
      </c>
      <c r="AP672" s="3">
        <f>Programas!AP672</f>
        <v>0</v>
      </c>
      <c r="AQ672" s="3">
        <f>Programas!AQ672</f>
        <v>0</v>
      </c>
      <c r="AR672" s="3">
        <f>Programas!AR672</f>
        <v>0</v>
      </c>
      <c r="AS672" s="3">
        <f>Programas!AS672</f>
        <v>0</v>
      </c>
      <c r="AT672" s="3">
        <f>Programas!AT672</f>
        <v>0</v>
      </c>
      <c r="AU672" s="3">
        <f>Programas!AU672</f>
        <v>0</v>
      </c>
      <c r="AV672" s="3">
        <f>Programas!AV672</f>
        <v>0</v>
      </c>
      <c r="AW672" s="3">
        <f>Programas!AW672</f>
        <v>0</v>
      </c>
      <c r="AX672" s="4">
        <f t="shared" si="661"/>
        <v>0</v>
      </c>
      <c r="AY672" s="4" t="s">
        <v>205</v>
      </c>
      <c r="AZ672" s="2" t="s">
        <v>590</v>
      </c>
      <c r="BA672" s="2" t="s">
        <v>589</v>
      </c>
      <c r="BB672" s="2" t="s">
        <v>400</v>
      </c>
      <c r="BC672" s="2" t="s">
        <v>401</v>
      </c>
      <c r="BD672" s="6">
        <v>0</v>
      </c>
      <c r="BE672" s="6">
        <f t="shared" si="698"/>
        <v>0</v>
      </c>
      <c r="BF672" s="6">
        <f t="shared" si="699"/>
        <v>0</v>
      </c>
      <c r="BG672" s="6">
        <f t="shared" si="700"/>
        <v>0</v>
      </c>
      <c r="BH672" s="6">
        <v>0.25</v>
      </c>
      <c r="BI672" s="6">
        <f t="shared" si="701"/>
        <v>0.25</v>
      </c>
      <c r="BJ672" s="6">
        <f t="shared" si="702"/>
        <v>0.25</v>
      </c>
      <c r="BK672" s="6">
        <f t="shared" si="703"/>
        <v>0.25</v>
      </c>
      <c r="BL672" s="6">
        <f t="shared" si="704"/>
        <v>0.25</v>
      </c>
      <c r="BM672" s="6">
        <v>0.5</v>
      </c>
      <c r="BN672" s="6">
        <f t="shared" si="705"/>
        <v>0.5</v>
      </c>
      <c r="BO672" s="6">
        <f t="shared" si="706"/>
        <v>0.5</v>
      </c>
      <c r="BP672" s="6">
        <f t="shared" si="707"/>
        <v>0.5</v>
      </c>
      <c r="BQ672" s="6">
        <f t="shared" si="708"/>
        <v>0.5</v>
      </c>
      <c r="BR672" s="6">
        <v>0.75</v>
      </c>
      <c r="BS672" s="6">
        <f t="shared" si="709"/>
        <v>0.75</v>
      </c>
      <c r="BT672" s="6">
        <f t="shared" si="710"/>
        <v>0.75</v>
      </c>
      <c r="BU672" s="6">
        <f t="shared" si="711"/>
        <v>0.75</v>
      </c>
      <c r="BV672" s="6">
        <f t="shared" si="712"/>
        <v>0.75</v>
      </c>
      <c r="BW672" s="6">
        <v>1</v>
      </c>
      <c r="BX672" s="1"/>
    </row>
    <row r="673" spans="1:76" ht="68.400000000000006" hidden="1" x14ac:dyDescent="0.3">
      <c r="A673" s="2" t="str">
        <f>Programas!A673</f>
        <v>UA8</v>
      </c>
      <c r="B673" s="2">
        <f>Programas!B673</f>
        <v>2</v>
      </c>
      <c r="C673" s="2" t="str">
        <f>Programas!C673</f>
        <v>Interfaces Setoriais</v>
      </c>
      <c r="D673" s="2">
        <f>Programas!D673</f>
        <v>16</v>
      </c>
      <c r="E673" s="2" t="str">
        <f>Programas!E673</f>
        <v>Proteção e conservação dos recursos hídricos</v>
      </c>
      <c r="F673" s="2" t="str">
        <f>Programas!F673</f>
        <v>16.1</v>
      </c>
      <c r="G673" s="2" t="str">
        <f>Programas!G673</f>
        <v>Iniciativa RIO VIVO</v>
      </c>
      <c r="H673" s="2" t="str">
        <f>Programas!H673</f>
        <v>16.1.2</v>
      </c>
      <c r="I673" s="2" t="str">
        <f>Programas!I673</f>
        <v>Acompanhar as ações em desenvolvimento pela Iniciativa RIO VIVO e verificar seus resultados para a bacia</v>
      </c>
      <c r="J673" s="3" t="str">
        <f>IF(Programas!J673="X","X","")</f>
        <v/>
      </c>
      <c r="K673" s="3" t="str">
        <f>IF(Programas!K673="X","X","")</f>
        <v/>
      </c>
      <c r="L673" s="3" t="str">
        <f>IF(Programas!L673="X","X","")</f>
        <v/>
      </c>
      <c r="M673" s="3" t="str">
        <f>IF(Programas!M673="X","X","")</f>
        <v/>
      </c>
      <c r="N673" s="3" t="str">
        <f>IF(Programas!N673="X","X","")</f>
        <v>X</v>
      </c>
      <c r="O673" s="3" t="str">
        <f>IF(Programas!O673="X","X","")</f>
        <v>X</v>
      </c>
      <c r="P673" s="3" t="str">
        <f>IF(Programas!P673="X","X","")</f>
        <v>X</v>
      </c>
      <c r="Q673" s="3" t="str">
        <f>IF(Programas!Q673="X","X","")</f>
        <v>X</v>
      </c>
      <c r="R673" s="3" t="str">
        <f>IF(Programas!R673="X","X","")</f>
        <v>X</v>
      </c>
      <c r="S673" s="3" t="str">
        <f>IF(Programas!S673="X","X","")</f>
        <v>X</v>
      </c>
      <c r="T673" s="3" t="str">
        <f>IF(Programas!T673="X","X","")</f>
        <v>X</v>
      </c>
      <c r="U673" s="3" t="str">
        <f>IF(Programas!U673="X","X","")</f>
        <v>X</v>
      </c>
      <c r="V673" s="3" t="str">
        <f>IF(Programas!V673="X","X","")</f>
        <v>X</v>
      </c>
      <c r="W673" s="3" t="str">
        <f>IF(Programas!W673="X","X","")</f>
        <v>X</v>
      </c>
      <c r="X673" s="3" t="str">
        <f>IF(Programas!X673="X","X","")</f>
        <v>X</v>
      </c>
      <c r="Y673" s="3" t="str">
        <f>IF(Programas!Y673="X","X","")</f>
        <v>X</v>
      </c>
      <c r="Z673" s="3" t="str">
        <f>IF(Programas!Z673="X","X","")</f>
        <v>X</v>
      </c>
      <c r="AA673" s="3" t="str">
        <f>IF(Programas!AA673="X","X","")</f>
        <v>X</v>
      </c>
      <c r="AB673" s="3" t="str">
        <f>IF(Programas!AB673="X","X","")</f>
        <v>X</v>
      </c>
      <c r="AC673" s="3" t="str">
        <f>IF(Programas!AC673="X","X","")</f>
        <v>X</v>
      </c>
      <c r="AD673" s="3">
        <f>Programas!AD673</f>
        <v>0</v>
      </c>
      <c r="AE673" s="3">
        <f>Programas!AE673</f>
        <v>0</v>
      </c>
      <c r="AF673" s="3">
        <f>Programas!AF673</f>
        <v>0</v>
      </c>
      <c r="AG673" s="3">
        <f>Programas!AG673</f>
        <v>0</v>
      </c>
      <c r="AH673" s="3">
        <f>Programas!AH673</f>
        <v>0</v>
      </c>
      <c r="AI673" s="3">
        <f>Programas!AI673</f>
        <v>0</v>
      </c>
      <c r="AJ673" s="3">
        <f>Programas!AJ673</f>
        <v>0</v>
      </c>
      <c r="AK673" s="3">
        <f>Programas!AK673</f>
        <v>0</v>
      </c>
      <c r="AL673" s="3">
        <f>Programas!AL673</f>
        <v>0</v>
      </c>
      <c r="AM673" s="3">
        <f>Programas!AM673</f>
        <v>0</v>
      </c>
      <c r="AN673" s="3">
        <f>Programas!AN673</f>
        <v>0</v>
      </c>
      <c r="AO673" s="3">
        <f>Programas!AO673</f>
        <v>0</v>
      </c>
      <c r="AP673" s="3">
        <f>Programas!AP673</f>
        <v>0</v>
      </c>
      <c r="AQ673" s="3">
        <f>Programas!AQ673</f>
        <v>0</v>
      </c>
      <c r="AR673" s="3">
        <f>Programas!AR673</f>
        <v>0</v>
      </c>
      <c r="AS673" s="3">
        <f>Programas!AS673</f>
        <v>0</v>
      </c>
      <c r="AT673" s="3">
        <f>Programas!AT673</f>
        <v>0</v>
      </c>
      <c r="AU673" s="3">
        <f>Programas!AU673</f>
        <v>0</v>
      </c>
      <c r="AV673" s="3">
        <f>Programas!AV673</f>
        <v>0</v>
      </c>
      <c r="AW673" s="3">
        <f>Programas!AW673</f>
        <v>0</v>
      </c>
      <c r="AX673" s="4">
        <f t="shared" si="661"/>
        <v>0</v>
      </c>
      <c r="AY673" s="4" t="s">
        <v>205</v>
      </c>
      <c r="AZ673" s="2" t="s">
        <v>590</v>
      </c>
      <c r="BA673" s="2" t="s">
        <v>589</v>
      </c>
      <c r="BB673" s="2" t="s">
        <v>400</v>
      </c>
      <c r="BC673" s="2" t="s">
        <v>401</v>
      </c>
      <c r="BD673" s="6">
        <v>0</v>
      </c>
      <c r="BE673" s="6">
        <f t="shared" si="698"/>
        <v>0</v>
      </c>
      <c r="BF673" s="6">
        <f t="shared" si="699"/>
        <v>0</v>
      </c>
      <c r="BG673" s="6">
        <f t="shared" si="700"/>
        <v>0</v>
      </c>
      <c r="BH673" s="6">
        <v>0.25</v>
      </c>
      <c r="BI673" s="6">
        <f t="shared" si="701"/>
        <v>0.25</v>
      </c>
      <c r="BJ673" s="6">
        <f t="shared" si="702"/>
        <v>0.25</v>
      </c>
      <c r="BK673" s="6">
        <f t="shared" si="703"/>
        <v>0.25</v>
      </c>
      <c r="BL673" s="6">
        <f t="shared" si="704"/>
        <v>0.25</v>
      </c>
      <c r="BM673" s="6">
        <v>0.5</v>
      </c>
      <c r="BN673" s="6">
        <f t="shared" si="705"/>
        <v>0.5</v>
      </c>
      <c r="BO673" s="6">
        <f t="shared" si="706"/>
        <v>0.5</v>
      </c>
      <c r="BP673" s="6">
        <f t="shared" si="707"/>
        <v>0.5</v>
      </c>
      <c r="BQ673" s="6">
        <f t="shared" si="708"/>
        <v>0.5</v>
      </c>
      <c r="BR673" s="6">
        <v>0.75</v>
      </c>
      <c r="BS673" s="6">
        <f t="shared" si="709"/>
        <v>0.75</v>
      </c>
      <c r="BT673" s="6">
        <f t="shared" si="710"/>
        <v>0.75</v>
      </c>
      <c r="BU673" s="6">
        <f t="shared" si="711"/>
        <v>0.75</v>
      </c>
      <c r="BV673" s="6">
        <f t="shared" si="712"/>
        <v>0.75</v>
      </c>
      <c r="BW673" s="6">
        <v>1</v>
      </c>
      <c r="BX673" s="1"/>
    </row>
    <row r="674" spans="1:76" ht="68.400000000000006" hidden="1" x14ac:dyDescent="0.3">
      <c r="A674" s="2" t="str">
        <f>Programas!A674</f>
        <v>UA9</v>
      </c>
      <c r="B674" s="2">
        <f>Programas!B674</f>
        <v>2</v>
      </c>
      <c r="C674" s="2" t="str">
        <f>Programas!C674</f>
        <v>Interfaces Setoriais</v>
      </c>
      <c r="D674" s="2">
        <f>Programas!D674</f>
        <v>16</v>
      </c>
      <c r="E674" s="2" t="str">
        <f>Programas!E674</f>
        <v>Proteção e conservação dos recursos hídricos</v>
      </c>
      <c r="F674" s="2" t="str">
        <f>Programas!F674</f>
        <v>16.1</v>
      </c>
      <c r="G674" s="2" t="str">
        <f>Programas!G674</f>
        <v>Iniciativa RIO VIVO</v>
      </c>
      <c r="H674" s="2" t="str">
        <f>Programas!H674</f>
        <v>16.1.2</v>
      </c>
      <c r="I674" s="2" t="str">
        <f>Programas!I674</f>
        <v>Acompanhar as ações em desenvolvimento pela Iniciativa RIO VIVO e verificar seus resultados para a bacia</v>
      </c>
      <c r="J674" s="3" t="str">
        <f>IF(Programas!J674="X","X","")</f>
        <v/>
      </c>
      <c r="K674" s="3" t="str">
        <f>IF(Programas!K674="X","X","")</f>
        <v/>
      </c>
      <c r="L674" s="3" t="str">
        <f>IF(Programas!L674="X","X","")</f>
        <v/>
      </c>
      <c r="M674" s="3" t="str">
        <f>IF(Programas!M674="X","X","")</f>
        <v/>
      </c>
      <c r="N674" s="3" t="str">
        <f>IF(Programas!N674="X","X","")</f>
        <v>X</v>
      </c>
      <c r="O674" s="3" t="str">
        <f>IF(Programas!O674="X","X","")</f>
        <v>X</v>
      </c>
      <c r="P674" s="3" t="str">
        <f>IF(Programas!P674="X","X","")</f>
        <v>X</v>
      </c>
      <c r="Q674" s="3" t="str">
        <f>IF(Programas!Q674="X","X","")</f>
        <v>X</v>
      </c>
      <c r="R674" s="3" t="str">
        <f>IF(Programas!R674="X","X","")</f>
        <v>X</v>
      </c>
      <c r="S674" s="3" t="str">
        <f>IF(Programas!S674="X","X","")</f>
        <v>X</v>
      </c>
      <c r="T674" s="3" t="str">
        <f>IF(Programas!T674="X","X","")</f>
        <v>X</v>
      </c>
      <c r="U674" s="3" t="str">
        <f>IF(Programas!U674="X","X","")</f>
        <v>X</v>
      </c>
      <c r="V674" s="3" t="str">
        <f>IF(Programas!V674="X","X","")</f>
        <v>X</v>
      </c>
      <c r="W674" s="3" t="str">
        <f>IF(Programas!W674="X","X","")</f>
        <v>X</v>
      </c>
      <c r="X674" s="3" t="str">
        <f>IF(Programas!X674="X","X","")</f>
        <v>X</v>
      </c>
      <c r="Y674" s="3" t="str">
        <f>IF(Programas!Y674="X","X","")</f>
        <v>X</v>
      </c>
      <c r="Z674" s="3" t="str">
        <f>IF(Programas!Z674="X","X","")</f>
        <v>X</v>
      </c>
      <c r="AA674" s="3" t="str">
        <f>IF(Programas!AA674="X","X","")</f>
        <v>X</v>
      </c>
      <c r="AB674" s="3" t="str">
        <f>IF(Programas!AB674="X","X","")</f>
        <v>X</v>
      </c>
      <c r="AC674" s="3" t="str">
        <f>IF(Programas!AC674="X","X","")</f>
        <v>X</v>
      </c>
      <c r="AD674" s="3">
        <f>Programas!AD674</f>
        <v>0</v>
      </c>
      <c r="AE674" s="3">
        <f>Programas!AE674</f>
        <v>0</v>
      </c>
      <c r="AF674" s="3">
        <f>Programas!AF674</f>
        <v>0</v>
      </c>
      <c r="AG674" s="3">
        <f>Programas!AG674</f>
        <v>0</v>
      </c>
      <c r="AH674" s="3">
        <f>Programas!AH674</f>
        <v>0</v>
      </c>
      <c r="AI674" s="3">
        <f>Programas!AI674</f>
        <v>0</v>
      </c>
      <c r="AJ674" s="3">
        <f>Programas!AJ674</f>
        <v>0</v>
      </c>
      <c r="AK674" s="3">
        <f>Programas!AK674</f>
        <v>0</v>
      </c>
      <c r="AL674" s="3">
        <f>Programas!AL674</f>
        <v>0</v>
      </c>
      <c r="AM674" s="3">
        <f>Programas!AM674</f>
        <v>0</v>
      </c>
      <c r="AN674" s="3">
        <f>Programas!AN674</f>
        <v>0</v>
      </c>
      <c r="AO674" s="3">
        <f>Programas!AO674</f>
        <v>0</v>
      </c>
      <c r="AP674" s="3">
        <f>Programas!AP674</f>
        <v>0</v>
      </c>
      <c r="AQ674" s="3">
        <f>Programas!AQ674</f>
        <v>0</v>
      </c>
      <c r="AR674" s="3">
        <f>Programas!AR674</f>
        <v>0</v>
      </c>
      <c r="AS674" s="3">
        <f>Programas!AS674</f>
        <v>0</v>
      </c>
      <c r="AT674" s="3">
        <f>Programas!AT674</f>
        <v>0</v>
      </c>
      <c r="AU674" s="3">
        <f>Programas!AU674</f>
        <v>0</v>
      </c>
      <c r="AV674" s="3">
        <f>Programas!AV674</f>
        <v>0</v>
      </c>
      <c r="AW674" s="3">
        <f>Programas!AW674</f>
        <v>0</v>
      </c>
      <c r="AX674" s="4">
        <f t="shared" si="661"/>
        <v>0</v>
      </c>
      <c r="AY674" s="4" t="s">
        <v>205</v>
      </c>
      <c r="AZ674" s="2" t="s">
        <v>590</v>
      </c>
      <c r="BA674" s="2" t="s">
        <v>589</v>
      </c>
      <c r="BB674" s="2" t="s">
        <v>400</v>
      </c>
      <c r="BC674" s="2" t="s">
        <v>401</v>
      </c>
      <c r="BD674" s="6">
        <v>0</v>
      </c>
      <c r="BE674" s="6">
        <f t="shared" si="698"/>
        <v>0</v>
      </c>
      <c r="BF674" s="6">
        <f t="shared" si="699"/>
        <v>0</v>
      </c>
      <c r="BG674" s="6">
        <f t="shared" si="700"/>
        <v>0</v>
      </c>
      <c r="BH674" s="6">
        <v>0.25</v>
      </c>
      <c r="BI674" s="6">
        <f t="shared" si="701"/>
        <v>0.25</v>
      </c>
      <c r="BJ674" s="6">
        <f t="shared" si="702"/>
        <v>0.25</v>
      </c>
      <c r="BK674" s="6">
        <f t="shared" si="703"/>
        <v>0.25</v>
      </c>
      <c r="BL674" s="6">
        <f t="shared" si="704"/>
        <v>0.25</v>
      </c>
      <c r="BM674" s="6">
        <v>0.5</v>
      </c>
      <c r="BN674" s="6">
        <f t="shared" si="705"/>
        <v>0.5</v>
      </c>
      <c r="BO674" s="6">
        <f t="shared" si="706"/>
        <v>0.5</v>
      </c>
      <c r="BP674" s="6">
        <f t="shared" si="707"/>
        <v>0.5</v>
      </c>
      <c r="BQ674" s="6">
        <f t="shared" si="708"/>
        <v>0.5</v>
      </c>
      <c r="BR674" s="6">
        <v>0.75</v>
      </c>
      <c r="BS674" s="6">
        <f t="shared" si="709"/>
        <v>0.75</v>
      </c>
      <c r="BT674" s="6">
        <f t="shared" si="710"/>
        <v>0.75</v>
      </c>
      <c r="BU674" s="6">
        <f t="shared" si="711"/>
        <v>0.75</v>
      </c>
      <c r="BV674" s="6">
        <f t="shared" si="712"/>
        <v>0.75</v>
      </c>
      <c r="BW674" s="6">
        <v>1</v>
      </c>
      <c r="BX674" s="1"/>
    </row>
    <row r="675" spans="1:76" ht="57" x14ac:dyDescent="0.3">
      <c r="A675" s="40" t="str">
        <f>Programas!A675</f>
        <v>PIRH</v>
      </c>
      <c r="B675" s="40">
        <f>Programas!B675</f>
        <v>2</v>
      </c>
      <c r="C675" s="40" t="str">
        <f>Programas!C675</f>
        <v>Interfaces Setoriais</v>
      </c>
      <c r="D675" s="40">
        <f>Programas!D675</f>
        <v>16</v>
      </c>
      <c r="E675" s="40" t="str">
        <f>Programas!E675</f>
        <v>Proteção e conservação dos recursos hídricos</v>
      </c>
      <c r="F675" s="40" t="str">
        <f>Programas!F675</f>
        <v>16.2</v>
      </c>
      <c r="G675" s="40" t="str">
        <f>Programas!G675</f>
        <v>Proteção e conservação dos recursos hídricos</v>
      </c>
      <c r="H675" s="40" t="str">
        <f>Programas!H675</f>
        <v>16.2.1</v>
      </c>
      <c r="I675" s="40" t="str">
        <f>Programas!I675</f>
        <v>Implementar as ações de pagamento por serviços ambientais (PSA) integradas no contexto da Iniciativa RIO VIVO</v>
      </c>
      <c r="J675" s="30" t="str">
        <f>IF(Programas!J675="X","X","")</f>
        <v>X</v>
      </c>
      <c r="K675" s="30" t="str">
        <f>IF(Programas!K675="X","X","")</f>
        <v>X</v>
      </c>
      <c r="L675" s="30" t="str">
        <f>IF(Programas!L675="X","X","")</f>
        <v>X</v>
      </c>
      <c r="M675" s="30" t="str">
        <f>IF(Programas!M675="X","X","")</f>
        <v>X</v>
      </c>
      <c r="N675" s="30" t="str">
        <f>IF(Programas!N675="X","X","")</f>
        <v>X</v>
      </c>
      <c r="O675" s="30" t="str">
        <f>IF(Programas!O675="X","X","")</f>
        <v>X</v>
      </c>
      <c r="P675" s="30" t="str">
        <f>IF(Programas!P675="X","X","")</f>
        <v>X</v>
      </c>
      <c r="Q675" s="30" t="str">
        <f>IF(Programas!Q675="X","X","")</f>
        <v>X</v>
      </c>
      <c r="R675" s="30" t="str">
        <f>IF(Programas!R675="X","X","")</f>
        <v>X</v>
      </c>
      <c r="S675" s="30" t="str">
        <f>IF(Programas!S675="X","X","")</f>
        <v>X</v>
      </c>
      <c r="T675" s="30" t="str">
        <f>IF(Programas!T675="X","X","")</f>
        <v>X</v>
      </c>
      <c r="U675" s="30" t="str">
        <f>IF(Programas!U675="X","X","")</f>
        <v>X</v>
      </c>
      <c r="V675" s="30" t="str">
        <f>IF(Programas!V675="X","X","")</f>
        <v>X</v>
      </c>
      <c r="W675" s="30" t="str">
        <f>IF(Programas!W675="X","X","")</f>
        <v>X</v>
      </c>
      <c r="X675" s="30" t="str">
        <f>IF(Programas!X675="X","X","")</f>
        <v>X</v>
      </c>
      <c r="Y675" s="30" t="str">
        <f>IF(Programas!Y675="X","X","")</f>
        <v>X</v>
      </c>
      <c r="Z675" s="30" t="str">
        <f>IF(Programas!Z675="X","X","")</f>
        <v>X</v>
      </c>
      <c r="AA675" s="30" t="str">
        <f>IF(Programas!AA675="X","X","")</f>
        <v>X</v>
      </c>
      <c r="AB675" s="30" t="str">
        <f>IF(Programas!AB675="X","X","")</f>
        <v>X</v>
      </c>
      <c r="AC675" s="30" t="str">
        <f>IF(Programas!AC675="X","X","")</f>
        <v>X</v>
      </c>
      <c r="AD675" s="30">
        <f>Programas!AD675</f>
        <v>500</v>
      </c>
      <c r="AE675" s="30">
        <f>Programas!AE675</f>
        <v>1500</v>
      </c>
      <c r="AF675" s="30">
        <f>Programas!AF675</f>
        <v>1500</v>
      </c>
      <c r="AG675" s="30">
        <f>Programas!AG675</f>
        <v>3000</v>
      </c>
      <c r="AH675" s="30">
        <f>Programas!AH675</f>
        <v>3000</v>
      </c>
      <c r="AI675" s="30">
        <f>Programas!AI675</f>
        <v>3000</v>
      </c>
      <c r="AJ675" s="30">
        <f>Programas!AJ675</f>
        <v>3000</v>
      </c>
      <c r="AK675" s="30">
        <f>Programas!AK675</f>
        <v>3000</v>
      </c>
      <c r="AL675" s="30">
        <f>Programas!AL675</f>
        <v>3000</v>
      </c>
      <c r="AM675" s="30">
        <f>Programas!AM675</f>
        <v>3000</v>
      </c>
      <c r="AN675" s="30">
        <f>Programas!AN675</f>
        <v>3000</v>
      </c>
      <c r="AO675" s="30">
        <f>Programas!AO675</f>
        <v>3000</v>
      </c>
      <c r="AP675" s="30">
        <f>Programas!AP675</f>
        <v>3000</v>
      </c>
      <c r="AQ675" s="30">
        <f>Programas!AQ675</f>
        <v>3000</v>
      </c>
      <c r="AR675" s="30">
        <f>Programas!AR675</f>
        <v>3000</v>
      </c>
      <c r="AS675" s="30">
        <f>Programas!AS675</f>
        <v>3000</v>
      </c>
      <c r="AT675" s="30">
        <f>Programas!AT675</f>
        <v>3000</v>
      </c>
      <c r="AU675" s="30">
        <f>Programas!AU675</f>
        <v>3000</v>
      </c>
      <c r="AV675" s="30">
        <f>Programas!AV675</f>
        <v>3000</v>
      </c>
      <c r="AW675" s="30">
        <f>Programas!AW675</f>
        <v>3000</v>
      </c>
      <c r="AX675" s="36">
        <f t="shared" si="661"/>
        <v>54500</v>
      </c>
      <c r="AY675" s="36" t="s">
        <v>205</v>
      </c>
      <c r="AZ675" s="40" t="s">
        <v>403</v>
      </c>
      <c r="BA675" s="40" t="s">
        <v>404</v>
      </c>
      <c r="BB675" s="40" t="s">
        <v>405</v>
      </c>
      <c r="BC675" s="40" t="s">
        <v>406</v>
      </c>
      <c r="BD675" s="62">
        <v>0.25</v>
      </c>
      <c r="BE675" s="62">
        <f t="shared" ref="BE675:BV675" si="713">BD675</f>
        <v>0.25</v>
      </c>
      <c r="BF675" s="62">
        <f t="shared" si="713"/>
        <v>0.25</v>
      </c>
      <c r="BG675" s="62">
        <f t="shared" si="713"/>
        <v>0.25</v>
      </c>
      <c r="BH675" s="62">
        <v>0.5</v>
      </c>
      <c r="BI675" s="62">
        <f t="shared" si="713"/>
        <v>0.5</v>
      </c>
      <c r="BJ675" s="62">
        <f t="shared" si="713"/>
        <v>0.5</v>
      </c>
      <c r="BK675" s="62">
        <f t="shared" si="713"/>
        <v>0.5</v>
      </c>
      <c r="BL675" s="62">
        <f t="shared" si="713"/>
        <v>0.5</v>
      </c>
      <c r="BM675" s="62">
        <v>0.75</v>
      </c>
      <c r="BN675" s="62">
        <f t="shared" si="713"/>
        <v>0.75</v>
      </c>
      <c r="BO675" s="62">
        <f t="shared" si="713"/>
        <v>0.75</v>
      </c>
      <c r="BP675" s="62">
        <f t="shared" si="713"/>
        <v>0.75</v>
      </c>
      <c r="BQ675" s="62">
        <f t="shared" si="713"/>
        <v>0.75</v>
      </c>
      <c r="BR675" s="62">
        <f t="shared" si="713"/>
        <v>0.75</v>
      </c>
      <c r="BS675" s="62">
        <f t="shared" si="713"/>
        <v>0.75</v>
      </c>
      <c r="BT675" s="62">
        <f t="shared" si="713"/>
        <v>0.75</v>
      </c>
      <c r="BU675" s="62">
        <f t="shared" si="713"/>
        <v>0.75</v>
      </c>
      <c r="BV675" s="62">
        <f t="shared" si="713"/>
        <v>0.75</v>
      </c>
      <c r="BW675" s="62">
        <v>1</v>
      </c>
    </row>
    <row r="676" spans="1:76" ht="57" hidden="1" x14ac:dyDescent="0.3">
      <c r="A676" s="2" t="str">
        <f>Programas!A676</f>
        <v>Doce</v>
      </c>
      <c r="B676" s="2">
        <f>Programas!B676</f>
        <v>2</v>
      </c>
      <c r="C676" s="2" t="str">
        <f>Programas!C676</f>
        <v>Interfaces Setoriais</v>
      </c>
      <c r="D676" s="2">
        <f>Programas!D676</f>
        <v>16</v>
      </c>
      <c r="E676" s="2" t="str">
        <f>Programas!E676</f>
        <v>Proteção e conservação dos recursos hídricos</v>
      </c>
      <c r="F676" s="2" t="str">
        <f>Programas!F676</f>
        <v>16.2</v>
      </c>
      <c r="G676" s="2" t="str">
        <f>Programas!G676</f>
        <v>Proteção e conservação dos recursos hídricos</v>
      </c>
      <c r="H676" s="2" t="str">
        <f>Programas!H676</f>
        <v>16.2.1</v>
      </c>
      <c r="I676" s="2" t="str">
        <f>Programas!I676</f>
        <v>Implementar as ações de pagamento por serviços ambientais (PSA) integradas no contexto da Iniciativa RIO VIVO</v>
      </c>
      <c r="J676" s="3" t="str">
        <f>IF(Programas!J676="X","X","")</f>
        <v>X</v>
      </c>
      <c r="K676" s="3" t="str">
        <f>IF(Programas!K676="X","X","")</f>
        <v>X</v>
      </c>
      <c r="L676" s="3" t="str">
        <f>IF(Programas!L676="X","X","")</f>
        <v>X</v>
      </c>
      <c r="M676" s="3" t="str">
        <f>IF(Programas!M676="X","X","")</f>
        <v>X</v>
      </c>
      <c r="N676" s="3" t="str">
        <f>IF(Programas!N676="X","X","")</f>
        <v>X</v>
      </c>
      <c r="O676" s="3" t="str">
        <f>IF(Programas!O676="X","X","")</f>
        <v>X</v>
      </c>
      <c r="P676" s="3" t="str">
        <f>IF(Programas!P676="X","X","")</f>
        <v>X</v>
      </c>
      <c r="Q676" s="3" t="str">
        <f>IF(Programas!Q676="X","X","")</f>
        <v>X</v>
      </c>
      <c r="R676" s="3" t="str">
        <f>IF(Programas!R676="X","X","")</f>
        <v>X</v>
      </c>
      <c r="S676" s="3" t="str">
        <f>IF(Programas!S676="X","X","")</f>
        <v>X</v>
      </c>
      <c r="T676" s="3" t="str">
        <f>IF(Programas!T676="X","X","")</f>
        <v>X</v>
      </c>
      <c r="U676" s="3" t="str">
        <f>IF(Programas!U676="X","X","")</f>
        <v>X</v>
      </c>
      <c r="V676" s="3" t="str">
        <f>IF(Programas!V676="X","X","")</f>
        <v>X</v>
      </c>
      <c r="W676" s="3" t="str">
        <f>IF(Programas!W676="X","X","")</f>
        <v>X</v>
      </c>
      <c r="X676" s="3" t="str">
        <f>IF(Programas!X676="X","X","")</f>
        <v>X</v>
      </c>
      <c r="Y676" s="3" t="str">
        <f>IF(Programas!Y676="X","X","")</f>
        <v>X</v>
      </c>
      <c r="Z676" s="3" t="str">
        <f>IF(Programas!Z676="X","X","")</f>
        <v>X</v>
      </c>
      <c r="AA676" s="3" t="str">
        <f>IF(Programas!AA676="X","X","")</f>
        <v>X</v>
      </c>
      <c r="AB676" s="3" t="str">
        <f>IF(Programas!AB676="X","X","")</f>
        <v>X</v>
      </c>
      <c r="AC676" s="3" t="str">
        <f>IF(Programas!AC676="X","X","")</f>
        <v>X</v>
      </c>
      <c r="AD676" s="3">
        <f>Programas!AD676</f>
        <v>0</v>
      </c>
      <c r="AE676" s="3">
        <f>Programas!AE676</f>
        <v>1000</v>
      </c>
      <c r="AF676" s="3">
        <f>Programas!AF676</f>
        <v>1000</v>
      </c>
      <c r="AG676" s="3">
        <f>Programas!AG676</f>
        <v>900</v>
      </c>
      <c r="AH676" s="3">
        <f>Programas!AH676</f>
        <v>900</v>
      </c>
      <c r="AI676" s="3">
        <f>Programas!AI676</f>
        <v>900</v>
      </c>
      <c r="AJ676" s="3">
        <f>Programas!AJ676</f>
        <v>900</v>
      </c>
      <c r="AK676" s="3">
        <f>Programas!AK676</f>
        <v>900</v>
      </c>
      <c r="AL676" s="3">
        <f>Programas!AL676</f>
        <v>900</v>
      </c>
      <c r="AM676" s="3">
        <f>Programas!AM676</f>
        <v>900</v>
      </c>
      <c r="AN676" s="3">
        <f>Programas!AN676</f>
        <v>900</v>
      </c>
      <c r="AO676" s="3">
        <f>Programas!AO676</f>
        <v>900</v>
      </c>
      <c r="AP676" s="3">
        <f>Programas!AP676</f>
        <v>900</v>
      </c>
      <c r="AQ676" s="3">
        <f>Programas!AQ676</f>
        <v>900</v>
      </c>
      <c r="AR676" s="3">
        <f>Programas!AR676</f>
        <v>900</v>
      </c>
      <c r="AS676" s="3">
        <f>Programas!AS676</f>
        <v>900</v>
      </c>
      <c r="AT676" s="3">
        <f>Programas!AT676</f>
        <v>900</v>
      </c>
      <c r="AU676" s="3">
        <f>Programas!AU676</f>
        <v>900</v>
      </c>
      <c r="AV676" s="3">
        <f>Programas!AV676</f>
        <v>900</v>
      </c>
      <c r="AW676" s="3">
        <f>Programas!AW676</f>
        <v>900</v>
      </c>
      <c r="AX676" s="4">
        <f t="shared" si="661"/>
        <v>17300</v>
      </c>
      <c r="AY676" s="4" t="s">
        <v>205</v>
      </c>
      <c r="AZ676" s="2" t="s">
        <v>403</v>
      </c>
      <c r="BA676" s="2" t="s">
        <v>404</v>
      </c>
      <c r="BB676" s="2" t="s">
        <v>405</v>
      </c>
      <c r="BC676" s="2" t="s">
        <v>406</v>
      </c>
      <c r="BD676" s="6">
        <v>0.25</v>
      </c>
      <c r="BE676" s="6">
        <f t="shared" ref="BE676:BE682" si="714">BD676</f>
        <v>0.25</v>
      </c>
      <c r="BF676" s="6">
        <f t="shared" ref="BF676:BF682" si="715">BE676</f>
        <v>0.25</v>
      </c>
      <c r="BG676" s="6">
        <f t="shared" ref="BG676:BG682" si="716">BF676</f>
        <v>0.25</v>
      </c>
      <c r="BH676" s="6">
        <v>0.5</v>
      </c>
      <c r="BI676" s="6">
        <f t="shared" ref="BI676:BI682" si="717">BH676</f>
        <v>0.5</v>
      </c>
      <c r="BJ676" s="6">
        <f t="shared" ref="BJ676:BJ682" si="718">BI676</f>
        <v>0.5</v>
      </c>
      <c r="BK676" s="6">
        <f t="shared" ref="BK676:BK682" si="719">BJ676</f>
        <v>0.5</v>
      </c>
      <c r="BL676" s="6">
        <f t="shared" ref="BL676:BL682" si="720">BK676</f>
        <v>0.5</v>
      </c>
      <c r="BM676" s="6">
        <v>0.75</v>
      </c>
      <c r="BN676" s="6">
        <f t="shared" ref="BN676:BN682" si="721">BM676</f>
        <v>0.75</v>
      </c>
      <c r="BO676" s="6">
        <f t="shared" ref="BO676:BO682" si="722">BN676</f>
        <v>0.75</v>
      </c>
      <c r="BP676" s="6">
        <f t="shared" ref="BP676:BP682" si="723">BO676</f>
        <v>0.75</v>
      </c>
      <c r="BQ676" s="6">
        <f t="shared" ref="BQ676:BQ682" si="724">BP676</f>
        <v>0.75</v>
      </c>
      <c r="BR676" s="6">
        <f t="shared" ref="BR676:BR682" si="725">BQ676</f>
        <v>0.75</v>
      </c>
      <c r="BS676" s="6">
        <f t="shared" ref="BS676:BS682" si="726">BR676</f>
        <v>0.75</v>
      </c>
      <c r="BT676" s="6">
        <f t="shared" ref="BT676:BT682" si="727">BS676</f>
        <v>0.75</v>
      </c>
      <c r="BU676" s="6">
        <f t="shared" ref="BU676:BU682" si="728">BT676</f>
        <v>0.75</v>
      </c>
      <c r="BV676" s="6">
        <f t="shared" ref="BV676:BV682" si="729">BU676</f>
        <v>0.75</v>
      </c>
      <c r="BW676" s="6">
        <v>1</v>
      </c>
      <c r="BX676" s="1"/>
    </row>
    <row r="677" spans="1:76" ht="57" hidden="1" x14ac:dyDescent="0.3">
      <c r="A677" s="2" t="str">
        <f>Programas!A677</f>
        <v>DO1</v>
      </c>
      <c r="B677" s="2">
        <f>Programas!B677</f>
        <v>2</v>
      </c>
      <c r="C677" s="2" t="str">
        <f>Programas!C677</f>
        <v>Interfaces Setoriais</v>
      </c>
      <c r="D677" s="2">
        <f>Programas!D677</f>
        <v>16</v>
      </c>
      <c r="E677" s="2" t="str">
        <f>Programas!E677</f>
        <v>Proteção e conservação dos recursos hídricos</v>
      </c>
      <c r="F677" s="2" t="str">
        <f>Programas!F677</f>
        <v>16.2</v>
      </c>
      <c r="G677" s="2" t="str">
        <f>Programas!G677</f>
        <v>Proteção e conservação dos recursos hídricos</v>
      </c>
      <c r="H677" s="2" t="str">
        <f>Programas!H677</f>
        <v>16.2.1</v>
      </c>
      <c r="I677" s="2" t="str">
        <f>Programas!I677</f>
        <v>Implementar as ações de pagamento por serviços ambientais (PSA) integradas no contexto da Iniciativa RIO VIVO</v>
      </c>
      <c r="J677" s="3" t="str">
        <f>IF(Programas!J677="X","X","")</f>
        <v>X</v>
      </c>
      <c r="K677" s="3" t="str">
        <f>IF(Programas!K677="X","X","")</f>
        <v>X</v>
      </c>
      <c r="L677" s="3" t="str">
        <f>IF(Programas!L677="X","X","")</f>
        <v>X</v>
      </c>
      <c r="M677" s="3" t="str">
        <f>IF(Programas!M677="X","X","")</f>
        <v>X</v>
      </c>
      <c r="N677" s="3" t="str">
        <f>IF(Programas!N677="X","X","")</f>
        <v>X</v>
      </c>
      <c r="O677" s="3" t="str">
        <f>IF(Programas!O677="X","X","")</f>
        <v>X</v>
      </c>
      <c r="P677" s="3" t="str">
        <f>IF(Programas!P677="X","X","")</f>
        <v>X</v>
      </c>
      <c r="Q677" s="3" t="str">
        <f>IF(Programas!Q677="X","X","")</f>
        <v>X</v>
      </c>
      <c r="R677" s="3" t="str">
        <f>IF(Programas!R677="X","X","")</f>
        <v>X</v>
      </c>
      <c r="S677" s="3" t="str">
        <f>IF(Programas!S677="X","X","")</f>
        <v>X</v>
      </c>
      <c r="T677" s="3" t="str">
        <f>IF(Programas!T677="X","X","")</f>
        <v>X</v>
      </c>
      <c r="U677" s="3" t="str">
        <f>IF(Programas!U677="X","X","")</f>
        <v>X</v>
      </c>
      <c r="V677" s="3" t="str">
        <f>IF(Programas!V677="X","X","")</f>
        <v>X</v>
      </c>
      <c r="W677" s="3" t="str">
        <f>IF(Programas!W677="X","X","")</f>
        <v>X</v>
      </c>
      <c r="X677" s="3" t="str">
        <f>IF(Programas!X677="X","X","")</f>
        <v>X</v>
      </c>
      <c r="Y677" s="3" t="str">
        <f>IF(Programas!Y677="X","X","")</f>
        <v>X</v>
      </c>
      <c r="Z677" s="3" t="str">
        <f>IF(Programas!Z677="X","X","")</f>
        <v>X</v>
      </c>
      <c r="AA677" s="3" t="str">
        <f>IF(Programas!AA677="X","X","")</f>
        <v>X</v>
      </c>
      <c r="AB677" s="3" t="str">
        <f>IF(Programas!AB677="X","X","")</f>
        <v>X</v>
      </c>
      <c r="AC677" s="3" t="str">
        <f>IF(Programas!AC677="X","X","")</f>
        <v>X</v>
      </c>
      <c r="AD677" s="3">
        <f>Programas!AD677</f>
        <v>250</v>
      </c>
      <c r="AE677" s="3">
        <f>Programas!AE677</f>
        <v>250</v>
      </c>
      <c r="AF677" s="3">
        <f>Programas!AF677</f>
        <v>250</v>
      </c>
      <c r="AG677" s="3">
        <f>Programas!AG677</f>
        <v>400</v>
      </c>
      <c r="AH677" s="3">
        <f>Programas!AH677</f>
        <v>400</v>
      </c>
      <c r="AI677" s="3">
        <f>Programas!AI677</f>
        <v>400</v>
      </c>
      <c r="AJ677" s="3">
        <f>Programas!AJ677</f>
        <v>400</v>
      </c>
      <c r="AK677" s="3">
        <f>Programas!AK677</f>
        <v>400</v>
      </c>
      <c r="AL677" s="3">
        <f>Programas!AL677</f>
        <v>400</v>
      </c>
      <c r="AM677" s="3">
        <f>Programas!AM677</f>
        <v>400</v>
      </c>
      <c r="AN677" s="3">
        <f>Programas!AN677</f>
        <v>400</v>
      </c>
      <c r="AO677" s="3">
        <f>Programas!AO677</f>
        <v>400</v>
      </c>
      <c r="AP677" s="3">
        <f>Programas!AP677</f>
        <v>400</v>
      </c>
      <c r="AQ677" s="3">
        <f>Programas!AQ677</f>
        <v>400</v>
      </c>
      <c r="AR677" s="3">
        <f>Programas!AR677</f>
        <v>400</v>
      </c>
      <c r="AS677" s="3">
        <f>Programas!AS677</f>
        <v>400</v>
      </c>
      <c r="AT677" s="3">
        <f>Programas!AT677</f>
        <v>400</v>
      </c>
      <c r="AU677" s="3">
        <f>Programas!AU677</f>
        <v>400</v>
      </c>
      <c r="AV677" s="3">
        <f>Programas!AV677</f>
        <v>400</v>
      </c>
      <c r="AW677" s="3">
        <f>Programas!AW677</f>
        <v>400</v>
      </c>
      <c r="AX677" s="4">
        <f t="shared" si="661"/>
        <v>7550</v>
      </c>
      <c r="AY677" s="4" t="s">
        <v>205</v>
      </c>
      <c r="AZ677" s="14" t="s">
        <v>540</v>
      </c>
      <c r="BA677" s="2" t="s">
        <v>404</v>
      </c>
      <c r="BB677" s="2" t="s">
        <v>405</v>
      </c>
      <c r="BC677" s="2" t="s">
        <v>406</v>
      </c>
      <c r="BD677" s="6">
        <v>0.25</v>
      </c>
      <c r="BE677" s="6">
        <f t="shared" si="714"/>
        <v>0.25</v>
      </c>
      <c r="BF677" s="6">
        <f t="shared" si="715"/>
        <v>0.25</v>
      </c>
      <c r="BG677" s="6">
        <f t="shared" si="716"/>
        <v>0.25</v>
      </c>
      <c r="BH677" s="6">
        <v>0.5</v>
      </c>
      <c r="BI677" s="6">
        <f t="shared" si="717"/>
        <v>0.5</v>
      </c>
      <c r="BJ677" s="6">
        <f t="shared" si="718"/>
        <v>0.5</v>
      </c>
      <c r="BK677" s="6">
        <f t="shared" si="719"/>
        <v>0.5</v>
      </c>
      <c r="BL677" s="6">
        <f t="shared" si="720"/>
        <v>0.5</v>
      </c>
      <c r="BM677" s="6">
        <v>0.75</v>
      </c>
      <c r="BN677" s="6">
        <f t="shared" si="721"/>
        <v>0.75</v>
      </c>
      <c r="BO677" s="6">
        <f t="shared" si="722"/>
        <v>0.75</v>
      </c>
      <c r="BP677" s="6">
        <f t="shared" si="723"/>
        <v>0.75</v>
      </c>
      <c r="BQ677" s="6">
        <f t="shared" si="724"/>
        <v>0.75</v>
      </c>
      <c r="BR677" s="6">
        <f t="shared" si="725"/>
        <v>0.75</v>
      </c>
      <c r="BS677" s="6">
        <f t="shared" si="726"/>
        <v>0.75</v>
      </c>
      <c r="BT677" s="6">
        <f t="shared" si="727"/>
        <v>0.75</v>
      </c>
      <c r="BU677" s="6">
        <f t="shared" si="728"/>
        <v>0.75</v>
      </c>
      <c r="BV677" s="6">
        <f t="shared" si="729"/>
        <v>0.75</v>
      </c>
      <c r="BW677" s="6">
        <v>1</v>
      </c>
      <c r="BX677" s="1"/>
    </row>
    <row r="678" spans="1:76" ht="57" hidden="1" x14ac:dyDescent="0.3">
      <c r="A678" s="2" t="str">
        <f>Programas!A678</f>
        <v>DO2</v>
      </c>
      <c r="B678" s="2">
        <f>Programas!B678</f>
        <v>2</v>
      </c>
      <c r="C678" s="2" t="str">
        <f>Programas!C678</f>
        <v>Interfaces Setoriais</v>
      </c>
      <c r="D678" s="2">
        <f>Programas!D678</f>
        <v>16</v>
      </c>
      <c r="E678" s="2" t="str">
        <f>Programas!E678</f>
        <v>Proteção e conservação dos recursos hídricos</v>
      </c>
      <c r="F678" s="2" t="str">
        <f>Programas!F678</f>
        <v>16.2</v>
      </c>
      <c r="G678" s="2" t="str">
        <f>Programas!G678</f>
        <v>Proteção e conservação dos recursos hídricos</v>
      </c>
      <c r="H678" s="2" t="str">
        <f>Programas!H678</f>
        <v>16.2.1</v>
      </c>
      <c r="I678" s="2" t="str">
        <f>Programas!I678</f>
        <v>Implementar as ações de pagamento por serviços ambientais (PSA) integradas no contexto da Iniciativa RIO VIVO</v>
      </c>
      <c r="J678" s="3" t="str">
        <f>IF(Programas!J678="X","X","")</f>
        <v>X</v>
      </c>
      <c r="K678" s="3" t="str">
        <f>IF(Programas!K678="X","X","")</f>
        <v>X</v>
      </c>
      <c r="L678" s="3" t="str">
        <f>IF(Programas!L678="X","X","")</f>
        <v>X</v>
      </c>
      <c r="M678" s="3" t="str">
        <f>IF(Programas!M678="X","X","")</f>
        <v>X</v>
      </c>
      <c r="N678" s="3" t="str">
        <f>IF(Programas!N678="X","X","")</f>
        <v>X</v>
      </c>
      <c r="O678" s="3" t="str">
        <f>IF(Programas!O678="X","X","")</f>
        <v>X</v>
      </c>
      <c r="P678" s="3" t="str">
        <f>IF(Programas!P678="X","X","")</f>
        <v>X</v>
      </c>
      <c r="Q678" s="3" t="str">
        <f>IF(Programas!Q678="X","X","")</f>
        <v>X</v>
      </c>
      <c r="R678" s="3" t="str">
        <f>IF(Programas!R678="X","X","")</f>
        <v>X</v>
      </c>
      <c r="S678" s="3" t="str">
        <f>IF(Programas!S678="X","X","")</f>
        <v>X</v>
      </c>
      <c r="T678" s="3" t="str">
        <f>IF(Programas!T678="X","X","")</f>
        <v>X</v>
      </c>
      <c r="U678" s="3" t="str">
        <f>IF(Programas!U678="X","X","")</f>
        <v>X</v>
      </c>
      <c r="V678" s="3" t="str">
        <f>IF(Programas!V678="X","X","")</f>
        <v>X</v>
      </c>
      <c r="W678" s="3" t="str">
        <f>IF(Programas!W678="X","X","")</f>
        <v>X</v>
      </c>
      <c r="X678" s="3" t="str">
        <f>IF(Programas!X678="X","X","")</f>
        <v>X</v>
      </c>
      <c r="Y678" s="3" t="str">
        <f>IF(Programas!Y678="X","X","")</f>
        <v>X</v>
      </c>
      <c r="Z678" s="3" t="str">
        <f>IF(Programas!Z678="X","X","")</f>
        <v>X</v>
      </c>
      <c r="AA678" s="3" t="str">
        <f>IF(Programas!AA678="X","X","")</f>
        <v>X</v>
      </c>
      <c r="AB678" s="3" t="str">
        <f>IF(Programas!AB678="X","X","")</f>
        <v>X</v>
      </c>
      <c r="AC678" s="3" t="str">
        <f>IF(Programas!AC678="X","X","")</f>
        <v>X</v>
      </c>
      <c r="AD678" s="3">
        <f>Programas!AD678</f>
        <v>250</v>
      </c>
      <c r="AE678" s="3">
        <f>Programas!AE678</f>
        <v>250</v>
      </c>
      <c r="AF678" s="3">
        <f>Programas!AF678</f>
        <v>250</v>
      </c>
      <c r="AG678" s="3">
        <f>Programas!AG678</f>
        <v>1150</v>
      </c>
      <c r="AH678" s="3">
        <f>Programas!AH678</f>
        <v>1150</v>
      </c>
      <c r="AI678" s="3">
        <f>Programas!AI678</f>
        <v>1150</v>
      </c>
      <c r="AJ678" s="3">
        <f>Programas!AJ678</f>
        <v>1150</v>
      </c>
      <c r="AK678" s="3">
        <f>Programas!AK678</f>
        <v>1150</v>
      </c>
      <c r="AL678" s="3">
        <f>Programas!AL678</f>
        <v>1150</v>
      </c>
      <c r="AM678" s="3">
        <f>Programas!AM678</f>
        <v>1150</v>
      </c>
      <c r="AN678" s="3">
        <f>Programas!AN678</f>
        <v>1150</v>
      </c>
      <c r="AO678" s="3">
        <f>Programas!AO678</f>
        <v>1150</v>
      </c>
      <c r="AP678" s="3">
        <f>Programas!AP678</f>
        <v>1150</v>
      </c>
      <c r="AQ678" s="3">
        <f>Programas!AQ678</f>
        <v>1150</v>
      </c>
      <c r="AR678" s="3">
        <f>Programas!AR678</f>
        <v>1150</v>
      </c>
      <c r="AS678" s="3">
        <f>Programas!AS678</f>
        <v>1150</v>
      </c>
      <c r="AT678" s="3">
        <f>Programas!AT678</f>
        <v>1150</v>
      </c>
      <c r="AU678" s="3">
        <f>Programas!AU678</f>
        <v>1150</v>
      </c>
      <c r="AV678" s="3">
        <f>Programas!AV678</f>
        <v>1150</v>
      </c>
      <c r="AW678" s="3">
        <f>Programas!AW678</f>
        <v>1150</v>
      </c>
      <c r="AX678" s="4">
        <f t="shared" si="661"/>
        <v>20300</v>
      </c>
      <c r="AY678" s="4" t="s">
        <v>205</v>
      </c>
      <c r="AZ678" s="14" t="s">
        <v>540</v>
      </c>
      <c r="BA678" s="2" t="s">
        <v>404</v>
      </c>
      <c r="BB678" s="2" t="s">
        <v>405</v>
      </c>
      <c r="BC678" s="2" t="s">
        <v>406</v>
      </c>
      <c r="BD678" s="6">
        <v>0.25</v>
      </c>
      <c r="BE678" s="6">
        <f t="shared" si="714"/>
        <v>0.25</v>
      </c>
      <c r="BF678" s="6">
        <f t="shared" si="715"/>
        <v>0.25</v>
      </c>
      <c r="BG678" s="6">
        <f t="shared" si="716"/>
        <v>0.25</v>
      </c>
      <c r="BH678" s="6">
        <v>0.5</v>
      </c>
      <c r="BI678" s="6">
        <f t="shared" si="717"/>
        <v>0.5</v>
      </c>
      <c r="BJ678" s="6">
        <f t="shared" si="718"/>
        <v>0.5</v>
      </c>
      <c r="BK678" s="6">
        <f t="shared" si="719"/>
        <v>0.5</v>
      </c>
      <c r="BL678" s="6">
        <f t="shared" si="720"/>
        <v>0.5</v>
      </c>
      <c r="BM678" s="6">
        <v>0.75</v>
      </c>
      <c r="BN678" s="6">
        <f t="shared" si="721"/>
        <v>0.75</v>
      </c>
      <c r="BO678" s="6">
        <f t="shared" si="722"/>
        <v>0.75</v>
      </c>
      <c r="BP678" s="6">
        <f t="shared" si="723"/>
        <v>0.75</v>
      </c>
      <c r="BQ678" s="6">
        <f t="shared" si="724"/>
        <v>0.75</v>
      </c>
      <c r="BR678" s="6">
        <f t="shared" si="725"/>
        <v>0.75</v>
      </c>
      <c r="BS678" s="6">
        <f t="shared" si="726"/>
        <v>0.75</v>
      </c>
      <c r="BT678" s="6">
        <f t="shared" si="727"/>
        <v>0.75</v>
      </c>
      <c r="BU678" s="6">
        <f t="shared" si="728"/>
        <v>0.75</v>
      </c>
      <c r="BV678" s="6">
        <f t="shared" si="729"/>
        <v>0.75</v>
      </c>
      <c r="BW678" s="6">
        <v>1</v>
      </c>
      <c r="BX678" s="1"/>
    </row>
    <row r="679" spans="1:76" ht="57" hidden="1" x14ac:dyDescent="0.3">
      <c r="A679" s="2" t="str">
        <f>Programas!A679</f>
        <v>DO3</v>
      </c>
      <c r="B679" s="2">
        <f>Programas!B679</f>
        <v>2</v>
      </c>
      <c r="C679" s="2" t="str">
        <f>Programas!C679</f>
        <v>Interfaces Setoriais</v>
      </c>
      <c r="D679" s="2">
        <f>Programas!D679</f>
        <v>16</v>
      </c>
      <c r="E679" s="2" t="str">
        <f>Programas!E679</f>
        <v>Proteção e conservação dos recursos hídricos</v>
      </c>
      <c r="F679" s="2" t="str">
        <f>Programas!F679</f>
        <v>16.2</v>
      </c>
      <c r="G679" s="2" t="str">
        <f>Programas!G679</f>
        <v>Proteção e conservação dos recursos hídricos</v>
      </c>
      <c r="H679" s="2" t="str">
        <f>Programas!H679</f>
        <v>16.2.1</v>
      </c>
      <c r="I679" s="2" t="str">
        <f>Programas!I679</f>
        <v>Implementar as ações de pagamento por serviços ambientais (PSA) integradas no contexto da Iniciativa RIO VIVO</v>
      </c>
      <c r="J679" s="3" t="str">
        <f>IF(Programas!J679="X","X","")</f>
        <v/>
      </c>
      <c r="K679" s="3" t="str">
        <f>IF(Programas!K679="X","X","")</f>
        <v/>
      </c>
      <c r="L679" s="3" t="str">
        <f>IF(Programas!L679="X","X","")</f>
        <v/>
      </c>
      <c r="M679" s="3" t="str">
        <f>IF(Programas!M679="X","X","")</f>
        <v>X</v>
      </c>
      <c r="N679" s="3" t="str">
        <f>IF(Programas!N679="X","X","")</f>
        <v>X</v>
      </c>
      <c r="O679" s="3" t="str">
        <f>IF(Programas!O679="X","X","")</f>
        <v>X</v>
      </c>
      <c r="P679" s="3" t="str">
        <f>IF(Programas!P679="X","X","")</f>
        <v>X</v>
      </c>
      <c r="Q679" s="3" t="str">
        <f>IF(Programas!Q679="X","X","")</f>
        <v>X</v>
      </c>
      <c r="R679" s="3" t="str">
        <f>IF(Programas!R679="X","X","")</f>
        <v>X</v>
      </c>
      <c r="S679" s="3" t="str">
        <f>IF(Programas!S679="X","X","")</f>
        <v>X</v>
      </c>
      <c r="T679" s="3" t="str">
        <f>IF(Programas!T679="X","X","")</f>
        <v>X</v>
      </c>
      <c r="U679" s="3" t="str">
        <f>IF(Programas!U679="X","X","")</f>
        <v>X</v>
      </c>
      <c r="V679" s="3" t="str">
        <f>IF(Programas!V679="X","X","")</f>
        <v>X</v>
      </c>
      <c r="W679" s="3" t="str">
        <f>IF(Programas!W679="X","X","")</f>
        <v>X</v>
      </c>
      <c r="X679" s="3" t="str">
        <f>IF(Programas!X679="X","X","")</f>
        <v>X</v>
      </c>
      <c r="Y679" s="3" t="str">
        <f>IF(Programas!Y679="X","X","")</f>
        <v>X</v>
      </c>
      <c r="Z679" s="3" t="str">
        <f>IF(Programas!Z679="X","X","")</f>
        <v>X</v>
      </c>
      <c r="AA679" s="3" t="str">
        <f>IF(Programas!AA679="X","X","")</f>
        <v>X</v>
      </c>
      <c r="AB679" s="3" t="str">
        <f>IF(Programas!AB679="X","X","")</f>
        <v>X</v>
      </c>
      <c r="AC679" s="3" t="str">
        <f>IF(Programas!AC679="X","X","")</f>
        <v>X</v>
      </c>
      <c r="AD679" s="3">
        <f>Programas!AD679</f>
        <v>0</v>
      </c>
      <c r="AE679" s="3">
        <f>Programas!AE679</f>
        <v>0</v>
      </c>
      <c r="AF679" s="3">
        <f>Programas!AF679</f>
        <v>0</v>
      </c>
      <c r="AG679" s="3">
        <f>Programas!AG679</f>
        <v>200</v>
      </c>
      <c r="AH679" s="3">
        <f>Programas!AH679</f>
        <v>200</v>
      </c>
      <c r="AI679" s="3">
        <f>Programas!AI679</f>
        <v>200</v>
      </c>
      <c r="AJ679" s="3">
        <f>Programas!AJ679</f>
        <v>200</v>
      </c>
      <c r="AK679" s="3">
        <f>Programas!AK679</f>
        <v>200</v>
      </c>
      <c r="AL679" s="3">
        <f>Programas!AL679</f>
        <v>200</v>
      </c>
      <c r="AM679" s="3">
        <f>Programas!AM679</f>
        <v>200</v>
      </c>
      <c r="AN679" s="3">
        <f>Programas!AN679</f>
        <v>200</v>
      </c>
      <c r="AO679" s="3">
        <f>Programas!AO679</f>
        <v>200</v>
      </c>
      <c r="AP679" s="3">
        <f>Programas!AP679</f>
        <v>200</v>
      </c>
      <c r="AQ679" s="3">
        <f>Programas!AQ679</f>
        <v>200</v>
      </c>
      <c r="AR679" s="3">
        <f>Programas!AR679</f>
        <v>200</v>
      </c>
      <c r="AS679" s="3">
        <f>Programas!AS679</f>
        <v>200</v>
      </c>
      <c r="AT679" s="3">
        <f>Programas!AT679</f>
        <v>200</v>
      </c>
      <c r="AU679" s="3">
        <f>Programas!AU679</f>
        <v>200</v>
      </c>
      <c r="AV679" s="3">
        <f>Programas!AV679</f>
        <v>200</v>
      </c>
      <c r="AW679" s="3">
        <f>Programas!AW679</f>
        <v>200</v>
      </c>
      <c r="AX679" s="4">
        <f t="shared" si="661"/>
        <v>3400</v>
      </c>
      <c r="AY679" s="4" t="s">
        <v>205</v>
      </c>
      <c r="AZ679" s="14" t="s">
        <v>540</v>
      </c>
      <c r="BA679" s="2" t="s">
        <v>404</v>
      </c>
      <c r="BB679" s="2" t="s">
        <v>405</v>
      </c>
      <c r="BC679" s="2" t="s">
        <v>406</v>
      </c>
      <c r="BD679" s="6">
        <v>0.25</v>
      </c>
      <c r="BE679" s="6">
        <f t="shared" si="714"/>
        <v>0.25</v>
      </c>
      <c r="BF679" s="6">
        <f t="shared" si="715"/>
        <v>0.25</v>
      </c>
      <c r="BG679" s="6">
        <f t="shared" si="716"/>
        <v>0.25</v>
      </c>
      <c r="BH679" s="6">
        <v>0.5</v>
      </c>
      <c r="BI679" s="6">
        <f t="shared" si="717"/>
        <v>0.5</v>
      </c>
      <c r="BJ679" s="6">
        <f t="shared" si="718"/>
        <v>0.5</v>
      </c>
      <c r="BK679" s="6">
        <f t="shared" si="719"/>
        <v>0.5</v>
      </c>
      <c r="BL679" s="6">
        <f t="shared" si="720"/>
        <v>0.5</v>
      </c>
      <c r="BM679" s="6">
        <v>0.75</v>
      </c>
      <c r="BN679" s="6">
        <f t="shared" si="721"/>
        <v>0.75</v>
      </c>
      <c r="BO679" s="6">
        <f t="shared" si="722"/>
        <v>0.75</v>
      </c>
      <c r="BP679" s="6">
        <f t="shared" si="723"/>
        <v>0.75</v>
      </c>
      <c r="BQ679" s="6">
        <f t="shared" si="724"/>
        <v>0.75</v>
      </c>
      <c r="BR679" s="6">
        <f t="shared" si="725"/>
        <v>0.75</v>
      </c>
      <c r="BS679" s="6">
        <f t="shared" si="726"/>
        <v>0.75</v>
      </c>
      <c r="BT679" s="6">
        <f t="shared" si="727"/>
        <v>0.75</v>
      </c>
      <c r="BU679" s="6">
        <f t="shared" si="728"/>
        <v>0.75</v>
      </c>
      <c r="BV679" s="6">
        <f t="shared" si="729"/>
        <v>0.75</v>
      </c>
      <c r="BW679" s="6">
        <v>1</v>
      </c>
      <c r="BX679" s="1"/>
    </row>
    <row r="680" spans="1:76" ht="57" hidden="1" x14ac:dyDescent="0.3">
      <c r="A680" s="2" t="str">
        <f>Programas!A680</f>
        <v>DO4</v>
      </c>
      <c r="B680" s="2">
        <f>Programas!B680</f>
        <v>2</v>
      </c>
      <c r="C680" s="2" t="str">
        <f>Programas!C680</f>
        <v>Interfaces Setoriais</v>
      </c>
      <c r="D680" s="2">
        <f>Programas!D680</f>
        <v>16</v>
      </c>
      <c r="E680" s="2" t="str">
        <f>Programas!E680</f>
        <v>Proteção e conservação dos recursos hídricos</v>
      </c>
      <c r="F680" s="2" t="str">
        <f>Programas!F680</f>
        <v>16.2</v>
      </c>
      <c r="G680" s="2" t="str">
        <f>Programas!G680</f>
        <v>Proteção e conservação dos recursos hídricos</v>
      </c>
      <c r="H680" s="2" t="str">
        <f>Programas!H680</f>
        <v>16.2.1</v>
      </c>
      <c r="I680" s="2" t="str">
        <f>Programas!I680</f>
        <v>Implementar as ações de pagamento por serviços ambientais (PSA) integradas no contexto da Iniciativa RIO VIVO</v>
      </c>
      <c r="J680" s="3" t="str">
        <f>IF(Programas!J680="X","X","")</f>
        <v/>
      </c>
      <c r="K680" s="3" t="str">
        <f>IF(Programas!K680="X","X","")</f>
        <v/>
      </c>
      <c r="L680" s="3" t="str">
        <f>IF(Programas!L680="X","X","")</f>
        <v/>
      </c>
      <c r="M680" s="3" t="str">
        <f>IF(Programas!M680="X","X","")</f>
        <v>X</v>
      </c>
      <c r="N680" s="3" t="str">
        <f>IF(Programas!N680="X","X","")</f>
        <v>X</v>
      </c>
      <c r="O680" s="3" t="str">
        <f>IF(Programas!O680="X","X","")</f>
        <v>X</v>
      </c>
      <c r="P680" s="3" t="str">
        <f>IF(Programas!P680="X","X","")</f>
        <v>X</v>
      </c>
      <c r="Q680" s="3" t="str">
        <f>IF(Programas!Q680="X","X","")</f>
        <v>X</v>
      </c>
      <c r="R680" s="3" t="str">
        <f>IF(Programas!R680="X","X","")</f>
        <v>X</v>
      </c>
      <c r="S680" s="3" t="str">
        <f>IF(Programas!S680="X","X","")</f>
        <v>X</v>
      </c>
      <c r="T680" s="3" t="str">
        <f>IF(Programas!T680="X","X","")</f>
        <v>X</v>
      </c>
      <c r="U680" s="3" t="str">
        <f>IF(Programas!U680="X","X","")</f>
        <v>X</v>
      </c>
      <c r="V680" s="3" t="str">
        <f>IF(Programas!V680="X","X","")</f>
        <v>X</v>
      </c>
      <c r="W680" s="3" t="str">
        <f>IF(Programas!W680="X","X","")</f>
        <v>X</v>
      </c>
      <c r="X680" s="3" t="str">
        <f>IF(Programas!X680="X","X","")</f>
        <v>X</v>
      </c>
      <c r="Y680" s="3" t="str">
        <f>IF(Programas!Y680="X","X","")</f>
        <v>X</v>
      </c>
      <c r="Z680" s="3" t="str">
        <f>IF(Programas!Z680="X","X","")</f>
        <v>X</v>
      </c>
      <c r="AA680" s="3" t="str">
        <f>IF(Programas!AA680="X","X","")</f>
        <v>X</v>
      </c>
      <c r="AB680" s="3" t="str">
        <f>IF(Programas!AB680="X","X","")</f>
        <v>X</v>
      </c>
      <c r="AC680" s="3" t="str">
        <f>IF(Programas!AC680="X","X","")</f>
        <v>X</v>
      </c>
      <c r="AD680" s="3">
        <f>Programas!AD680</f>
        <v>0</v>
      </c>
      <c r="AE680" s="3">
        <f>Programas!AE680</f>
        <v>0</v>
      </c>
      <c r="AF680" s="3">
        <f>Programas!AF680</f>
        <v>0</v>
      </c>
      <c r="AG680" s="3">
        <f>Programas!AG680</f>
        <v>200</v>
      </c>
      <c r="AH680" s="3">
        <f>Programas!AH680</f>
        <v>200</v>
      </c>
      <c r="AI680" s="3">
        <f>Programas!AI680</f>
        <v>200</v>
      </c>
      <c r="AJ680" s="3">
        <f>Programas!AJ680</f>
        <v>200</v>
      </c>
      <c r="AK680" s="3">
        <f>Programas!AK680</f>
        <v>200</v>
      </c>
      <c r="AL680" s="3">
        <f>Programas!AL680</f>
        <v>200</v>
      </c>
      <c r="AM680" s="3">
        <f>Programas!AM680</f>
        <v>200</v>
      </c>
      <c r="AN680" s="3">
        <f>Programas!AN680</f>
        <v>200</v>
      </c>
      <c r="AO680" s="3">
        <f>Programas!AO680</f>
        <v>200</v>
      </c>
      <c r="AP680" s="3">
        <f>Programas!AP680</f>
        <v>200</v>
      </c>
      <c r="AQ680" s="3">
        <f>Programas!AQ680</f>
        <v>200</v>
      </c>
      <c r="AR680" s="3">
        <f>Programas!AR680</f>
        <v>200</v>
      </c>
      <c r="AS680" s="3">
        <f>Programas!AS680</f>
        <v>200</v>
      </c>
      <c r="AT680" s="3">
        <f>Programas!AT680</f>
        <v>200</v>
      </c>
      <c r="AU680" s="3">
        <f>Programas!AU680</f>
        <v>200</v>
      </c>
      <c r="AV680" s="3">
        <f>Programas!AV680</f>
        <v>200</v>
      </c>
      <c r="AW680" s="3">
        <f>Programas!AW680</f>
        <v>200</v>
      </c>
      <c r="AX680" s="4">
        <f t="shared" si="661"/>
        <v>3400</v>
      </c>
      <c r="AY680" s="4" t="s">
        <v>205</v>
      </c>
      <c r="AZ680" s="14" t="s">
        <v>540</v>
      </c>
      <c r="BA680" s="2" t="s">
        <v>404</v>
      </c>
      <c r="BB680" s="2" t="s">
        <v>405</v>
      </c>
      <c r="BC680" s="2" t="s">
        <v>406</v>
      </c>
      <c r="BD680" s="6">
        <v>0.25</v>
      </c>
      <c r="BE680" s="6">
        <f t="shared" si="714"/>
        <v>0.25</v>
      </c>
      <c r="BF680" s="6">
        <f t="shared" si="715"/>
        <v>0.25</v>
      </c>
      <c r="BG680" s="6">
        <f t="shared" si="716"/>
        <v>0.25</v>
      </c>
      <c r="BH680" s="6">
        <v>0.5</v>
      </c>
      <c r="BI680" s="6">
        <f t="shared" si="717"/>
        <v>0.5</v>
      </c>
      <c r="BJ680" s="6">
        <f t="shared" si="718"/>
        <v>0.5</v>
      </c>
      <c r="BK680" s="6">
        <f t="shared" si="719"/>
        <v>0.5</v>
      </c>
      <c r="BL680" s="6">
        <f t="shared" si="720"/>
        <v>0.5</v>
      </c>
      <c r="BM680" s="6">
        <v>0.75</v>
      </c>
      <c r="BN680" s="6">
        <f t="shared" si="721"/>
        <v>0.75</v>
      </c>
      <c r="BO680" s="6">
        <f t="shared" si="722"/>
        <v>0.75</v>
      </c>
      <c r="BP680" s="6">
        <f t="shared" si="723"/>
        <v>0.75</v>
      </c>
      <c r="BQ680" s="6">
        <f t="shared" si="724"/>
        <v>0.75</v>
      </c>
      <c r="BR680" s="6">
        <f t="shared" si="725"/>
        <v>0.75</v>
      </c>
      <c r="BS680" s="6">
        <f t="shared" si="726"/>
        <v>0.75</v>
      </c>
      <c r="BT680" s="6">
        <f t="shared" si="727"/>
        <v>0.75</v>
      </c>
      <c r="BU680" s="6">
        <f t="shared" si="728"/>
        <v>0.75</v>
      </c>
      <c r="BV680" s="6">
        <f t="shared" si="729"/>
        <v>0.75</v>
      </c>
      <c r="BW680" s="6">
        <v>1</v>
      </c>
      <c r="BX680" s="1"/>
    </row>
    <row r="681" spans="1:76" ht="57" hidden="1" x14ac:dyDescent="0.3">
      <c r="A681" s="2" t="str">
        <f>Programas!A681</f>
        <v>DO5</v>
      </c>
      <c r="B681" s="2">
        <f>Programas!B681</f>
        <v>2</v>
      </c>
      <c r="C681" s="2" t="str">
        <f>Programas!C681</f>
        <v>Interfaces Setoriais</v>
      </c>
      <c r="D681" s="2">
        <f>Programas!D681</f>
        <v>16</v>
      </c>
      <c r="E681" s="2" t="str">
        <f>Programas!E681</f>
        <v>Proteção e conservação dos recursos hídricos</v>
      </c>
      <c r="F681" s="2" t="str">
        <f>Programas!F681</f>
        <v>16.2</v>
      </c>
      <c r="G681" s="2" t="str">
        <f>Programas!G681</f>
        <v>Proteção e conservação dos recursos hídricos</v>
      </c>
      <c r="H681" s="2" t="str">
        <f>Programas!H681</f>
        <v>16.2.1</v>
      </c>
      <c r="I681" s="2" t="str">
        <f>Programas!I681</f>
        <v>Implementar as ações de pagamento por serviços ambientais (PSA) integradas no contexto da Iniciativa RIO VIVO</v>
      </c>
      <c r="J681" s="3" t="str">
        <f>IF(Programas!J681="X","X","")</f>
        <v/>
      </c>
      <c r="K681" s="3" t="str">
        <f>IF(Programas!K681="X","X","")</f>
        <v/>
      </c>
      <c r="L681" s="3" t="str">
        <f>IF(Programas!L681="X","X","")</f>
        <v/>
      </c>
      <c r="M681" s="3" t="str">
        <f>IF(Programas!M681="X","X","")</f>
        <v>X</v>
      </c>
      <c r="N681" s="3" t="str">
        <f>IF(Programas!N681="X","X","")</f>
        <v>X</v>
      </c>
      <c r="O681" s="3" t="str">
        <f>IF(Programas!O681="X","X","")</f>
        <v>X</v>
      </c>
      <c r="P681" s="3" t="str">
        <f>IF(Programas!P681="X","X","")</f>
        <v>X</v>
      </c>
      <c r="Q681" s="3" t="str">
        <f>IF(Programas!Q681="X","X","")</f>
        <v>X</v>
      </c>
      <c r="R681" s="3" t="str">
        <f>IF(Programas!R681="X","X","")</f>
        <v>X</v>
      </c>
      <c r="S681" s="3" t="str">
        <f>IF(Programas!S681="X","X","")</f>
        <v>X</v>
      </c>
      <c r="T681" s="3" t="str">
        <f>IF(Programas!T681="X","X","")</f>
        <v>X</v>
      </c>
      <c r="U681" s="3" t="str">
        <f>IF(Programas!U681="X","X","")</f>
        <v>X</v>
      </c>
      <c r="V681" s="3" t="str">
        <f>IF(Programas!V681="X","X","")</f>
        <v>X</v>
      </c>
      <c r="W681" s="3" t="str">
        <f>IF(Programas!W681="X","X","")</f>
        <v>X</v>
      </c>
      <c r="X681" s="3" t="str">
        <f>IF(Programas!X681="X","X","")</f>
        <v>X</v>
      </c>
      <c r="Y681" s="3" t="str">
        <f>IF(Programas!Y681="X","X","")</f>
        <v>X</v>
      </c>
      <c r="Z681" s="3" t="str">
        <f>IF(Programas!Z681="X","X","")</f>
        <v>X</v>
      </c>
      <c r="AA681" s="3" t="str">
        <f>IF(Programas!AA681="X","X","")</f>
        <v>X</v>
      </c>
      <c r="AB681" s="3" t="str">
        <f>IF(Programas!AB681="X","X","")</f>
        <v>X</v>
      </c>
      <c r="AC681" s="3" t="str">
        <f>IF(Programas!AC681="X","X","")</f>
        <v>X</v>
      </c>
      <c r="AD681" s="3">
        <f>Programas!AD681</f>
        <v>0</v>
      </c>
      <c r="AE681" s="3">
        <f>Programas!AE681</f>
        <v>0</v>
      </c>
      <c r="AF681" s="3">
        <f>Programas!AF681</f>
        <v>0</v>
      </c>
      <c r="AG681" s="3">
        <f>Programas!AG681</f>
        <v>100</v>
      </c>
      <c r="AH681" s="3">
        <f>Programas!AH681</f>
        <v>100</v>
      </c>
      <c r="AI681" s="3">
        <f>Programas!AI681</f>
        <v>100</v>
      </c>
      <c r="AJ681" s="3">
        <f>Programas!AJ681</f>
        <v>100</v>
      </c>
      <c r="AK681" s="3">
        <f>Programas!AK681</f>
        <v>100</v>
      </c>
      <c r="AL681" s="3">
        <f>Programas!AL681</f>
        <v>100</v>
      </c>
      <c r="AM681" s="3">
        <f>Programas!AM681</f>
        <v>100</v>
      </c>
      <c r="AN681" s="3">
        <f>Programas!AN681</f>
        <v>100</v>
      </c>
      <c r="AO681" s="3">
        <f>Programas!AO681</f>
        <v>100</v>
      </c>
      <c r="AP681" s="3">
        <f>Programas!AP681</f>
        <v>100</v>
      </c>
      <c r="AQ681" s="3">
        <f>Programas!AQ681</f>
        <v>100</v>
      </c>
      <c r="AR681" s="3">
        <f>Programas!AR681</f>
        <v>100</v>
      </c>
      <c r="AS681" s="3">
        <f>Programas!AS681</f>
        <v>100</v>
      </c>
      <c r="AT681" s="3">
        <f>Programas!AT681</f>
        <v>100</v>
      </c>
      <c r="AU681" s="3">
        <f>Programas!AU681</f>
        <v>100</v>
      </c>
      <c r="AV681" s="3">
        <f>Programas!AV681</f>
        <v>100</v>
      </c>
      <c r="AW681" s="3">
        <f>Programas!AW681</f>
        <v>100</v>
      </c>
      <c r="AX681" s="4">
        <f t="shared" si="661"/>
        <v>1700</v>
      </c>
      <c r="AY681" s="4" t="s">
        <v>205</v>
      </c>
      <c r="AZ681" s="14" t="s">
        <v>540</v>
      </c>
      <c r="BA681" s="2" t="s">
        <v>404</v>
      </c>
      <c r="BB681" s="2" t="s">
        <v>405</v>
      </c>
      <c r="BC681" s="2" t="s">
        <v>406</v>
      </c>
      <c r="BD681" s="6">
        <v>0.25</v>
      </c>
      <c r="BE681" s="6">
        <f t="shared" si="714"/>
        <v>0.25</v>
      </c>
      <c r="BF681" s="6">
        <f t="shared" si="715"/>
        <v>0.25</v>
      </c>
      <c r="BG681" s="6">
        <f t="shared" si="716"/>
        <v>0.25</v>
      </c>
      <c r="BH681" s="6">
        <v>0.5</v>
      </c>
      <c r="BI681" s="6">
        <f t="shared" si="717"/>
        <v>0.5</v>
      </c>
      <c r="BJ681" s="6">
        <f t="shared" si="718"/>
        <v>0.5</v>
      </c>
      <c r="BK681" s="6">
        <f t="shared" si="719"/>
        <v>0.5</v>
      </c>
      <c r="BL681" s="6">
        <f t="shared" si="720"/>
        <v>0.5</v>
      </c>
      <c r="BM681" s="6">
        <v>0.75</v>
      </c>
      <c r="BN681" s="6">
        <f t="shared" si="721"/>
        <v>0.75</v>
      </c>
      <c r="BO681" s="6">
        <f t="shared" si="722"/>
        <v>0.75</v>
      </c>
      <c r="BP681" s="6">
        <f t="shared" si="723"/>
        <v>0.75</v>
      </c>
      <c r="BQ681" s="6">
        <f t="shared" si="724"/>
        <v>0.75</v>
      </c>
      <c r="BR681" s="6">
        <f t="shared" si="725"/>
        <v>0.75</v>
      </c>
      <c r="BS681" s="6">
        <f t="shared" si="726"/>
        <v>0.75</v>
      </c>
      <c r="BT681" s="6">
        <f t="shared" si="727"/>
        <v>0.75</v>
      </c>
      <c r="BU681" s="6">
        <f t="shared" si="728"/>
        <v>0.75</v>
      </c>
      <c r="BV681" s="6">
        <f t="shared" si="729"/>
        <v>0.75</v>
      </c>
      <c r="BW681" s="6">
        <v>1</v>
      </c>
      <c r="BX681" s="1"/>
    </row>
    <row r="682" spans="1:76" ht="57" hidden="1" x14ac:dyDescent="0.3">
      <c r="A682" s="2" t="str">
        <f>Programas!A682</f>
        <v>DO6</v>
      </c>
      <c r="B682" s="2">
        <f>Programas!B682</f>
        <v>2</v>
      </c>
      <c r="C682" s="2" t="str">
        <f>Programas!C682</f>
        <v>Interfaces Setoriais</v>
      </c>
      <c r="D682" s="2">
        <f>Programas!D682</f>
        <v>16</v>
      </c>
      <c r="E682" s="2" t="str">
        <f>Programas!E682</f>
        <v>Proteção e conservação dos recursos hídricos</v>
      </c>
      <c r="F682" s="2" t="str">
        <f>Programas!F682</f>
        <v>16.2</v>
      </c>
      <c r="G682" s="2" t="str">
        <f>Programas!G682</f>
        <v>Proteção e conservação dos recursos hídricos</v>
      </c>
      <c r="H682" s="2" t="str">
        <f>Programas!H682</f>
        <v>16.2.1</v>
      </c>
      <c r="I682" s="2" t="str">
        <f>Programas!I682</f>
        <v>Implementar as ações de pagamento por serviços ambientais (PSA) integradas no contexto da Iniciativa RIO VIVO</v>
      </c>
      <c r="J682" s="3" t="str">
        <f>IF(Programas!J682="X","X","")</f>
        <v/>
      </c>
      <c r="K682" s="3" t="str">
        <f>IF(Programas!K682="X","X","")</f>
        <v/>
      </c>
      <c r="L682" s="3" t="str">
        <f>IF(Programas!L682="X","X","")</f>
        <v/>
      </c>
      <c r="M682" s="3" t="str">
        <f>IF(Programas!M682="X","X","")</f>
        <v>X</v>
      </c>
      <c r="N682" s="3" t="str">
        <f>IF(Programas!N682="X","X","")</f>
        <v>X</v>
      </c>
      <c r="O682" s="3" t="str">
        <f>IF(Programas!O682="X","X","")</f>
        <v>X</v>
      </c>
      <c r="P682" s="3" t="str">
        <f>IF(Programas!P682="X","X","")</f>
        <v>X</v>
      </c>
      <c r="Q682" s="3" t="str">
        <f>IF(Programas!Q682="X","X","")</f>
        <v>X</v>
      </c>
      <c r="R682" s="3" t="str">
        <f>IF(Programas!R682="X","X","")</f>
        <v>X</v>
      </c>
      <c r="S682" s="3" t="str">
        <f>IF(Programas!S682="X","X","")</f>
        <v>X</v>
      </c>
      <c r="T682" s="3" t="str">
        <f>IF(Programas!T682="X","X","")</f>
        <v>X</v>
      </c>
      <c r="U682" s="3" t="str">
        <f>IF(Programas!U682="X","X","")</f>
        <v>X</v>
      </c>
      <c r="V682" s="3" t="str">
        <f>IF(Programas!V682="X","X","")</f>
        <v>X</v>
      </c>
      <c r="W682" s="3" t="str">
        <f>IF(Programas!W682="X","X","")</f>
        <v>X</v>
      </c>
      <c r="X682" s="3" t="str">
        <f>IF(Programas!X682="X","X","")</f>
        <v>X</v>
      </c>
      <c r="Y682" s="3" t="str">
        <f>IF(Programas!Y682="X","X","")</f>
        <v>X</v>
      </c>
      <c r="Z682" s="3" t="str">
        <f>IF(Programas!Z682="X","X","")</f>
        <v>X</v>
      </c>
      <c r="AA682" s="3" t="str">
        <f>IF(Programas!AA682="X","X","")</f>
        <v>X</v>
      </c>
      <c r="AB682" s="3" t="str">
        <f>IF(Programas!AB682="X","X","")</f>
        <v>X</v>
      </c>
      <c r="AC682" s="3" t="str">
        <f>IF(Programas!AC682="X","X","")</f>
        <v>X</v>
      </c>
      <c r="AD682" s="3">
        <f>Programas!AD682</f>
        <v>0</v>
      </c>
      <c r="AE682" s="3">
        <f>Programas!AE682</f>
        <v>0</v>
      </c>
      <c r="AF682" s="3">
        <f>Programas!AF682</f>
        <v>0</v>
      </c>
      <c r="AG682" s="3">
        <f>Programas!AG682</f>
        <v>50</v>
      </c>
      <c r="AH682" s="3">
        <f>Programas!AH682</f>
        <v>50</v>
      </c>
      <c r="AI682" s="3">
        <f>Programas!AI682</f>
        <v>50</v>
      </c>
      <c r="AJ682" s="3">
        <f>Programas!AJ682</f>
        <v>50</v>
      </c>
      <c r="AK682" s="3">
        <f>Programas!AK682</f>
        <v>50</v>
      </c>
      <c r="AL682" s="3">
        <f>Programas!AL682</f>
        <v>50</v>
      </c>
      <c r="AM682" s="3">
        <f>Programas!AM682</f>
        <v>50</v>
      </c>
      <c r="AN682" s="3">
        <f>Programas!AN682</f>
        <v>50</v>
      </c>
      <c r="AO682" s="3">
        <f>Programas!AO682</f>
        <v>50</v>
      </c>
      <c r="AP682" s="3">
        <f>Programas!AP682</f>
        <v>50</v>
      </c>
      <c r="AQ682" s="3">
        <f>Programas!AQ682</f>
        <v>50</v>
      </c>
      <c r="AR682" s="3">
        <f>Programas!AR682</f>
        <v>50</v>
      </c>
      <c r="AS682" s="3">
        <f>Programas!AS682</f>
        <v>50</v>
      </c>
      <c r="AT682" s="3">
        <f>Programas!AT682</f>
        <v>50</v>
      </c>
      <c r="AU682" s="3">
        <f>Programas!AU682</f>
        <v>50</v>
      </c>
      <c r="AV682" s="3">
        <f>Programas!AV682</f>
        <v>50</v>
      </c>
      <c r="AW682" s="3">
        <f>Programas!AW682</f>
        <v>50</v>
      </c>
      <c r="AX682" s="4">
        <f t="shared" si="661"/>
        <v>850</v>
      </c>
      <c r="AY682" s="4" t="s">
        <v>205</v>
      </c>
      <c r="AZ682" s="14" t="s">
        <v>540</v>
      </c>
      <c r="BA682" s="2" t="s">
        <v>404</v>
      </c>
      <c r="BB682" s="2" t="s">
        <v>405</v>
      </c>
      <c r="BC682" s="2" t="s">
        <v>406</v>
      </c>
      <c r="BD682" s="6">
        <v>0.25</v>
      </c>
      <c r="BE682" s="6">
        <f t="shared" si="714"/>
        <v>0.25</v>
      </c>
      <c r="BF682" s="6">
        <f t="shared" si="715"/>
        <v>0.25</v>
      </c>
      <c r="BG682" s="6">
        <f t="shared" si="716"/>
        <v>0.25</v>
      </c>
      <c r="BH682" s="6">
        <v>0.5</v>
      </c>
      <c r="BI682" s="6">
        <f t="shared" si="717"/>
        <v>0.5</v>
      </c>
      <c r="BJ682" s="6">
        <f t="shared" si="718"/>
        <v>0.5</v>
      </c>
      <c r="BK682" s="6">
        <f t="shared" si="719"/>
        <v>0.5</v>
      </c>
      <c r="BL682" s="6">
        <f t="shared" si="720"/>
        <v>0.5</v>
      </c>
      <c r="BM682" s="6">
        <v>0.75</v>
      </c>
      <c r="BN682" s="6">
        <f t="shared" si="721"/>
        <v>0.75</v>
      </c>
      <c r="BO682" s="6">
        <f t="shared" si="722"/>
        <v>0.75</v>
      </c>
      <c r="BP682" s="6">
        <f t="shared" si="723"/>
        <v>0.75</v>
      </c>
      <c r="BQ682" s="6">
        <f t="shared" si="724"/>
        <v>0.75</v>
      </c>
      <c r="BR682" s="6">
        <f t="shared" si="725"/>
        <v>0.75</v>
      </c>
      <c r="BS682" s="6">
        <f t="shared" si="726"/>
        <v>0.75</v>
      </c>
      <c r="BT682" s="6">
        <f t="shared" si="727"/>
        <v>0.75</v>
      </c>
      <c r="BU682" s="6">
        <f t="shared" si="728"/>
        <v>0.75</v>
      </c>
      <c r="BV682" s="6">
        <f t="shared" si="729"/>
        <v>0.75</v>
      </c>
      <c r="BW682" s="6">
        <v>1</v>
      </c>
      <c r="BX682" s="1"/>
    </row>
    <row r="683" spans="1:76" hidden="1" x14ac:dyDescent="0.3">
      <c r="A683" s="2" t="str">
        <f>Programas!A683</f>
        <v>UA7</v>
      </c>
      <c r="B683" s="2">
        <f>Programas!B683</f>
        <v>2</v>
      </c>
      <c r="C683" s="2" t="str">
        <f>Programas!C683</f>
        <v>Interfaces Setoriais</v>
      </c>
      <c r="D683" s="2">
        <f>Programas!D683</f>
        <v>16</v>
      </c>
      <c r="E683" s="2" t="str">
        <f>Programas!E683</f>
        <v>N/A</v>
      </c>
      <c r="F683" s="2" t="str">
        <f>Programas!F683</f>
        <v>N/A</v>
      </c>
      <c r="G683" s="2" t="str">
        <f>Programas!G683</f>
        <v>N/A</v>
      </c>
      <c r="H683" s="2" t="str">
        <f>Programas!H683</f>
        <v>N/A</v>
      </c>
      <c r="I683" s="2" t="str">
        <f>Programas!I683</f>
        <v>N/A</v>
      </c>
      <c r="J683" s="3" t="str">
        <f>IF(Programas!J683="X","X","")</f>
        <v/>
      </c>
      <c r="K683" s="3" t="str">
        <f>IF(Programas!K683="X","X","")</f>
        <v/>
      </c>
      <c r="L683" s="3" t="str">
        <f>IF(Programas!L683="X","X","")</f>
        <v/>
      </c>
      <c r="M683" s="3" t="str">
        <f>IF(Programas!M683="X","X","")</f>
        <v/>
      </c>
      <c r="N683" s="3" t="str">
        <f>IF(Programas!N683="X","X","")</f>
        <v/>
      </c>
      <c r="O683" s="3" t="str">
        <f>IF(Programas!O683="X","X","")</f>
        <v/>
      </c>
      <c r="P683" s="3" t="str">
        <f>IF(Programas!P683="X","X","")</f>
        <v/>
      </c>
      <c r="Q683" s="3" t="str">
        <f>IF(Programas!Q683="X","X","")</f>
        <v/>
      </c>
      <c r="R683" s="3" t="str">
        <f>IF(Programas!R683="X","X","")</f>
        <v/>
      </c>
      <c r="S683" s="3" t="str">
        <f>IF(Programas!S683="X","X","")</f>
        <v/>
      </c>
      <c r="T683" s="3" t="str">
        <f>IF(Programas!T683="X","X","")</f>
        <v/>
      </c>
      <c r="U683" s="3" t="str">
        <f>IF(Programas!U683="X","X","")</f>
        <v/>
      </c>
      <c r="V683" s="3" t="str">
        <f>IF(Programas!V683="X","X","")</f>
        <v/>
      </c>
      <c r="W683" s="3" t="str">
        <f>IF(Programas!W683="X","X","")</f>
        <v/>
      </c>
      <c r="X683" s="3" t="str">
        <f>IF(Programas!X683="X","X","")</f>
        <v/>
      </c>
      <c r="Y683" s="3" t="str">
        <f>IF(Programas!Y683="X","X","")</f>
        <v/>
      </c>
      <c r="Z683" s="3" t="str">
        <f>IF(Programas!Z683="X","X","")</f>
        <v/>
      </c>
      <c r="AA683" s="3" t="str">
        <f>IF(Programas!AA683="X","X","")</f>
        <v/>
      </c>
      <c r="AB683" s="3" t="str">
        <f>IF(Programas!AB683="X","X","")</f>
        <v/>
      </c>
      <c r="AC683" s="3" t="str">
        <f>IF(Programas!AC683="X","X","")</f>
        <v/>
      </c>
      <c r="AD683" s="3">
        <f>Programas!AD683</f>
        <v>0</v>
      </c>
      <c r="AE683" s="3">
        <f>Programas!AE683</f>
        <v>0</v>
      </c>
      <c r="AF683" s="3">
        <f>Programas!AF683</f>
        <v>0</v>
      </c>
      <c r="AG683" s="3">
        <f>Programas!AG683</f>
        <v>0</v>
      </c>
      <c r="AH683" s="3">
        <f>Programas!AH683</f>
        <v>0</v>
      </c>
      <c r="AI683" s="3">
        <f>Programas!AI683</f>
        <v>0</v>
      </c>
      <c r="AJ683" s="3">
        <f>Programas!AJ683</f>
        <v>0</v>
      </c>
      <c r="AK683" s="3">
        <f>Programas!AK683</f>
        <v>0</v>
      </c>
      <c r="AL683" s="3">
        <f>Programas!AL683</f>
        <v>0</v>
      </c>
      <c r="AM683" s="3">
        <f>Programas!AM683</f>
        <v>0</v>
      </c>
      <c r="AN683" s="3">
        <f>Programas!AN683</f>
        <v>0</v>
      </c>
      <c r="AO683" s="3">
        <f>Programas!AO683</f>
        <v>0</v>
      </c>
      <c r="AP683" s="3">
        <f>Programas!AP683</f>
        <v>0</v>
      </c>
      <c r="AQ683" s="3">
        <f>Programas!AQ683</f>
        <v>0</v>
      </c>
      <c r="AR683" s="3">
        <f>Programas!AR683</f>
        <v>0</v>
      </c>
      <c r="AS683" s="3">
        <f>Programas!AS683</f>
        <v>0</v>
      </c>
      <c r="AT683" s="3">
        <f>Programas!AT683</f>
        <v>0</v>
      </c>
      <c r="AU683" s="3">
        <f>Programas!AU683</f>
        <v>0</v>
      </c>
      <c r="AV683" s="3">
        <f>Programas!AV683</f>
        <v>0</v>
      </c>
      <c r="AW683" s="3">
        <f>Programas!AW683</f>
        <v>0</v>
      </c>
      <c r="AX683" s="4">
        <f t="shared" si="661"/>
        <v>0</v>
      </c>
      <c r="AY683" s="4"/>
      <c r="AZ683" s="2"/>
      <c r="BA683" s="2"/>
      <c r="BB683" s="2"/>
      <c r="BC683" s="2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1"/>
    </row>
    <row r="684" spans="1:76" hidden="1" x14ac:dyDescent="0.3">
      <c r="A684" s="2" t="str">
        <f>Programas!A684</f>
        <v>UA8</v>
      </c>
      <c r="B684" s="2">
        <f>Programas!B684</f>
        <v>2</v>
      </c>
      <c r="C684" s="2" t="str">
        <f>Programas!C684</f>
        <v>Interfaces Setoriais</v>
      </c>
      <c r="D684" s="2">
        <f>Programas!D684</f>
        <v>16</v>
      </c>
      <c r="E684" s="2" t="str">
        <f>Programas!E684</f>
        <v>N/A</v>
      </c>
      <c r="F684" s="2" t="str">
        <f>Programas!F684</f>
        <v>N/A</v>
      </c>
      <c r="G684" s="2" t="str">
        <f>Programas!G684</f>
        <v>N/A</v>
      </c>
      <c r="H684" s="2" t="str">
        <f>Programas!H684</f>
        <v>N/A</v>
      </c>
      <c r="I684" s="2" t="str">
        <f>Programas!I684</f>
        <v>N/A</v>
      </c>
      <c r="J684" s="3" t="str">
        <f>IF(Programas!J684="X","X","")</f>
        <v/>
      </c>
      <c r="K684" s="3" t="str">
        <f>IF(Programas!K684="X","X","")</f>
        <v/>
      </c>
      <c r="L684" s="3" t="str">
        <f>IF(Programas!L684="X","X","")</f>
        <v/>
      </c>
      <c r="M684" s="3" t="str">
        <f>IF(Programas!M684="X","X","")</f>
        <v/>
      </c>
      <c r="N684" s="3" t="str">
        <f>IF(Programas!N684="X","X","")</f>
        <v/>
      </c>
      <c r="O684" s="3" t="str">
        <f>IF(Programas!O684="X","X","")</f>
        <v/>
      </c>
      <c r="P684" s="3" t="str">
        <f>IF(Programas!P684="X","X","")</f>
        <v/>
      </c>
      <c r="Q684" s="3" t="str">
        <f>IF(Programas!Q684="X","X","")</f>
        <v/>
      </c>
      <c r="R684" s="3" t="str">
        <f>IF(Programas!R684="X","X","")</f>
        <v/>
      </c>
      <c r="S684" s="3" t="str">
        <f>IF(Programas!S684="X","X","")</f>
        <v/>
      </c>
      <c r="T684" s="3" t="str">
        <f>IF(Programas!T684="X","X","")</f>
        <v/>
      </c>
      <c r="U684" s="3" t="str">
        <f>IF(Programas!U684="X","X","")</f>
        <v/>
      </c>
      <c r="V684" s="3" t="str">
        <f>IF(Programas!V684="X","X","")</f>
        <v/>
      </c>
      <c r="W684" s="3" t="str">
        <f>IF(Programas!W684="X","X","")</f>
        <v/>
      </c>
      <c r="X684" s="3" t="str">
        <f>IF(Programas!X684="X","X","")</f>
        <v/>
      </c>
      <c r="Y684" s="3" t="str">
        <f>IF(Programas!Y684="X","X","")</f>
        <v/>
      </c>
      <c r="Z684" s="3" t="str">
        <f>IF(Programas!Z684="X","X","")</f>
        <v/>
      </c>
      <c r="AA684" s="3" t="str">
        <f>IF(Programas!AA684="X","X","")</f>
        <v/>
      </c>
      <c r="AB684" s="3" t="str">
        <f>IF(Programas!AB684="X","X","")</f>
        <v/>
      </c>
      <c r="AC684" s="3" t="str">
        <f>IF(Programas!AC684="X","X","")</f>
        <v/>
      </c>
      <c r="AD684" s="3">
        <f>Programas!AD684</f>
        <v>0</v>
      </c>
      <c r="AE684" s="3">
        <f>Programas!AE684</f>
        <v>0</v>
      </c>
      <c r="AF684" s="3">
        <f>Programas!AF684</f>
        <v>0</v>
      </c>
      <c r="AG684" s="3">
        <f>Programas!AG684</f>
        <v>0</v>
      </c>
      <c r="AH684" s="3">
        <f>Programas!AH684</f>
        <v>0</v>
      </c>
      <c r="AI684" s="3">
        <f>Programas!AI684</f>
        <v>0</v>
      </c>
      <c r="AJ684" s="3">
        <f>Programas!AJ684</f>
        <v>0</v>
      </c>
      <c r="AK684" s="3">
        <f>Programas!AK684</f>
        <v>0</v>
      </c>
      <c r="AL684" s="3">
        <f>Programas!AL684</f>
        <v>0</v>
      </c>
      <c r="AM684" s="3">
        <f>Programas!AM684</f>
        <v>0</v>
      </c>
      <c r="AN684" s="3">
        <f>Programas!AN684</f>
        <v>0</v>
      </c>
      <c r="AO684" s="3">
        <f>Programas!AO684</f>
        <v>0</v>
      </c>
      <c r="AP684" s="3">
        <f>Programas!AP684</f>
        <v>0</v>
      </c>
      <c r="AQ684" s="3">
        <f>Programas!AQ684</f>
        <v>0</v>
      </c>
      <c r="AR684" s="3">
        <f>Programas!AR684</f>
        <v>0</v>
      </c>
      <c r="AS684" s="3">
        <f>Programas!AS684</f>
        <v>0</v>
      </c>
      <c r="AT684" s="3">
        <f>Programas!AT684</f>
        <v>0</v>
      </c>
      <c r="AU684" s="3">
        <f>Programas!AU684</f>
        <v>0</v>
      </c>
      <c r="AV684" s="3">
        <f>Programas!AV684</f>
        <v>0</v>
      </c>
      <c r="AW684" s="3">
        <f>Programas!AW684</f>
        <v>0</v>
      </c>
      <c r="AX684" s="4">
        <f t="shared" si="661"/>
        <v>0</v>
      </c>
      <c r="AY684" s="4"/>
      <c r="AZ684" s="2"/>
      <c r="BA684" s="2"/>
      <c r="BB684" s="2"/>
      <c r="BC684" s="2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1"/>
    </row>
    <row r="685" spans="1:76" hidden="1" x14ac:dyDescent="0.3">
      <c r="A685" s="2" t="str">
        <f>Programas!A685</f>
        <v>UA9</v>
      </c>
      <c r="B685" s="2">
        <f>Programas!B685</f>
        <v>2</v>
      </c>
      <c r="C685" s="2" t="str">
        <f>Programas!C685</f>
        <v>Interfaces Setoriais</v>
      </c>
      <c r="D685" s="2">
        <f>Programas!D685</f>
        <v>16</v>
      </c>
      <c r="E685" s="2" t="str">
        <f>Programas!E685</f>
        <v>N/A</v>
      </c>
      <c r="F685" s="2" t="str">
        <f>Programas!F685</f>
        <v>N/A</v>
      </c>
      <c r="G685" s="2" t="str">
        <f>Programas!G685</f>
        <v>N/A</v>
      </c>
      <c r="H685" s="2" t="str">
        <f>Programas!H685</f>
        <v>N/A</v>
      </c>
      <c r="I685" s="2" t="str">
        <f>Programas!I685</f>
        <v>N/A</v>
      </c>
      <c r="J685" s="3" t="str">
        <f>IF(Programas!J685="X","X","")</f>
        <v/>
      </c>
      <c r="K685" s="3" t="str">
        <f>IF(Programas!K685="X","X","")</f>
        <v/>
      </c>
      <c r="L685" s="3" t="str">
        <f>IF(Programas!L685="X","X","")</f>
        <v/>
      </c>
      <c r="M685" s="3" t="str">
        <f>IF(Programas!M685="X","X","")</f>
        <v/>
      </c>
      <c r="N685" s="3" t="str">
        <f>IF(Programas!N685="X","X","")</f>
        <v/>
      </c>
      <c r="O685" s="3" t="str">
        <f>IF(Programas!O685="X","X","")</f>
        <v/>
      </c>
      <c r="P685" s="3" t="str">
        <f>IF(Programas!P685="X","X","")</f>
        <v/>
      </c>
      <c r="Q685" s="3" t="str">
        <f>IF(Programas!Q685="X","X","")</f>
        <v/>
      </c>
      <c r="R685" s="3" t="str">
        <f>IF(Programas!R685="X","X","")</f>
        <v/>
      </c>
      <c r="S685" s="3" t="str">
        <f>IF(Programas!S685="X","X","")</f>
        <v/>
      </c>
      <c r="T685" s="3" t="str">
        <f>IF(Programas!T685="X","X","")</f>
        <v/>
      </c>
      <c r="U685" s="3" t="str">
        <f>IF(Programas!U685="X","X","")</f>
        <v/>
      </c>
      <c r="V685" s="3" t="str">
        <f>IF(Programas!V685="X","X","")</f>
        <v/>
      </c>
      <c r="W685" s="3" t="str">
        <f>IF(Programas!W685="X","X","")</f>
        <v/>
      </c>
      <c r="X685" s="3" t="str">
        <f>IF(Programas!X685="X","X","")</f>
        <v/>
      </c>
      <c r="Y685" s="3" t="str">
        <f>IF(Programas!Y685="X","X","")</f>
        <v/>
      </c>
      <c r="Z685" s="3" t="str">
        <f>IF(Programas!Z685="X","X","")</f>
        <v/>
      </c>
      <c r="AA685" s="3" t="str">
        <f>IF(Programas!AA685="X","X","")</f>
        <v/>
      </c>
      <c r="AB685" s="3" t="str">
        <f>IF(Programas!AB685="X","X","")</f>
        <v/>
      </c>
      <c r="AC685" s="3" t="str">
        <f>IF(Programas!AC685="X","X","")</f>
        <v/>
      </c>
      <c r="AD685" s="3">
        <f>Programas!AD685</f>
        <v>0</v>
      </c>
      <c r="AE685" s="3">
        <f>Programas!AE685</f>
        <v>0</v>
      </c>
      <c r="AF685" s="3">
        <f>Programas!AF685</f>
        <v>0</v>
      </c>
      <c r="AG685" s="3">
        <f>Programas!AG685</f>
        <v>0</v>
      </c>
      <c r="AH685" s="3">
        <f>Programas!AH685</f>
        <v>0</v>
      </c>
      <c r="AI685" s="3">
        <f>Programas!AI685</f>
        <v>0</v>
      </c>
      <c r="AJ685" s="3">
        <f>Programas!AJ685</f>
        <v>0</v>
      </c>
      <c r="AK685" s="3">
        <f>Programas!AK685</f>
        <v>0</v>
      </c>
      <c r="AL685" s="3">
        <f>Programas!AL685</f>
        <v>0</v>
      </c>
      <c r="AM685" s="3">
        <f>Programas!AM685</f>
        <v>0</v>
      </c>
      <c r="AN685" s="3">
        <f>Programas!AN685</f>
        <v>0</v>
      </c>
      <c r="AO685" s="3">
        <f>Programas!AO685</f>
        <v>0</v>
      </c>
      <c r="AP685" s="3">
        <f>Programas!AP685</f>
        <v>0</v>
      </c>
      <c r="AQ685" s="3">
        <f>Programas!AQ685</f>
        <v>0</v>
      </c>
      <c r="AR685" s="3">
        <f>Programas!AR685</f>
        <v>0</v>
      </c>
      <c r="AS685" s="3">
        <f>Programas!AS685</f>
        <v>0</v>
      </c>
      <c r="AT685" s="3">
        <f>Programas!AT685</f>
        <v>0</v>
      </c>
      <c r="AU685" s="3">
        <f>Programas!AU685</f>
        <v>0</v>
      </c>
      <c r="AV685" s="3">
        <f>Programas!AV685</f>
        <v>0</v>
      </c>
      <c r="AW685" s="3">
        <f>Programas!AW685</f>
        <v>0</v>
      </c>
      <c r="AX685" s="4">
        <f t="shared" si="661"/>
        <v>0</v>
      </c>
      <c r="AY685" s="4"/>
      <c r="AZ685" s="2"/>
      <c r="BA685" s="2"/>
      <c r="BB685" s="2"/>
      <c r="BC685" s="2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1"/>
    </row>
    <row r="686" spans="1:76" ht="68.400000000000006" x14ac:dyDescent="0.3">
      <c r="A686" s="40" t="str">
        <f>Programas!A686</f>
        <v>PIRH</v>
      </c>
      <c r="B686" s="40">
        <f>Programas!B686</f>
        <v>2</v>
      </c>
      <c r="C686" s="40" t="str">
        <f>Programas!C686</f>
        <v>Interfaces Setoriais</v>
      </c>
      <c r="D686" s="40">
        <f>Programas!D686</f>
        <v>16</v>
      </c>
      <c r="E686" s="40" t="str">
        <f>Programas!E686</f>
        <v>Proteção e conservação dos recursos hídricos</v>
      </c>
      <c r="F686" s="40" t="str">
        <f>Programas!F686</f>
        <v>16.2</v>
      </c>
      <c r="G686" s="40" t="str">
        <f>Programas!G686</f>
        <v>Proteção e conservação dos recursos hídricos</v>
      </c>
      <c r="H686" s="40" t="str">
        <f>Programas!H686</f>
        <v>16.2.2</v>
      </c>
      <c r="I686" s="40" t="str">
        <f>Programas!I686</f>
        <v>Acompanhar as ações de PSA em desenvolvimento e verificar seus resultados para a bacia</v>
      </c>
      <c r="J686" s="30" t="str">
        <f>IF(Programas!J686="X","X","")</f>
        <v>X</v>
      </c>
      <c r="K686" s="30" t="str">
        <f>IF(Programas!K686="X","X","")</f>
        <v>X</v>
      </c>
      <c r="L686" s="30" t="str">
        <f>IF(Programas!L686="X","X","")</f>
        <v>X</v>
      </c>
      <c r="M686" s="30" t="str">
        <f>IF(Programas!M686="X","X","")</f>
        <v>X</v>
      </c>
      <c r="N686" s="30" t="str">
        <f>IF(Programas!N686="X","X","")</f>
        <v>X</v>
      </c>
      <c r="O686" s="30" t="str">
        <f>IF(Programas!O686="X","X","")</f>
        <v>X</v>
      </c>
      <c r="P686" s="30" t="str">
        <f>IF(Programas!P686="X","X","")</f>
        <v>X</v>
      </c>
      <c r="Q686" s="30" t="str">
        <f>IF(Programas!Q686="X","X","")</f>
        <v>X</v>
      </c>
      <c r="R686" s="30" t="str">
        <f>IF(Programas!R686="X","X","")</f>
        <v>X</v>
      </c>
      <c r="S686" s="30" t="str">
        <f>IF(Programas!S686="X","X","")</f>
        <v>X</v>
      </c>
      <c r="T686" s="30" t="str">
        <f>IF(Programas!T686="X","X","")</f>
        <v>X</v>
      </c>
      <c r="U686" s="30" t="str">
        <f>IF(Programas!U686="X","X","")</f>
        <v>X</v>
      </c>
      <c r="V686" s="30" t="str">
        <f>IF(Programas!V686="X","X","")</f>
        <v>X</v>
      </c>
      <c r="W686" s="30" t="str">
        <f>IF(Programas!W686="X","X","")</f>
        <v>X</v>
      </c>
      <c r="X686" s="30" t="str">
        <f>IF(Programas!X686="X","X","")</f>
        <v>X</v>
      </c>
      <c r="Y686" s="30" t="str">
        <f>IF(Programas!Y686="X","X","")</f>
        <v>X</v>
      </c>
      <c r="Z686" s="30" t="str">
        <f>IF(Programas!Z686="X","X","")</f>
        <v>X</v>
      </c>
      <c r="AA686" s="30" t="str">
        <f>IF(Programas!AA686="X","X","")</f>
        <v>X</v>
      </c>
      <c r="AB686" s="30" t="str">
        <f>IF(Programas!AB686="X","X","")</f>
        <v>X</v>
      </c>
      <c r="AC686" s="30" t="str">
        <f>IF(Programas!AC686="X","X","")</f>
        <v>X</v>
      </c>
      <c r="AD686" s="30">
        <f>Programas!AD686</f>
        <v>0</v>
      </c>
      <c r="AE686" s="30">
        <f>Programas!AE686</f>
        <v>0</v>
      </c>
      <c r="AF686" s="30">
        <f>Programas!AF686</f>
        <v>0</v>
      </c>
      <c r="AG686" s="30">
        <f>Programas!AG686</f>
        <v>0</v>
      </c>
      <c r="AH686" s="30">
        <f>Programas!AH686</f>
        <v>0</v>
      </c>
      <c r="AI686" s="30">
        <f>Programas!AI686</f>
        <v>0</v>
      </c>
      <c r="AJ686" s="30">
        <f>Programas!AJ686</f>
        <v>0</v>
      </c>
      <c r="AK686" s="30">
        <f>Programas!AK686</f>
        <v>0</v>
      </c>
      <c r="AL686" s="30">
        <f>Programas!AL686</f>
        <v>0</v>
      </c>
      <c r="AM686" s="30">
        <f>Programas!AM686</f>
        <v>0</v>
      </c>
      <c r="AN686" s="30">
        <f>Programas!AN686</f>
        <v>0</v>
      </c>
      <c r="AO686" s="30">
        <f>Programas!AO686</f>
        <v>0</v>
      </c>
      <c r="AP686" s="30">
        <f>Programas!AP686</f>
        <v>0</v>
      </c>
      <c r="AQ686" s="30">
        <f>Programas!AQ686</f>
        <v>0</v>
      </c>
      <c r="AR686" s="30">
        <f>Programas!AR686</f>
        <v>0</v>
      </c>
      <c r="AS686" s="30">
        <f>Programas!AS686</f>
        <v>0</v>
      </c>
      <c r="AT686" s="30">
        <f>Programas!AT686</f>
        <v>0</v>
      </c>
      <c r="AU686" s="30">
        <f>Programas!AU686</f>
        <v>0</v>
      </c>
      <c r="AV686" s="30">
        <f>Programas!AV686</f>
        <v>0</v>
      </c>
      <c r="AW686" s="30">
        <f>Programas!AW686</f>
        <v>0</v>
      </c>
      <c r="AX686" s="36">
        <f t="shared" si="661"/>
        <v>0</v>
      </c>
      <c r="AY686" s="36" t="s">
        <v>205</v>
      </c>
      <c r="AZ686" s="40" t="s">
        <v>407</v>
      </c>
      <c r="BA686" s="40" t="s">
        <v>408</v>
      </c>
      <c r="BB686" s="40" t="s">
        <v>409</v>
      </c>
      <c r="BC686" s="40" t="s">
        <v>410</v>
      </c>
      <c r="BD686" s="62">
        <v>0</v>
      </c>
      <c r="BE686" s="62">
        <f t="shared" ref="BE686:BV686" si="730">BD686</f>
        <v>0</v>
      </c>
      <c r="BF686" s="62">
        <f t="shared" si="730"/>
        <v>0</v>
      </c>
      <c r="BG686" s="62">
        <f t="shared" si="730"/>
        <v>0</v>
      </c>
      <c r="BH686" s="62">
        <v>0.25</v>
      </c>
      <c r="BI686" s="62">
        <f t="shared" si="730"/>
        <v>0.25</v>
      </c>
      <c r="BJ686" s="62">
        <f t="shared" si="730"/>
        <v>0.25</v>
      </c>
      <c r="BK686" s="62">
        <f t="shared" si="730"/>
        <v>0.25</v>
      </c>
      <c r="BL686" s="62">
        <f t="shared" si="730"/>
        <v>0.25</v>
      </c>
      <c r="BM686" s="62">
        <v>0.5</v>
      </c>
      <c r="BN686" s="62">
        <f t="shared" si="730"/>
        <v>0.5</v>
      </c>
      <c r="BO686" s="62">
        <f t="shared" si="730"/>
        <v>0.5</v>
      </c>
      <c r="BP686" s="62">
        <f t="shared" si="730"/>
        <v>0.5</v>
      </c>
      <c r="BQ686" s="62">
        <f t="shared" si="730"/>
        <v>0.5</v>
      </c>
      <c r="BR686" s="62">
        <v>0.75</v>
      </c>
      <c r="BS686" s="62">
        <f t="shared" si="730"/>
        <v>0.75</v>
      </c>
      <c r="BT686" s="62">
        <f t="shared" si="730"/>
        <v>0.75</v>
      </c>
      <c r="BU686" s="62">
        <f t="shared" si="730"/>
        <v>0.75</v>
      </c>
      <c r="BV686" s="62">
        <f t="shared" si="730"/>
        <v>0.75</v>
      </c>
      <c r="BW686" s="62">
        <v>1</v>
      </c>
    </row>
    <row r="687" spans="1:76" ht="68.400000000000006" hidden="1" x14ac:dyDescent="0.3">
      <c r="A687" s="2" t="str">
        <f>Programas!A687</f>
        <v>Doce</v>
      </c>
      <c r="B687" s="2">
        <f>Programas!B687</f>
        <v>2</v>
      </c>
      <c r="C687" s="2" t="str">
        <f>Programas!C687</f>
        <v>Interfaces Setoriais</v>
      </c>
      <c r="D687" s="2">
        <f>Programas!D687</f>
        <v>16</v>
      </c>
      <c r="E687" s="2" t="str">
        <f>Programas!E687</f>
        <v>Proteção e conservação dos recursos hídricos</v>
      </c>
      <c r="F687" s="2" t="str">
        <f>Programas!F687</f>
        <v>16.2</v>
      </c>
      <c r="G687" s="2" t="str">
        <f>Programas!G687</f>
        <v>Proteção e conservação dos recursos hídricos</v>
      </c>
      <c r="H687" s="2" t="str">
        <f>Programas!H687</f>
        <v>16.2.2</v>
      </c>
      <c r="I687" s="2" t="str">
        <f>Programas!I687</f>
        <v>Acompanhar as ações de PSA em desenvolvimento e verificar seus resultados para a bacia</v>
      </c>
      <c r="J687" s="3" t="str">
        <f>IF(Programas!J687="X","X","")</f>
        <v>X</v>
      </c>
      <c r="K687" s="3" t="str">
        <f>IF(Programas!K687="X","X","")</f>
        <v>X</v>
      </c>
      <c r="L687" s="3" t="str">
        <f>IF(Programas!L687="X","X","")</f>
        <v>X</v>
      </c>
      <c r="M687" s="3" t="str">
        <f>IF(Programas!M687="X","X","")</f>
        <v>X</v>
      </c>
      <c r="N687" s="3" t="str">
        <f>IF(Programas!N687="X","X","")</f>
        <v>X</v>
      </c>
      <c r="O687" s="3" t="str">
        <f>IF(Programas!O687="X","X","")</f>
        <v>X</v>
      </c>
      <c r="P687" s="3" t="str">
        <f>IF(Programas!P687="X","X","")</f>
        <v>X</v>
      </c>
      <c r="Q687" s="3" t="str">
        <f>IF(Programas!Q687="X","X","")</f>
        <v>X</v>
      </c>
      <c r="R687" s="3" t="str">
        <f>IF(Programas!R687="X","X","")</f>
        <v>X</v>
      </c>
      <c r="S687" s="3" t="str">
        <f>IF(Programas!S687="X","X","")</f>
        <v>X</v>
      </c>
      <c r="T687" s="3" t="str">
        <f>IF(Programas!T687="X","X","")</f>
        <v>X</v>
      </c>
      <c r="U687" s="3" t="str">
        <f>IF(Programas!U687="X","X","")</f>
        <v>X</v>
      </c>
      <c r="V687" s="3" t="str">
        <f>IF(Programas!V687="X","X","")</f>
        <v>X</v>
      </c>
      <c r="W687" s="3" t="str">
        <f>IF(Programas!W687="X","X","")</f>
        <v>X</v>
      </c>
      <c r="X687" s="3" t="str">
        <f>IF(Programas!X687="X","X","")</f>
        <v>X</v>
      </c>
      <c r="Y687" s="3" t="str">
        <f>IF(Programas!Y687="X","X","")</f>
        <v>X</v>
      </c>
      <c r="Z687" s="3" t="str">
        <f>IF(Programas!Z687="X","X","")</f>
        <v>X</v>
      </c>
      <c r="AA687" s="3" t="str">
        <f>IF(Programas!AA687="X","X","")</f>
        <v>X</v>
      </c>
      <c r="AB687" s="3" t="str">
        <f>IF(Programas!AB687="X","X","")</f>
        <v>X</v>
      </c>
      <c r="AC687" s="3" t="str">
        <f>IF(Programas!AC687="X","X","")</f>
        <v>X</v>
      </c>
      <c r="AD687" s="3">
        <f>Programas!AD687</f>
        <v>0</v>
      </c>
      <c r="AE687" s="3">
        <f>Programas!AE687</f>
        <v>0</v>
      </c>
      <c r="AF687" s="3">
        <f>Programas!AF687</f>
        <v>0</v>
      </c>
      <c r="AG687" s="3">
        <f>Programas!AG687</f>
        <v>0</v>
      </c>
      <c r="AH687" s="3">
        <f>Programas!AH687</f>
        <v>0</v>
      </c>
      <c r="AI687" s="3">
        <f>Programas!AI687</f>
        <v>0</v>
      </c>
      <c r="AJ687" s="3">
        <f>Programas!AJ687</f>
        <v>0</v>
      </c>
      <c r="AK687" s="3">
        <f>Programas!AK687</f>
        <v>0</v>
      </c>
      <c r="AL687" s="3">
        <f>Programas!AL687</f>
        <v>0</v>
      </c>
      <c r="AM687" s="3">
        <f>Programas!AM687</f>
        <v>0</v>
      </c>
      <c r="AN687" s="3">
        <f>Programas!AN687</f>
        <v>0</v>
      </c>
      <c r="AO687" s="3">
        <f>Programas!AO687</f>
        <v>0</v>
      </c>
      <c r="AP687" s="3">
        <f>Programas!AP687</f>
        <v>0</v>
      </c>
      <c r="AQ687" s="3">
        <f>Programas!AQ687</f>
        <v>0</v>
      </c>
      <c r="AR687" s="3">
        <f>Programas!AR687</f>
        <v>0</v>
      </c>
      <c r="AS687" s="3">
        <f>Programas!AS687</f>
        <v>0</v>
      </c>
      <c r="AT687" s="3">
        <f>Programas!AT687</f>
        <v>0</v>
      </c>
      <c r="AU687" s="3">
        <f>Programas!AU687</f>
        <v>0</v>
      </c>
      <c r="AV687" s="3">
        <f>Programas!AV687</f>
        <v>0</v>
      </c>
      <c r="AW687" s="3">
        <f>Programas!AW687</f>
        <v>0</v>
      </c>
      <c r="AX687" s="4">
        <f t="shared" si="661"/>
        <v>0</v>
      </c>
      <c r="AY687" s="4" t="s">
        <v>205</v>
      </c>
      <c r="AZ687" s="2" t="s">
        <v>407</v>
      </c>
      <c r="BA687" s="2" t="s">
        <v>408</v>
      </c>
      <c r="BB687" s="2" t="s">
        <v>409</v>
      </c>
      <c r="BC687" s="2" t="s">
        <v>410</v>
      </c>
      <c r="BD687" s="6">
        <v>0</v>
      </c>
      <c r="BE687" s="6">
        <f t="shared" ref="BE687:BE693" si="731">BD687</f>
        <v>0</v>
      </c>
      <c r="BF687" s="6">
        <f t="shared" ref="BF687:BF693" si="732">BE687</f>
        <v>0</v>
      </c>
      <c r="BG687" s="6">
        <f t="shared" ref="BG687:BG693" si="733">BF687</f>
        <v>0</v>
      </c>
      <c r="BH687" s="6">
        <v>0.25</v>
      </c>
      <c r="BI687" s="6">
        <f t="shared" ref="BI687:BI693" si="734">BH687</f>
        <v>0.25</v>
      </c>
      <c r="BJ687" s="6">
        <f t="shared" ref="BJ687:BJ693" si="735">BI687</f>
        <v>0.25</v>
      </c>
      <c r="BK687" s="6">
        <f t="shared" ref="BK687:BK693" si="736">BJ687</f>
        <v>0.25</v>
      </c>
      <c r="BL687" s="6">
        <f t="shared" ref="BL687:BL693" si="737">BK687</f>
        <v>0.25</v>
      </c>
      <c r="BM687" s="6">
        <v>0.5</v>
      </c>
      <c r="BN687" s="6">
        <f t="shared" ref="BN687:BN693" si="738">BM687</f>
        <v>0.5</v>
      </c>
      <c r="BO687" s="6">
        <f t="shared" ref="BO687:BO693" si="739">BN687</f>
        <v>0.5</v>
      </c>
      <c r="BP687" s="6">
        <f t="shared" ref="BP687:BP693" si="740">BO687</f>
        <v>0.5</v>
      </c>
      <c r="BQ687" s="6">
        <f t="shared" ref="BQ687:BQ693" si="741">BP687</f>
        <v>0.5</v>
      </c>
      <c r="BR687" s="6">
        <v>0.75</v>
      </c>
      <c r="BS687" s="6">
        <f t="shared" ref="BS687:BS693" si="742">BR687</f>
        <v>0.75</v>
      </c>
      <c r="BT687" s="6">
        <f t="shared" ref="BT687:BT693" si="743">BS687</f>
        <v>0.75</v>
      </c>
      <c r="BU687" s="6">
        <f t="shared" ref="BU687:BU693" si="744">BT687</f>
        <v>0.75</v>
      </c>
      <c r="BV687" s="6">
        <f t="shared" ref="BV687:BV693" si="745">BU687</f>
        <v>0.75</v>
      </c>
      <c r="BW687" s="6">
        <v>1</v>
      </c>
      <c r="BX687" s="1"/>
    </row>
    <row r="688" spans="1:76" ht="68.400000000000006" hidden="1" x14ac:dyDescent="0.3">
      <c r="A688" s="2" t="str">
        <f>Programas!A688</f>
        <v>DO1</v>
      </c>
      <c r="B688" s="2">
        <f>Programas!B688</f>
        <v>2</v>
      </c>
      <c r="C688" s="2" t="str">
        <f>Programas!C688</f>
        <v>Interfaces Setoriais</v>
      </c>
      <c r="D688" s="2">
        <f>Programas!D688</f>
        <v>16</v>
      </c>
      <c r="E688" s="2" t="str">
        <f>Programas!E688</f>
        <v>Proteção e conservação dos recursos hídricos</v>
      </c>
      <c r="F688" s="2" t="str">
        <f>Programas!F688</f>
        <v>16.2</v>
      </c>
      <c r="G688" s="2" t="str">
        <f>Programas!G688</f>
        <v>Proteção e conservação dos recursos hídricos</v>
      </c>
      <c r="H688" s="2" t="str">
        <f>Programas!H688</f>
        <v>16.2.2</v>
      </c>
      <c r="I688" s="2" t="str">
        <f>Programas!I688</f>
        <v>Acompanhar as ações de PSA em desenvolvimento e verificar seus resultados para a bacia</v>
      </c>
      <c r="J688" s="3" t="str">
        <f>IF(Programas!J688="X","X","")</f>
        <v>X</v>
      </c>
      <c r="K688" s="3" t="str">
        <f>IF(Programas!K688="X","X","")</f>
        <v>X</v>
      </c>
      <c r="L688" s="3" t="str">
        <f>IF(Programas!L688="X","X","")</f>
        <v>X</v>
      </c>
      <c r="M688" s="3" t="str">
        <f>IF(Programas!M688="X","X","")</f>
        <v>X</v>
      </c>
      <c r="N688" s="3" t="str">
        <f>IF(Programas!N688="X","X","")</f>
        <v>X</v>
      </c>
      <c r="O688" s="3" t="str">
        <f>IF(Programas!O688="X","X","")</f>
        <v>X</v>
      </c>
      <c r="P688" s="3" t="str">
        <f>IF(Programas!P688="X","X","")</f>
        <v>X</v>
      </c>
      <c r="Q688" s="3" t="str">
        <f>IF(Programas!Q688="X","X","")</f>
        <v>X</v>
      </c>
      <c r="R688" s="3" t="str">
        <f>IF(Programas!R688="X","X","")</f>
        <v>X</v>
      </c>
      <c r="S688" s="3" t="str">
        <f>IF(Programas!S688="X","X","")</f>
        <v>X</v>
      </c>
      <c r="T688" s="3" t="str">
        <f>IF(Programas!T688="X","X","")</f>
        <v>X</v>
      </c>
      <c r="U688" s="3" t="str">
        <f>IF(Programas!U688="X","X","")</f>
        <v>X</v>
      </c>
      <c r="V688" s="3" t="str">
        <f>IF(Programas!V688="X","X","")</f>
        <v>X</v>
      </c>
      <c r="W688" s="3" t="str">
        <f>IF(Programas!W688="X","X","")</f>
        <v>X</v>
      </c>
      <c r="X688" s="3" t="str">
        <f>IF(Programas!X688="X","X","")</f>
        <v>X</v>
      </c>
      <c r="Y688" s="3" t="str">
        <f>IF(Programas!Y688="X","X","")</f>
        <v>X</v>
      </c>
      <c r="Z688" s="3" t="str">
        <f>IF(Programas!Z688="X","X","")</f>
        <v>X</v>
      </c>
      <c r="AA688" s="3" t="str">
        <f>IF(Programas!AA688="X","X","")</f>
        <v>X</v>
      </c>
      <c r="AB688" s="3" t="str">
        <f>IF(Programas!AB688="X","X","")</f>
        <v>X</v>
      </c>
      <c r="AC688" s="3" t="str">
        <f>IF(Programas!AC688="X","X","")</f>
        <v>X</v>
      </c>
      <c r="AD688" s="3">
        <f>Programas!AD688</f>
        <v>0</v>
      </c>
      <c r="AE688" s="3">
        <f>Programas!AE688</f>
        <v>0</v>
      </c>
      <c r="AF688" s="3">
        <f>Programas!AF688</f>
        <v>0</v>
      </c>
      <c r="AG688" s="3">
        <f>Programas!AG688</f>
        <v>0</v>
      </c>
      <c r="AH688" s="3">
        <f>Programas!AH688</f>
        <v>0</v>
      </c>
      <c r="AI688" s="3">
        <f>Programas!AI688</f>
        <v>0</v>
      </c>
      <c r="AJ688" s="3">
        <f>Programas!AJ688</f>
        <v>0</v>
      </c>
      <c r="AK688" s="3">
        <f>Programas!AK688</f>
        <v>0</v>
      </c>
      <c r="AL688" s="3">
        <f>Programas!AL688</f>
        <v>0</v>
      </c>
      <c r="AM688" s="3">
        <f>Programas!AM688</f>
        <v>0</v>
      </c>
      <c r="AN688" s="3">
        <f>Programas!AN688</f>
        <v>0</v>
      </c>
      <c r="AO688" s="3">
        <f>Programas!AO688</f>
        <v>0</v>
      </c>
      <c r="AP688" s="3">
        <f>Programas!AP688</f>
        <v>0</v>
      </c>
      <c r="AQ688" s="3">
        <f>Programas!AQ688</f>
        <v>0</v>
      </c>
      <c r="AR688" s="3">
        <f>Programas!AR688</f>
        <v>0</v>
      </c>
      <c r="AS688" s="3">
        <f>Programas!AS688</f>
        <v>0</v>
      </c>
      <c r="AT688" s="3">
        <f>Programas!AT688</f>
        <v>0</v>
      </c>
      <c r="AU688" s="3">
        <f>Programas!AU688</f>
        <v>0</v>
      </c>
      <c r="AV688" s="3">
        <f>Programas!AV688</f>
        <v>0</v>
      </c>
      <c r="AW688" s="3">
        <f>Programas!AW688</f>
        <v>0</v>
      </c>
      <c r="AX688" s="4">
        <f t="shared" si="661"/>
        <v>0</v>
      </c>
      <c r="AY688" s="4" t="s">
        <v>205</v>
      </c>
      <c r="AZ688" s="2" t="s">
        <v>407</v>
      </c>
      <c r="BA688" s="2" t="s">
        <v>408</v>
      </c>
      <c r="BB688" s="2" t="s">
        <v>409</v>
      </c>
      <c r="BC688" s="2" t="s">
        <v>410</v>
      </c>
      <c r="BD688" s="6">
        <v>0</v>
      </c>
      <c r="BE688" s="6">
        <f t="shared" si="731"/>
        <v>0</v>
      </c>
      <c r="BF688" s="6">
        <f t="shared" si="732"/>
        <v>0</v>
      </c>
      <c r="BG688" s="6">
        <f t="shared" si="733"/>
        <v>0</v>
      </c>
      <c r="BH688" s="6">
        <v>0.25</v>
      </c>
      <c r="BI688" s="6">
        <f t="shared" si="734"/>
        <v>0.25</v>
      </c>
      <c r="BJ688" s="6">
        <f t="shared" si="735"/>
        <v>0.25</v>
      </c>
      <c r="BK688" s="6">
        <f t="shared" si="736"/>
        <v>0.25</v>
      </c>
      <c r="BL688" s="6">
        <f t="shared" si="737"/>
        <v>0.25</v>
      </c>
      <c r="BM688" s="6">
        <v>0.5</v>
      </c>
      <c r="BN688" s="6">
        <f t="shared" si="738"/>
        <v>0.5</v>
      </c>
      <c r="BO688" s="6">
        <f t="shared" si="739"/>
        <v>0.5</v>
      </c>
      <c r="BP688" s="6">
        <f t="shared" si="740"/>
        <v>0.5</v>
      </c>
      <c r="BQ688" s="6">
        <f t="shared" si="741"/>
        <v>0.5</v>
      </c>
      <c r="BR688" s="6">
        <v>0.75</v>
      </c>
      <c r="BS688" s="6">
        <f t="shared" si="742"/>
        <v>0.75</v>
      </c>
      <c r="BT688" s="6">
        <f t="shared" si="743"/>
        <v>0.75</v>
      </c>
      <c r="BU688" s="6">
        <f t="shared" si="744"/>
        <v>0.75</v>
      </c>
      <c r="BV688" s="6">
        <f t="shared" si="745"/>
        <v>0.75</v>
      </c>
      <c r="BW688" s="6">
        <v>1</v>
      </c>
      <c r="BX688" s="1"/>
    </row>
    <row r="689" spans="1:76" ht="68.400000000000006" hidden="1" x14ac:dyDescent="0.3">
      <c r="A689" s="2" t="str">
        <f>Programas!A689</f>
        <v>DO2</v>
      </c>
      <c r="B689" s="2">
        <f>Programas!B689</f>
        <v>2</v>
      </c>
      <c r="C689" s="2" t="str">
        <f>Programas!C689</f>
        <v>Interfaces Setoriais</v>
      </c>
      <c r="D689" s="2">
        <f>Programas!D689</f>
        <v>16</v>
      </c>
      <c r="E689" s="2" t="str">
        <f>Programas!E689</f>
        <v>Proteção e conservação dos recursos hídricos</v>
      </c>
      <c r="F689" s="2" t="str">
        <f>Programas!F689</f>
        <v>16.2</v>
      </c>
      <c r="G689" s="2" t="str">
        <f>Programas!G689</f>
        <v>Proteção e conservação dos recursos hídricos</v>
      </c>
      <c r="H689" s="2" t="str">
        <f>Programas!H689</f>
        <v>16.2.2</v>
      </c>
      <c r="I689" s="2" t="str">
        <f>Programas!I689</f>
        <v>Acompanhar as ações de PSA em desenvolvimento e verificar seus resultados para a bacia</v>
      </c>
      <c r="J689" s="3" t="str">
        <f>IF(Programas!J689="X","X","")</f>
        <v>X</v>
      </c>
      <c r="K689" s="3" t="str">
        <f>IF(Programas!K689="X","X","")</f>
        <v>X</v>
      </c>
      <c r="L689" s="3" t="str">
        <f>IF(Programas!L689="X","X","")</f>
        <v>X</v>
      </c>
      <c r="M689" s="3" t="str">
        <f>IF(Programas!M689="X","X","")</f>
        <v>X</v>
      </c>
      <c r="N689" s="3" t="str">
        <f>IF(Programas!N689="X","X","")</f>
        <v>X</v>
      </c>
      <c r="O689" s="3" t="str">
        <f>IF(Programas!O689="X","X","")</f>
        <v>X</v>
      </c>
      <c r="P689" s="3" t="str">
        <f>IF(Programas!P689="X","X","")</f>
        <v>X</v>
      </c>
      <c r="Q689" s="3" t="str">
        <f>IF(Programas!Q689="X","X","")</f>
        <v>X</v>
      </c>
      <c r="R689" s="3" t="str">
        <f>IF(Programas!R689="X","X","")</f>
        <v>X</v>
      </c>
      <c r="S689" s="3" t="str">
        <f>IF(Programas!S689="X","X","")</f>
        <v>X</v>
      </c>
      <c r="T689" s="3" t="str">
        <f>IF(Programas!T689="X","X","")</f>
        <v>X</v>
      </c>
      <c r="U689" s="3" t="str">
        <f>IF(Programas!U689="X","X","")</f>
        <v>X</v>
      </c>
      <c r="V689" s="3" t="str">
        <f>IF(Programas!V689="X","X","")</f>
        <v>X</v>
      </c>
      <c r="W689" s="3" t="str">
        <f>IF(Programas!W689="X","X","")</f>
        <v>X</v>
      </c>
      <c r="X689" s="3" t="str">
        <f>IF(Programas!X689="X","X","")</f>
        <v>X</v>
      </c>
      <c r="Y689" s="3" t="str">
        <f>IF(Programas!Y689="X","X","")</f>
        <v>X</v>
      </c>
      <c r="Z689" s="3" t="str">
        <f>IF(Programas!Z689="X","X","")</f>
        <v>X</v>
      </c>
      <c r="AA689" s="3" t="str">
        <f>IF(Programas!AA689="X","X","")</f>
        <v>X</v>
      </c>
      <c r="AB689" s="3" t="str">
        <f>IF(Programas!AB689="X","X","")</f>
        <v>X</v>
      </c>
      <c r="AC689" s="3" t="str">
        <f>IF(Programas!AC689="X","X","")</f>
        <v>X</v>
      </c>
      <c r="AD689" s="3">
        <f>Programas!AD689</f>
        <v>0</v>
      </c>
      <c r="AE689" s="3">
        <f>Programas!AE689</f>
        <v>0</v>
      </c>
      <c r="AF689" s="3">
        <f>Programas!AF689</f>
        <v>0</v>
      </c>
      <c r="AG689" s="3">
        <f>Programas!AG689</f>
        <v>0</v>
      </c>
      <c r="AH689" s="3">
        <f>Programas!AH689</f>
        <v>0</v>
      </c>
      <c r="AI689" s="3">
        <f>Programas!AI689</f>
        <v>0</v>
      </c>
      <c r="AJ689" s="3">
        <f>Programas!AJ689</f>
        <v>0</v>
      </c>
      <c r="AK689" s="3">
        <f>Programas!AK689</f>
        <v>0</v>
      </c>
      <c r="AL689" s="3">
        <f>Programas!AL689</f>
        <v>0</v>
      </c>
      <c r="AM689" s="3">
        <f>Programas!AM689</f>
        <v>0</v>
      </c>
      <c r="AN689" s="3">
        <f>Programas!AN689</f>
        <v>0</v>
      </c>
      <c r="AO689" s="3">
        <f>Programas!AO689</f>
        <v>0</v>
      </c>
      <c r="AP689" s="3">
        <f>Programas!AP689</f>
        <v>0</v>
      </c>
      <c r="AQ689" s="3">
        <f>Programas!AQ689</f>
        <v>0</v>
      </c>
      <c r="AR689" s="3">
        <f>Programas!AR689</f>
        <v>0</v>
      </c>
      <c r="AS689" s="3">
        <f>Programas!AS689</f>
        <v>0</v>
      </c>
      <c r="AT689" s="3">
        <f>Programas!AT689</f>
        <v>0</v>
      </c>
      <c r="AU689" s="3">
        <f>Programas!AU689</f>
        <v>0</v>
      </c>
      <c r="AV689" s="3">
        <f>Programas!AV689</f>
        <v>0</v>
      </c>
      <c r="AW689" s="3">
        <f>Programas!AW689</f>
        <v>0</v>
      </c>
      <c r="AX689" s="4">
        <f t="shared" si="661"/>
        <v>0</v>
      </c>
      <c r="AY689" s="4" t="s">
        <v>205</v>
      </c>
      <c r="AZ689" s="2" t="s">
        <v>407</v>
      </c>
      <c r="BA689" s="2" t="s">
        <v>408</v>
      </c>
      <c r="BB689" s="2" t="s">
        <v>409</v>
      </c>
      <c r="BC689" s="2" t="s">
        <v>410</v>
      </c>
      <c r="BD689" s="6">
        <v>0</v>
      </c>
      <c r="BE689" s="6">
        <f t="shared" si="731"/>
        <v>0</v>
      </c>
      <c r="BF689" s="6">
        <f t="shared" si="732"/>
        <v>0</v>
      </c>
      <c r="BG689" s="6">
        <f t="shared" si="733"/>
        <v>0</v>
      </c>
      <c r="BH689" s="6">
        <v>0.25</v>
      </c>
      <c r="BI689" s="6">
        <f t="shared" si="734"/>
        <v>0.25</v>
      </c>
      <c r="BJ689" s="6">
        <f t="shared" si="735"/>
        <v>0.25</v>
      </c>
      <c r="BK689" s="6">
        <f t="shared" si="736"/>
        <v>0.25</v>
      </c>
      <c r="BL689" s="6">
        <f t="shared" si="737"/>
        <v>0.25</v>
      </c>
      <c r="BM689" s="6">
        <v>0.5</v>
      </c>
      <c r="BN689" s="6">
        <f t="shared" si="738"/>
        <v>0.5</v>
      </c>
      <c r="BO689" s="6">
        <f t="shared" si="739"/>
        <v>0.5</v>
      </c>
      <c r="BP689" s="6">
        <f t="shared" si="740"/>
        <v>0.5</v>
      </c>
      <c r="BQ689" s="6">
        <f t="shared" si="741"/>
        <v>0.5</v>
      </c>
      <c r="BR689" s="6">
        <v>0.75</v>
      </c>
      <c r="BS689" s="6">
        <f t="shared" si="742"/>
        <v>0.75</v>
      </c>
      <c r="BT689" s="6">
        <f t="shared" si="743"/>
        <v>0.75</v>
      </c>
      <c r="BU689" s="6">
        <f t="shared" si="744"/>
        <v>0.75</v>
      </c>
      <c r="BV689" s="6">
        <f t="shared" si="745"/>
        <v>0.75</v>
      </c>
      <c r="BW689" s="6">
        <v>1</v>
      </c>
      <c r="BX689" s="1"/>
    </row>
    <row r="690" spans="1:76" ht="68.400000000000006" hidden="1" x14ac:dyDescent="0.3">
      <c r="A690" s="2" t="str">
        <f>Programas!A690</f>
        <v>DO3</v>
      </c>
      <c r="B690" s="2">
        <f>Programas!B690</f>
        <v>2</v>
      </c>
      <c r="C690" s="2" t="str">
        <f>Programas!C690</f>
        <v>Interfaces Setoriais</v>
      </c>
      <c r="D690" s="2">
        <f>Programas!D690</f>
        <v>16</v>
      </c>
      <c r="E690" s="2" t="str">
        <f>Programas!E690</f>
        <v>Proteção e conservação dos recursos hídricos</v>
      </c>
      <c r="F690" s="2" t="str">
        <f>Programas!F690</f>
        <v>16.2</v>
      </c>
      <c r="G690" s="2" t="str">
        <f>Programas!G690</f>
        <v>Proteção e conservação dos recursos hídricos</v>
      </c>
      <c r="H690" s="2" t="str">
        <f>Programas!H690</f>
        <v>16.2.2</v>
      </c>
      <c r="I690" s="2" t="str">
        <f>Programas!I690</f>
        <v>Acompanhar as ações de PSA em desenvolvimento e verificar seus resultados para a bacia</v>
      </c>
      <c r="J690" s="3" t="str">
        <f>IF(Programas!J690="X","X","")</f>
        <v/>
      </c>
      <c r="K690" s="3" t="str">
        <f>IF(Programas!K690="X","X","")</f>
        <v/>
      </c>
      <c r="L690" s="3" t="str">
        <f>IF(Programas!L690="X","X","")</f>
        <v/>
      </c>
      <c r="M690" s="3" t="str">
        <f>IF(Programas!M690="X","X","")</f>
        <v>X</v>
      </c>
      <c r="N690" s="3" t="str">
        <f>IF(Programas!N690="X","X","")</f>
        <v>X</v>
      </c>
      <c r="O690" s="3" t="str">
        <f>IF(Programas!O690="X","X","")</f>
        <v>X</v>
      </c>
      <c r="P690" s="3" t="str">
        <f>IF(Programas!P690="X","X","")</f>
        <v>X</v>
      </c>
      <c r="Q690" s="3" t="str">
        <f>IF(Programas!Q690="X","X","")</f>
        <v>X</v>
      </c>
      <c r="R690" s="3" t="str">
        <f>IF(Programas!R690="X","X","")</f>
        <v>X</v>
      </c>
      <c r="S690" s="3" t="str">
        <f>IF(Programas!S690="X","X","")</f>
        <v>X</v>
      </c>
      <c r="T690" s="3" t="str">
        <f>IF(Programas!T690="X","X","")</f>
        <v>X</v>
      </c>
      <c r="U690" s="3" t="str">
        <f>IF(Programas!U690="X","X","")</f>
        <v>X</v>
      </c>
      <c r="V690" s="3" t="str">
        <f>IF(Programas!V690="X","X","")</f>
        <v>X</v>
      </c>
      <c r="W690" s="3" t="str">
        <f>IF(Programas!W690="X","X","")</f>
        <v>X</v>
      </c>
      <c r="X690" s="3" t="str">
        <f>IF(Programas!X690="X","X","")</f>
        <v>X</v>
      </c>
      <c r="Y690" s="3" t="str">
        <f>IF(Programas!Y690="X","X","")</f>
        <v>X</v>
      </c>
      <c r="Z690" s="3" t="str">
        <f>IF(Programas!Z690="X","X","")</f>
        <v>X</v>
      </c>
      <c r="AA690" s="3" t="str">
        <f>IF(Programas!AA690="X","X","")</f>
        <v>X</v>
      </c>
      <c r="AB690" s="3" t="str">
        <f>IF(Programas!AB690="X","X","")</f>
        <v>X</v>
      </c>
      <c r="AC690" s="3" t="str">
        <f>IF(Programas!AC690="X","X","")</f>
        <v>X</v>
      </c>
      <c r="AD690" s="3">
        <f>Programas!AD690</f>
        <v>0</v>
      </c>
      <c r="AE690" s="3">
        <f>Programas!AE690</f>
        <v>0</v>
      </c>
      <c r="AF690" s="3">
        <f>Programas!AF690</f>
        <v>0</v>
      </c>
      <c r="AG690" s="3">
        <f>Programas!AG690</f>
        <v>0</v>
      </c>
      <c r="AH690" s="3">
        <f>Programas!AH690</f>
        <v>0</v>
      </c>
      <c r="AI690" s="3">
        <f>Programas!AI690</f>
        <v>0</v>
      </c>
      <c r="AJ690" s="3">
        <f>Programas!AJ690</f>
        <v>0</v>
      </c>
      <c r="AK690" s="3">
        <f>Programas!AK690</f>
        <v>0</v>
      </c>
      <c r="AL690" s="3">
        <f>Programas!AL690</f>
        <v>0</v>
      </c>
      <c r="AM690" s="3">
        <f>Programas!AM690</f>
        <v>0</v>
      </c>
      <c r="AN690" s="3">
        <f>Programas!AN690</f>
        <v>0</v>
      </c>
      <c r="AO690" s="3">
        <f>Programas!AO690</f>
        <v>0</v>
      </c>
      <c r="AP690" s="3">
        <f>Programas!AP690</f>
        <v>0</v>
      </c>
      <c r="AQ690" s="3">
        <f>Programas!AQ690</f>
        <v>0</v>
      </c>
      <c r="AR690" s="3">
        <f>Programas!AR690</f>
        <v>0</v>
      </c>
      <c r="AS690" s="3">
        <f>Programas!AS690</f>
        <v>0</v>
      </c>
      <c r="AT690" s="3">
        <f>Programas!AT690</f>
        <v>0</v>
      </c>
      <c r="AU690" s="3">
        <f>Programas!AU690</f>
        <v>0</v>
      </c>
      <c r="AV690" s="3">
        <f>Programas!AV690</f>
        <v>0</v>
      </c>
      <c r="AW690" s="3">
        <f>Programas!AW690</f>
        <v>0</v>
      </c>
      <c r="AX690" s="4">
        <f t="shared" si="661"/>
        <v>0</v>
      </c>
      <c r="AY690" s="4" t="s">
        <v>205</v>
      </c>
      <c r="AZ690" s="2" t="s">
        <v>407</v>
      </c>
      <c r="BA690" s="2" t="s">
        <v>408</v>
      </c>
      <c r="BB690" s="2" t="s">
        <v>409</v>
      </c>
      <c r="BC690" s="2" t="s">
        <v>410</v>
      </c>
      <c r="BD690" s="6">
        <v>0</v>
      </c>
      <c r="BE690" s="6">
        <f t="shared" si="731"/>
        <v>0</v>
      </c>
      <c r="BF690" s="6">
        <f t="shared" si="732"/>
        <v>0</v>
      </c>
      <c r="BG690" s="6">
        <f t="shared" si="733"/>
        <v>0</v>
      </c>
      <c r="BH690" s="6">
        <v>0.25</v>
      </c>
      <c r="BI690" s="6">
        <f t="shared" si="734"/>
        <v>0.25</v>
      </c>
      <c r="BJ690" s="6">
        <f t="shared" si="735"/>
        <v>0.25</v>
      </c>
      <c r="BK690" s="6">
        <f t="shared" si="736"/>
        <v>0.25</v>
      </c>
      <c r="BL690" s="6">
        <f t="shared" si="737"/>
        <v>0.25</v>
      </c>
      <c r="BM690" s="6">
        <v>0.5</v>
      </c>
      <c r="BN690" s="6">
        <f t="shared" si="738"/>
        <v>0.5</v>
      </c>
      <c r="BO690" s="6">
        <f t="shared" si="739"/>
        <v>0.5</v>
      </c>
      <c r="BP690" s="6">
        <f t="shared" si="740"/>
        <v>0.5</v>
      </c>
      <c r="BQ690" s="6">
        <f t="shared" si="741"/>
        <v>0.5</v>
      </c>
      <c r="BR690" s="6">
        <v>0.75</v>
      </c>
      <c r="BS690" s="6">
        <f t="shared" si="742"/>
        <v>0.75</v>
      </c>
      <c r="BT690" s="6">
        <f t="shared" si="743"/>
        <v>0.75</v>
      </c>
      <c r="BU690" s="6">
        <f t="shared" si="744"/>
        <v>0.75</v>
      </c>
      <c r="BV690" s="6">
        <f t="shared" si="745"/>
        <v>0.75</v>
      </c>
      <c r="BW690" s="6">
        <v>1</v>
      </c>
      <c r="BX690" s="1"/>
    </row>
    <row r="691" spans="1:76" ht="68.400000000000006" hidden="1" x14ac:dyDescent="0.3">
      <c r="A691" s="2" t="str">
        <f>Programas!A691</f>
        <v>DO4</v>
      </c>
      <c r="B691" s="2">
        <f>Programas!B691</f>
        <v>2</v>
      </c>
      <c r="C691" s="2" t="str">
        <f>Programas!C691</f>
        <v>Interfaces Setoriais</v>
      </c>
      <c r="D691" s="2">
        <f>Programas!D691</f>
        <v>16</v>
      </c>
      <c r="E691" s="2" t="str">
        <f>Programas!E691</f>
        <v>Proteção e conservação dos recursos hídricos</v>
      </c>
      <c r="F691" s="2" t="str">
        <f>Programas!F691</f>
        <v>16.2</v>
      </c>
      <c r="G691" s="2" t="str">
        <f>Programas!G691</f>
        <v>Proteção e conservação dos recursos hídricos</v>
      </c>
      <c r="H691" s="2" t="str">
        <f>Programas!H691</f>
        <v>16.2.2</v>
      </c>
      <c r="I691" s="2" t="str">
        <f>Programas!I691</f>
        <v>Acompanhar as ações de PSA em desenvolvimento e verificar seus resultados para a bacia</v>
      </c>
      <c r="J691" s="3" t="str">
        <f>IF(Programas!J691="X","X","")</f>
        <v/>
      </c>
      <c r="K691" s="3" t="str">
        <f>IF(Programas!K691="X","X","")</f>
        <v/>
      </c>
      <c r="L691" s="3" t="str">
        <f>IF(Programas!L691="X","X","")</f>
        <v/>
      </c>
      <c r="M691" s="3" t="str">
        <f>IF(Programas!M691="X","X","")</f>
        <v>X</v>
      </c>
      <c r="N691" s="3" t="str">
        <f>IF(Programas!N691="X","X","")</f>
        <v>X</v>
      </c>
      <c r="O691" s="3" t="str">
        <f>IF(Programas!O691="X","X","")</f>
        <v>X</v>
      </c>
      <c r="P691" s="3" t="str">
        <f>IF(Programas!P691="X","X","")</f>
        <v>X</v>
      </c>
      <c r="Q691" s="3" t="str">
        <f>IF(Programas!Q691="X","X","")</f>
        <v>X</v>
      </c>
      <c r="R691" s="3" t="str">
        <f>IF(Programas!R691="X","X","")</f>
        <v>X</v>
      </c>
      <c r="S691" s="3" t="str">
        <f>IF(Programas!S691="X","X","")</f>
        <v>X</v>
      </c>
      <c r="T691" s="3" t="str">
        <f>IF(Programas!T691="X","X","")</f>
        <v>X</v>
      </c>
      <c r="U691" s="3" t="str">
        <f>IF(Programas!U691="X","X","")</f>
        <v>X</v>
      </c>
      <c r="V691" s="3" t="str">
        <f>IF(Programas!V691="X","X","")</f>
        <v>X</v>
      </c>
      <c r="W691" s="3" t="str">
        <f>IF(Programas!W691="X","X","")</f>
        <v>X</v>
      </c>
      <c r="X691" s="3" t="str">
        <f>IF(Programas!X691="X","X","")</f>
        <v>X</v>
      </c>
      <c r="Y691" s="3" t="str">
        <f>IF(Programas!Y691="X","X","")</f>
        <v>X</v>
      </c>
      <c r="Z691" s="3" t="str">
        <f>IF(Programas!Z691="X","X","")</f>
        <v>X</v>
      </c>
      <c r="AA691" s="3" t="str">
        <f>IF(Programas!AA691="X","X","")</f>
        <v>X</v>
      </c>
      <c r="AB691" s="3" t="str">
        <f>IF(Programas!AB691="X","X","")</f>
        <v>X</v>
      </c>
      <c r="AC691" s="3" t="str">
        <f>IF(Programas!AC691="X","X","")</f>
        <v>X</v>
      </c>
      <c r="AD691" s="3">
        <f>Programas!AD691</f>
        <v>0</v>
      </c>
      <c r="AE691" s="3">
        <f>Programas!AE691</f>
        <v>0</v>
      </c>
      <c r="AF691" s="3">
        <f>Programas!AF691</f>
        <v>0</v>
      </c>
      <c r="AG691" s="3">
        <f>Programas!AG691</f>
        <v>0</v>
      </c>
      <c r="AH691" s="3">
        <f>Programas!AH691</f>
        <v>0</v>
      </c>
      <c r="AI691" s="3">
        <f>Programas!AI691</f>
        <v>0</v>
      </c>
      <c r="AJ691" s="3">
        <f>Programas!AJ691</f>
        <v>0</v>
      </c>
      <c r="AK691" s="3">
        <f>Programas!AK691</f>
        <v>0</v>
      </c>
      <c r="AL691" s="3">
        <f>Programas!AL691</f>
        <v>0</v>
      </c>
      <c r="AM691" s="3">
        <f>Programas!AM691</f>
        <v>0</v>
      </c>
      <c r="AN691" s="3">
        <f>Programas!AN691</f>
        <v>0</v>
      </c>
      <c r="AO691" s="3">
        <f>Programas!AO691</f>
        <v>0</v>
      </c>
      <c r="AP691" s="3">
        <f>Programas!AP691</f>
        <v>0</v>
      </c>
      <c r="AQ691" s="3">
        <f>Programas!AQ691</f>
        <v>0</v>
      </c>
      <c r="AR691" s="3">
        <f>Programas!AR691</f>
        <v>0</v>
      </c>
      <c r="AS691" s="3">
        <f>Programas!AS691</f>
        <v>0</v>
      </c>
      <c r="AT691" s="3">
        <f>Programas!AT691</f>
        <v>0</v>
      </c>
      <c r="AU691" s="3">
        <f>Programas!AU691</f>
        <v>0</v>
      </c>
      <c r="AV691" s="3">
        <f>Programas!AV691</f>
        <v>0</v>
      </c>
      <c r="AW691" s="3">
        <f>Programas!AW691</f>
        <v>0</v>
      </c>
      <c r="AX691" s="4">
        <f t="shared" ref="AX691:AX740" si="746">SUM(AD691:AW691)</f>
        <v>0</v>
      </c>
      <c r="AY691" s="4" t="s">
        <v>205</v>
      </c>
      <c r="AZ691" s="2" t="s">
        <v>407</v>
      </c>
      <c r="BA691" s="2" t="s">
        <v>408</v>
      </c>
      <c r="BB691" s="2" t="s">
        <v>409</v>
      </c>
      <c r="BC691" s="2" t="s">
        <v>410</v>
      </c>
      <c r="BD691" s="6">
        <v>0</v>
      </c>
      <c r="BE691" s="6">
        <f t="shared" si="731"/>
        <v>0</v>
      </c>
      <c r="BF691" s="6">
        <f t="shared" si="732"/>
        <v>0</v>
      </c>
      <c r="BG691" s="6">
        <f t="shared" si="733"/>
        <v>0</v>
      </c>
      <c r="BH691" s="6">
        <v>0.25</v>
      </c>
      <c r="BI691" s="6">
        <f t="shared" si="734"/>
        <v>0.25</v>
      </c>
      <c r="BJ691" s="6">
        <f t="shared" si="735"/>
        <v>0.25</v>
      </c>
      <c r="BK691" s="6">
        <f t="shared" si="736"/>
        <v>0.25</v>
      </c>
      <c r="BL691" s="6">
        <f t="shared" si="737"/>
        <v>0.25</v>
      </c>
      <c r="BM691" s="6">
        <v>0.5</v>
      </c>
      <c r="BN691" s="6">
        <f t="shared" si="738"/>
        <v>0.5</v>
      </c>
      <c r="BO691" s="6">
        <f t="shared" si="739"/>
        <v>0.5</v>
      </c>
      <c r="BP691" s="6">
        <f t="shared" si="740"/>
        <v>0.5</v>
      </c>
      <c r="BQ691" s="6">
        <f t="shared" si="741"/>
        <v>0.5</v>
      </c>
      <c r="BR691" s="6">
        <v>0.75</v>
      </c>
      <c r="BS691" s="6">
        <f t="shared" si="742"/>
        <v>0.75</v>
      </c>
      <c r="BT691" s="6">
        <f t="shared" si="743"/>
        <v>0.75</v>
      </c>
      <c r="BU691" s="6">
        <f t="shared" si="744"/>
        <v>0.75</v>
      </c>
      <c r="BV691" s="6">
        <f t="shared" si="745"/>
        <v>0.75</v>
      </c>
      <c r="BW691" s="6">
        <v>1</v>
      </c>
      <c r="BX691" s="1"/>
    </row>
    <row r="692" spans="1:76" ht="68.400000000000006" hidden="1" x14ac:dyDescent="0.3">
      <c r="A692" s="2" t="str">
        <f>Programas!A692</f>
        <v>DO5</v>
      </c>
      <c r="B692" s="2">
        <f>Programas!B692</f>
        <v>2</v>
      </c>
      <c r="C692" s="2" t="str">
        <f>Programas!C692</f>
        <v>Interfaces Setoriais</v>
      </c>
      <c r="D692" s="2">
        <f>Programas!D692</f>
        <v>16</v>
      </c>
      <c r="E692" s="2" t="str">
        <f>Programas!E692</f>
        <v>Proteção e conservação dos recursos hídricos</v>
      </c>
      <c r="F692" s="2" t="str">
        <f>Programas!F692</f>
        <v>16.2</v>
      </c>
      <c r="G692" s="2" t="str">
        <f>Programas!G692</f>
        <v>Proteção e conservação dos recursos hídricos</v>
      </c>
      <c r="H692" s="2" t="str">
        <f>Programas!H692</f>
        <v>16.2.2</v>
      </c>
      <c r="I692" s="2" t="str">
        <f>Programas!I692</f>
        <v>Acompanhar as ações de PSA em desenvolvimento e verificar seus resultados para a bacia</v>
      </c>
      <c r="J692" s="3" t="str">
        <f>IF(Programas!J692="X","X","")</f>
        <v/>
      </c>
      <c r="K692" s="3" t="str">
        <f>IF(Programas!K692="X","X","")</f>
        <v/>
      </c>
      <c r="L692" s="3" t="str">
        <f>IF(Programas!L692="X","X","")</f>
        <v/>
      </c>
      <c r="M692" s="3" t="str">
        <f>IF(Programas!M692="X","X","")</f>
        <v>X</v>
      </c>
      <c r="N692" s="3" t="str">
        <f>IF(Programas!N692="X","X","")</f>
        <v>X</v>
      </c>
      <c r="O692" s="3" t="str">
        <f>IF(Programas!O692="X","X","")</f>
        <v>X</v>
      </c>
      <c r="P692" s="3" t="str">
        <f>IF(Programas!P692="X","X","")</f>
        <v>X</v>
      </c>
      <c r="Q692" s="3" t="str">
        <f>IF(Programas!Q692="X","X","")</f>
        <v>X</v>
      </c>
      <c r="R692" s="3" t="str">
        <f>IF(Programas!R692="X","X","")</f>
        <v>X</v>
      </c>
      <c r="S692" s="3" t="str">
        <f>IF(Programas!S692="X","X","")</f>
        <v>X</v>
      </c>
      <c r="T692" s="3" t="str">
        <f>IF(Programas!T692="X","X","")</f>
        <v>X</v>
      </c>
      <c r="U692" s="3" t="str">
        <f>IF(Programas!U692="X","X","")</f>
        <v>X</v>
      </c>
      <c r="V692" s="3" t="str">
        <f>IF(Programas!V692="X","X","")</f>
        <v>X</v>
      </c>
      <c r="W692" s="3" t="str">
        <f>IF(Programas!W692="X","X","")</f>
        <v>X</v>
      </c>
      <c r="X692" s="3" t="str">
        <f>IF(Programas!X692="X","X","")</f>
        <v>X</v>
      </c>
      <c r="Y692" s="3" t="str">
        <f>IF(Programas!Y692="X","X","")</f>
        <v>X</v>
      </c>
      <c r="Z692" s="3" t="str">
        <f>IF(Programas!Z692="X","X","")</f>
        <v>X</v>
      </c>
      <c r="AA692" s="3" t="str">
        <f>IF(Programas!AA692="X","X","")</f>
        <v>X</v>
      </c>
      <c r="AB692" s="3" t="str">
        <f>IF(Programas!AB692="X","X","")</f>
        <v>X</v>
      </c>
      <c r="AC692" s="3" t="str">
        <f>IF(Programas!AC692="X","X","")</f>
        <v>X</v>
      </c>
      <c r="AD692" s="3">
        <f>Programas!AD692</f>
        <v>0</v>
      </c>
      <c r="AE692" s="3">
        <f>Programas!AE692</f>
        <v>0</v>
      </c>
      <c r="AF692" s="3">
        <f>Programas!AF692</f>
        <v>0</v>
      </c>
      <c r="AG692" s="3">
        <f>Programas!AG692</f>
        <v>0</v>
      </c>
      <c r="AH692" s="3">
        <f>Programas!AH692</f>
        <v>0</v>
      </c>
      <c r="AI692" s="3">
        <f>Programas!AI692</f>
        <v>0</v>
      </c>
      <c r="AJ692" s="3">
        <f>Programas!AJ692</f>
        <v>0</v>
      </c>
      <c r="AK692" s="3">
        <f>Programas!AK692</f>
        <v>0</v>
      </c>
      <c r="AL692" s="3">
        <f>Programas!AL692</f>
        <v>0</v>
      </c>
      <c r="AM692" s="3">
        <f>Programas!AM692</f>
        <v>0</v>
      </c>
      <c r="AN692" s="3">
        <f>Programas!AN692</f>
        <v>0</v>
      </c>
      <c r="AO692" s="3">
        <f>Programas!AO692</f>
        <v>0</v>
      </c>
      <c r="AP692" s="3">
        <f>Programas!AP692</f>
        <v>0</v>
      </c>
      <c r="AQ692" s="3">
        <f>Programas!AQ692</f>
        <v>0</v>
      </c>
      <c r="AR692" s="3">
        <f>Programas!AR692</f>
        <v>0</v>
      </c>
      <c r="AS692" s="3">
        <f>Programas!AS692</f>
        <v>0</v>
      </c>
      <c r="AT692" s="3">
        <f>Programas!AT692</f>
        <v>0</v>
      </c>
      <c r="AU692" s="3">
        <f>Programas!AU692</f>
        <v>0</v>
      </c>
      <c r="AV692" s="3">
        <f>Programas!AV692</f>
        <v>0</v>
      </c>
      <c r="AW692" s="3">
        <f>Programas!AW692</f>
        <v>0</v>
      </c>
      <c r="AX692" s="4">
        <f t="shared" si="746"/>
        <v>0</v>
      </c>
      <c r="AY692" s="4" t="s">
        <v>205</v>
      </c>
      <c r="AZ692" s="2" t="s">
        <v>407</v>
      </c>
      <c r="BA692" s="2" t="s">
        <v>408</v>
      </c>
      <c r="BB692" s="2" t="s">
        <v>409</v>
      </c>
      <c r="BC692" s="2" t="s">
        <v>410</v>
      </c>
      <c r="BD692" s="6">
        <v>0</v>
      </c>
      <c r="BE692" s="6">
        <f t="shared" si="731"/>
        <v>0</v>
      </c>
      <c r="BF692" s="6">
        <f t="shared" si="732"/>
        <v>0</v>
      </c>
      <c r="BG692" s="6">
        <f t="shared" si="733"/>
        <v>0</v>
      </c>
      <c r="BH692" s="6">
        <v>0.25</v>
      </c>
      <c r="BI692" s="6">
        <f t="shared" si="734"/>
        <v>0.25</v>
      </c>
      <c r="BJ692" s="6">
        <f t="shared" si="735"/>
        <v>0.25</v>
      </c>
      <c r="BK692" s="6">
        <f t="shared" si="736"/>
        <v>0.25</v>
      </c>
      <c r="BL692" s="6">
        <f t="shared" si="737"/>
        <v>0.25</v>
      </c>
      <c r="BM692" s="6">
        <v>0.5</v>
      </c>
      <c r="BN692" s="6">
        <f t="shared" si="738"/>
        <v>0.5</v>
      </c>
      <c r="BO692" s="6">
        <f t="shared" si="739"/>
        <v>0.5</v>
      </c>
      <c r="BP692" s="6">
        <f t="shared" si="740"/>
        <v>0.5</v>
      </c>
      <c r="BQ692" s="6">
        <f t="shared" si="741"/>
        <v>0.5</v>
      </c>
      <c r="BR692" s="6">
        <v>0.75</v>
      </c>
      <c r="BS692" s="6">
        <f t="shared" si="742"/>
        <v>0.75</v>
      </c>
      <c r="BT692" s="6">
        <f t="shared" si="743"/>
        <v>0.75</v>
      </c>
      <c r="BU692" s="6">
        <f t="shared" si="744"/>
        <v>0.75</v>
      </c>
      <c r="BV692" s="6">
        <f t="shared" si="745"/>
        <v>0.75</v>
      </c>
      <c r="BW692" s="6">
        <v>1</v>
      </c>
      <c r="BX692" s="1"/>
    </row>
    <row r="693" spans="1:76" ht="68.400000000000006" hidden="1" x14ac:dyDescent="0.3">
      <c r="A693" s="2" t="str">
        <f>Programas!A693</f>
        <v>DO6</v>
      </c>
      <c r="B693" s="2">
        <f>Programas!B693</f>
        <v>2</v>
      </c>
      <c r="C693" s="2" t="str">
        <f>Programas!C693</f>
        <v>Interfaces Setoriais</v>
      </c>
      <c r="D693" s="2">
        <f>Programas!D693</f>
        <v>16</v>
      </c>
      <c r="E693" s="2" t="str">
        <f>Programas!E693</f>
        <v>Proteção e conservação dos recursos hídricos</v>
      </c>
      <c r="F693" s="2" t="str">
        <f>Programas!F693</f>
        <v>16.2</v>
      </c>
      <c r="G693" s="2" t="str">
        <f>Programas!G693</f>
        <v>Proteção e conservação dos recursos hídricos</v>
      </c>
      <c r="H693" s="2" t="str">
        <f>Programas!H693</f>
        <v>16.2.2</v>
      </c>
      <c r="I693" s="2" t="str">
        <f>Programas!I693</f>
        <v>Acompanhar as ações de PSA em desenvolvimento e verificar seus resultados para a bacia</v>
      </c>
      <c r="J693" s="3" t="str">
        <f>IF(Programas!J693="X","X","")</f>
        <v/>
      </c>
      <c r="K693" s="3" t="str">
        <f>IF(Programas!K693="X","X","")</f>
        <v/>
      </c>
      <c r="L693" s="3" t="str">
        <f>IF(Programas!L693="X","X","")</f>
        <v/>
      </c>
      <c r="M693" s="3" t="str">
        <f>IF(Programas!M693="X","X","")</f>
        <v>X</v>
      </c>
      <c r="N693" s="3" t="str">
        <f>IF(Programas!N693="X","X","")</f>
        <v>X</v>
      </c>
      <c r="O693" s="3" t="str">
        <f>IF(Programas!O693="X","X","")</f>
        <v>X</v>
      </c>
      <c r="P693" s="3" t="str">
        <f>IF(Programas!P693="X","X","")</f>
        <v>X</v>
      </c>
      <c r="Q693" s="3" t="str">
        <f>IF(Programas!Q693="X","X","")</f>
        <v>X</v>
      </c>
      <c r="R693" s="3" t="str">
        <f>IF(Programas!R693="X","X","")</f>
        <v>X</v>
      </c>
      <c r="S693" s="3" t="str">
        <f>IF(Programas!S693="X","X","")</f>
        <v>X</v>
      </c>
      <c r="T693" s="3" t="str">
        <f>IF(Programas!T693="X","X","")</f>
        <v>X</v>
      </c>
      <c r="U693" s="3" t="str">
        <f>IF(Programas!U693="X","X","")</f>
        <v>X</v>
      </c>
      <c r="V693" s="3" t="str">
        <f>IF(Programas!V693="X","X","")</f>
        <v>X</v>
      </c>
      <c r="W693" s="3" t="str">
        <f>IF(Programas!W693="X","X","")</f>
        <v>X</v>
      </c>
      <c r="X693" s="3" t="str">
        <f>IF(Programas!X693="X","X","")</f>
        <v>X</v>
      </c>
      <c r="Y693" s="3" t="str">
        <f>IF(Programas!Y693="X","X","")</f>
        <v>X</v>
      </c>
      <c r="Z693" s="3" t="str">
        <f>IF(Programas!Z693="X","X","")</f>
        <v>X</v>
      </c>
      <c r="AA693" s="3" t="str">
        <f>IF(Programas!AA693="X","X","")</f>
        <v>X</v>
      </c>
      <c r="AB693" s="3" t="str">
        <f>IF(Programas!AB693="X","X","")</f>
        <v>X</v>
      </c>
      <c r="AC693" s="3" t="str">
        <f>IF(Programas!AC693="X","X","")</f>
        <v>X</v>
      </c>
      <c r="AD693" s="3">
        <f>Programas!AD693</f>
        <v>0</v>
      </c>
      <c r="AE693" s="3">
        <f>Programas!AE693</f>
        <v>0</v>
      </c>
      <c r="AF693" s="3">
        <f>Programas!AF693</f>
        <v>0</v>
      </c>
      <c r="AG693" s="3">
        <f>Programas!AG693</f>
        <v>0</v>
      </c>
      <c r="AH693" s="3">
        <f>Programas!AH693</f>
        <v>0</v>
      </c>
      <c r="AI693" s="3">
        <f>Programas!AI693</f>
        <v>0</v>
      </c>
      <c r="AJ693" s="3">
        <f>Programas!AJ693</f>
        <v>0</v>
      </c>
      <c r="AK693" s="3">
        <f>Programas!AK693</f>
        <v>0</v>
      </c>
      <c r="AL693" s="3">
        <f>Programas!AL693</f>
        <v>0</v>
      </c>
      <c r="AM693" s="3">
        <f>Programas!AM693</f>
        <v>0</v>
      </c>
      <c r="AN693" s="3">
        <f>Programas!AN693</f>
        <v>0</v>
      </c>
      <c r="AO693" s="3">
        <f>Programas!AO693</f>
        <v>0</v>
      </c>
      <c r="AP693" s="3">
        <f>Programas!AP693</f>
        <v>0</v>
      </c>
      <c r="AQ693" s="3">
        <f>Programas!AQ693</f>
        <v>0</v>
      </c>
      <c r="AR693" s="3">
        <f>Programas!AR693</f>
        <v>0</v>
      </c>
      <c r="AS693" s="3">
        <f>Programas!AS693</f>
        <v>0</v>
      </c>
      <c r="AT693" s="3">
        <f>Programas!AT693</f>
        <v>0</v>
      </c>
      <c r="AU693" s="3">
        <f>Programas!AU693</f>
        <v>0</v>
      </c>
      <c r="AV693" s="3">
        <f>Programas!AV693</f>
        <v>0</v>
      </c>
      <c r="AW693" s="3">
        <f>Programas!AW693</f>
        <v>0</v>
      </c>
      <c r="AX693" s="4">
        <f t="shared" si="746"/>
        <v>0</v>
      </c>
      <c r="AY693" s="4" t="s">
        <v>205</v>
      </c>
      <c r="AZ693" s="2" t="s">
        <v>407</v>
      </c>
      <c r="BA693" s="2" t="s">
        <v>408</v>
      </c>
      <c r="BB693" s="2" t="s">
        <v>409</v>
      </c>
      <c r="BC693" s="2" t="s">
        <v>410</v>
      </c>
      <c r="BD693" s="6">
        <v>0</v>
      </c>
      <c r="BE693" s="6">
        <f t="shared" si="731"/>
        <v>0</v>
      </c>
      <c r="BF693" s="6">
        <f t="shared" si="732"/>
        <v>0</v>
      </c>
      <c r="BG693" s="6">
        <f t="shared" si="733"/>
        <v>0</v>
      </c>
      <c r="BH693" s="6">
        <v>0.25</v>
      </c>
      <c r="BI693" s="6">
        <f t="shared" si="734"/>
        <v>0.25</v>
      </c>
      <c r="BJ693" s="6">
        <f t="shared" si="735"/>
        <v>0.25</v>
      </c>
      <c r="BK693" s="6">
        <f t="shared" si="736"/>
        <v>0.25</v>
      </c>
      <c r="BL693" s="6">
        <f t="shared" si="737"/>
        <v>0.25</v>
      </c>
      <c r="BM693" s="6">
        <v>0.5</v>
      </c>
      <c r="BN693" s="6">
        <f t="shared" si="738"/>
        <v>0.5</v>
      </c>
      <c r="BO693" s="6">
        <f t="shared" si="739"/>
        <v>0.5</v>
      </c>
      <c r="BP693" s="6">
        <f t="shared" si="740"/>
        <v>0.5</v>
      </c>
      <c r="BQ693" s="6">
        <f t="shared" si="741"/>
        <v>0.5</v>
      </c>
      <c r="BR693" s="6">
        <v>0.75</v>
      </c>
      <c r="BS693" s="6">
        <f t="shared" si="742"/>
        <v>0.75</v>
      </c>
      <c r="BT693" s="6">
        <f t="shared" si="743"/>
        <v>0.75</v>
      </c>
      <c r="BU693" s="6">
        <f t="shared" si="744"/>
        <v>0.75</v>
      </c>
      <c r="BV693" s="6">
        <f t="shared" si="745"/>
        <v>0.75</v>
      </c>
      <c r="BW693" s="6">
        <v>1</v>
      </c>
      <c r="BX693" s="1"/>
    </row>
    <row r="694" spans="1:76" hidden="1" x14ac:dyDescent="0.3">
      <c r="A694" s="2" t="str">
        <f>Programas!A694</f>
        <v>UA7</v>
      </c>
      <c r="B694" s="2">
        <f>Programas!B694</f>
        <v>2</v>
      </c>
      <c r="C694" s="2" t="str">
        <f>Programas!C694</f>
        <v>Interfaces Setoriais</v>
      </c>
      <c r="D694" s="2">
        <f>Programas!D694</f>
        <v>16</v>
      </c>
      <c r="E694" s="2" t="str">
        <f>Programas!E694</f>
        <v>N/A</v>
      </c>
      <c r="F694" s="2" t="str">
        <f>Programas!F694</f>
        <v>N/A</v>
      </c>
      <c r="G694" s="2" t="str">
        <f>Programas!G694</f>
        <v>N/A</v>
      </c>
      <c r="H694" s="2" t="str">
        <f>Programas!H694</f>
        <v>N/A</v>
      </c>
      <c r="I694" s="2" t="str">
        <f>Programas!I694</f>
        <v>N/A</v>
      </c>
      <c r="J694" s="3" t="str">
        <f>IF(Programas!J694="X","X","")</f>
        <v/>
      </c>
      <c r="K694" s="3" t="str">
        <f>IF(Programas!K694="X","X","")</f>
        <v/>
      </c>
      <c r="L694" s="3" t="str">
        <f>IF(Programas!L694="X","X","")</f>
        <v/>
      </c>
      <c r="M694" s="3" t="str">
        <f>IF(Programas!M694="X","X","")</f>
        <v/>
      </c>
      <c r="N694" s="3" t="str">
        <f>IF(Programas!N694="X","X","")</f>
        <v/>
      </c>
      <c r="O694" s="3" t="str">
        <f>IF(Programas!O694="X","X","")</f>
        <v/>
      </c>
      <c r="P694" s="3" t="str">
        <f>IF(Programas!P694="X","X","")</f>
        <v/>
      </c>
      <c r="Q694" s="3" t="str">
        <f>IF(Programas!Q694="X","X","")</f>
        <v/>
      </c>
      <c r="R694" s="3" t="str">
        <f>IF(Programas!R694="X","X","")</f>
        <v/>
      </c>
      <c r="S694" s="3" t="str">
        <f>IF(Programas!S694="X","X","")</f>
        <v/>
      </c>
      <c r="T694" s="3" t="str">
        <f>IF(Programas!T694="X","X","")</f>
        <v/>
      </c>
      <c r="U694" s="3" t="str">
        <f>IF(Programas!U694="X","X","")</f>
        <v/>
      </c>
      <c r="V694" s="3" t="str">
        <f>IF(Programas!V694="X","X","")</f>
        <v/>
      </c>
      <c r="W694" s="3" t="str">
        <f>IF(Programas!W694="X","X","")</f>
        <v/>
      </c>
      <c r="X694" s="3" t="str">
        <f>IF(Programas!X694="X","X","")</f>
        <v/>
      </c>
      <c r="Y694" s="3" t="str">
        <f>IF(Programas!Y694="X","X","")</f>
        <v/>
      </c>
      <c r="Z694" s="3" t="str">
        <f>IF(Programas!Z694="X","X","")</f>
        <v/>
      </c>
      <c r="AA694" s="3" t="str">
        <f>IF(Programas!AA694="X","X","")</f>
        <v/>
      </c>
      <c r="AB694" s="3" t="str">
        <f>IF(Programas!AB694="X","X","")</f>
        <v/>
      </c>
      <c r="AC694" s="3" t="str">
        <f>IF(Programas!AC694="X","X","")</f>
        <v/>
      </c>
      <c r="AD694" s="3">
        <f>Programas!AD694</f>
        <v>0</v>
      </c>
      <c r="AE694" s="3">
        <f>Programas!AE694</f>
        <v>0</v>
      </c>
      <c r="AF694" s="3">
        <f>Programas!AF694</f>
        <v>0</v>
      </c>
      <c r="AG694" s="3">
        <f>Programas!AG694</f>
        <v>0</v>
      </c>
      <c r="AH694" s="3">
        <f>Programas!AH694</f>
        <v>0</v>
      </c>
      <c r="AI694" s="3">
        <f>Programas!AI694</f>
        <v>0</v>
      </c>
      <c r="AJ694" s="3">
        <f>Programas!AJ694</f>
        <v>0</v>
      </c>
      <c r="AK694" s="3">
        <f>Programas!AK694</f>
        <v>0</v>
      </c>
      <c r="AL694" s="3">
        <f>Programas!AL694</f>
        <v>0</v>
      </c>
      <c r="AM694" s="3">
        <f>Programas!AM694</f>
        <v>0</v>
      </c>
      <c r="AN694" s="3">
        <f>Programas!AN694</f>
        <v>0</v>
      </c>
      <c r="AO694" s="3">
        <f>Programas!AO694</f>
        <v>0</v>
      </c>
      <c r="AP694" s="3">
        <f>Programas!AP694</f>
        <v>0</v>
      </c>
      <c r="AQ694" s="3">
        <f>Programas!AQ694</f>
        <v>0</v>
      </c>
      <c r="AR694" s="3">
        <f>Programas!AR694</f>
        <v>0</v>
      </c>
      <c r="AS694" s="3">
        <f>Programas!AS694</f>
        <v>0</v>
      </c>
      <c r="AT694" s="3">
        <f>Programas!AT694</f>
        <v>0</v>
      </c>
      <c r="AU694" s="3">
        <f>Programas!AU694</f>
        <v>0</v>
      </c>
      <c r="AV694" s="3">
        <f>Programas!AV694</f>
        <v>0</v>
      </c>
      <c r="AW694" s="3">
        <f>Programas!AW694</f>
        <v>0</v>
      </c>
      <c r="AX694" s="4">
        <f t="shared" si="746"/>
        <v>0</v>
      </c>
      <c r="AY694" s="4"/>
      <c r="AZ694" s="2"/>
      <c r="BA694" s="2"/>
      <c r="BB694" s="2"/>
      <c r="BC694" s="2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1"/>
    </row>
    <row r="695" spans="1:76" hidden="1" x14ac:dyDescent="0.3">
      <c r="A695" s="2" t="str">
        <f>Programas!A695</f>
        <v>UA8</v>
      </c>
      <c r="B695" s="2">
        <f>Programas!B695</f>
        <v>2</v>
      </c>
      <c r="C695" s="2" t="str">
        <f>Programas!C695</f>
        <v>Interfaces Setoriais</v>
      </c>
      <c r="D695" s="2">
        <f>Programas!D695</f>
        <v>16</v>
      </c>
      <c r="E695" s="2" t="str">
        <f>Programas!E695</f>
        <v>N/A</v>
      </c>
      <c r="F695" s="2" t="str">
        <f>Programas!F695</f>
        <v>N/A</v>
      </c>
      <c r="G695" s="2" t="str">
        <f>Programas!G695</f>
        <v>N/A</v>
      </c>
      <c r="H695" s="2" t="str">
        <f>Programas!H695</f>
        <v>N/A</v>
      </c>
      <c r="I695" s="2" t="str">
        <f>Programas!I695</f>
        <v>N/A</v>
      </c>
      <c r="J695" s="3" t="str">
        <f>IF(Programas!J695="X","X","")</f>
        <v/>
      </c>
      <c r="K695" s="3" t="str">
        <f>IF(Programas!K695="X","X","")</f>
        <v/>
      </c>
      <c r="L695" s="3" t="str">
        <f>IF(Programas!L695="X","X","")</f>
        <v/>
      </c>
      <c r="M695" s="3" t="str">
        <f>IF(Programas!M695="X","X","")</f>
        <v/>
      </c>
      <c r="N695" s="3" t="str">
        <f>IF(Programas!N695="X","X","")</f>
        <v/>
      </c>
      <c r="O695" s="3" t="str">
        <f>IF(Programas!O695="X","X","")</f>
        <v/>
      </c>
      <c r="P695" s="3" t="str">
        <f>IF(Programas!P695="X","X","")</f>
        <v/>
      </c>
      <c r="Q695" s="3" t="str">
        <f>IF(Programas!Q695="X","X","")</f>
        <v/>
      </c>
      <c r="R695" s="3" t="str">
        <f>IF(Programas!R695="X","X","")</f>
        <v/>
      </c>
      <c r="S695" s="3" t="str">
        <f>IF(Programas!S695="X","X","")</f>
        <v/>
      </c>
      <c r="T695" s="3" t="str">
        <f>IF(Programas!T695="X","X","")</f>
        <v/>
      </c>
      <c r="U695" s="3" t="str">
        <f>IF(Programas!U695="X","X","")</f>
        <v/>
      </c>
      <c r="V695" s="3" t="str">
        <f>IF(Programas!V695="X","X","")</f>
        <v/>
      </c>
      <c r="W695" s="3" t="str">
        <f>IF(Programas!W695="X","X","")</f>
        <v/>
      </c>
      <c r="X695" s="3" t="str">
        <f>IF(Programas!X695="X","X","")</f>
        <v/>
      </c>
      <c r="Y695" s="3" t="str">
        <f>IF(Programas!Y695="X","X","")</f>
        <v/>
      </c>
      <c r="Z695" s="3" t="str">
        <f>IF(Programas!Z695="X","X","")</f>
        <v/>
      </c>
      <c r="AA695" s="3" t="str">
        <f>IF(Programas!AA695="X","X","")</f>
        <v/>
      </c>
      <c r="AB695" s="3" t="str">
        <f>IF(Programas!AB695="X","X","")</f>
        <v/>
      </c>
      <c r="AC695" s="3" t="str">
        <f>IF(Programas!AC695="X","X","")</f>
        <v/>
      </c>
      <c r="AD695" s="3">
        <f>Programas!AD695</f>
        <v>0</v>
      </c>
      <c r="AE695" s="3">
        <f>Programas!AE695</f>
        <v>0</v>
      </c>
      <c r="AF695" s="3">
        <f>Programas!AF695</f>
        <v>0</v>
      </c>
      <c r="AG695" s="3">
        <f>Programas!AG695</f>
        <v>0</v>
      </c>
      <c r="AH695" s="3">
        <f>Programas!AH695</f>
        <v>0</v>
      </c>
      <c r="AI695" s="3">
        <f>Programas!AI695</f>
        <v>0</v>
      </c>
      <c r="AJ695" s="3">
        <f>Programas!AJ695</f>
        <v>0</v>
      </c>
      <c r="AK695" s="3">
        <f>Programas!AK695</f>
        <v>0</v>
      </c>
      <c r="AL695" s="3">
        <f>Programas!AL695</f>
        <v>0</v>
      </c>
      <c r="AM695" s="3">
        <f>Programas!AM695</f>
        <v>0</v>
      </c>
      <c r="AN695" s="3">
        <f>Programas!AN695</f>
        <v>0</v>
      </c>
      <c r="AO695" s="3">
        <f>Programas!AO695</f>
        <v>0</v>
      </c>
      <c r="AP695" s="3">
        <f>Programas!AP695</f>
        <v>0</v>
      </c>
      <c r="AQ695" s="3">
        <f>Programas!AQ695</f>
        <v>0</v>
      </c>
      <c r="AR695" s="3">
        <f>Programas!AR695</f>
        <v>0</v>
      </c>
      <c r="AS695" s="3">
        <f>Programas!AS695</f>
        <v>0</v>
      </c>
      <c r="AT695" s="3">
        <f>Programas!AT695</f>
        <v>0</v>
      </c>
      <c r="AU695" s="3">
        <f>Programas!AU695</f>
        <v>0</v>
      </c>
      <c r="AV695" s="3">
        <f>Programas!AV695</f>
        <v>0</v>
      </c>
      <c r="AW695" s="3">
        <f>Programas!AW695</f>
        <v>0</v>
      </c>
      <c r="AX695" s="4">
        <f t="shared" si="746"/>
        <v>0</v>
      </c>
      <c r="AY695" s="4"/>
      <c r="AZ695" s="2"/>
      <c r="BA695" s="2"/>
      <c r="BB695" s="2"/>
      <c r="BC695" s="2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1"/>
    </row>
    <row r="696" spans="1:76" hidden="1" x14ac:dyDescent="0.3">
      <c r="A696" s="2" t="str">
        <f>Programas!A696</f>
        <v>UA9</v>
      </c>
      <c r="B696" s="2">
        <f>Programas!B696</f>
        <v>2</v>
      </c>
      <c r="C696" s="2" t="str">
        <f>Programas!C696</f>
        <v>Interfaces Setoriais</v>
      </c>
      <c r="D696" s="2">
        <f>Programas!D696</f>
        <v>16</v>
      </c>
      <c r="E696" s="2" t="str">
        <f>Programas!E696</f>
        <v>N/A</v>
      </c>
      <c r="F696" s="2" t="str">
        <f>Programas!F696</f>
        <v>N/A</v>
      </c>
      <c r="G696" s="2" t="str">
        <f>Programas!G696</f>
        <v>N/A</v>
      </c>
      <c r="H696" s="2" t="str">
        <f>Programas!H696</f>
        <v>N/A</v>
      </c>
      <c r="I696" s="2" t="str">
        <f>Programas!I696</f>
        <v>N/A</v>
      </c>
      <c r="J696" s="3" t="str">
        <f>IF(Programas!J696="X","X","")</f>
        <v/>
      </c>
      <c r="K696" s="3" t="str">
        <f>IF(Programas!K696="X","X","")</f>
        <v/>
      </c>
      <c r="L696" s="3" t="str">
        <f>IF(Programas!L696="X","X","")</f>
        <v/>
      </c>
      <c r="M696" s="3" t="str">
        <f>IF(Programas!M696="X","X","")</f>
        <v/>
      </c>
      <c r="N696" s="3" t="str">
        <f>IF(Programas!N696="X","X","")</f>
        <v/>
      </c>
      <c r="O696" s="3" t="str">
        <f>IF(Programas!O696="X","X","")</f>
        <v/>
      </c>
      <c r="P696" s="3" t="str">
        <f>IF(Programas!P696="X","X","")</f>
        <v/>
      </c>
      <c r="Q696" s="3" t="str">
        <f>IF(Programas!Q696="X","X","")</f>
        <v/>
      </c>
      <c r="R696" s="3" t="str">
        <f>IF(Programas!R696="X","X","")</f>
        <v/>
      </c>
      <c r="S696" s="3" t="str">
        <f>IF(Programas!S696="X","X","")</f>
        <v/>
      </c>
      <c r="T696" s="3" t="str">
        <f>IF(Programas!T696="X","X","")</f>
        <v/>
      </c>
      <c r="U696" s="3" t="str">
        <f>IF(Programas!U696="X","X","")</f>
        <v/>
      </c>
      <c r="V696" s="3" t="str">
        <f>IF(Programas!V696="X","X","")</f>
        <v/>
      </c>
      <c r="W696" s="3" t="str">
        <f>IF(Programas!W696="X","X","")</f>
        <v/>
      </c>
      <c r="X696" s="3" t="str">
        <f>IF(Programas!X696="X","X","")</f>
        <v/>
      </c>
      <c r="Y696" s="3" t="str">
        <f>IF(Programas!Y696="X","X","")</f>
        <v/>
      </c>
      <c r="Z696" s="3" t="str">
        <f>IF(Programas!Z696="X","X","")</f>
        <v/>
      </c>
      <c r="AA696" s="3" t="str">
        <f>IF(Programas!AA696="X","X","")</f>
        <v/>
      </c>
      <c r="AB696" s="3" t="str">
        <f>IF(Programas!AB696="X","X","")</f>
        <v/>
      </c>
      <c r="AC696" s="3" t="str">
        <f>IF(Programas!AC696="X","X","")</f>
        <v/>
      </c>
      <c r="AD696" s="3">
        <f>Programas!AD696</f>
        <v>0</v>
      </c>
      <c r="AE696" s="3">
        <f>Programas!AE696</f>
        <v>0</v>
      </c>
      <c r="AF696" s="3">
        <f>Programas!AF696</f>
        <v>0</v>
      </c>
      <c r="AG696" s="3">
        <f>Programas!AG696</f>
        <v>0</v>
      </c>
      <c r="AH696" s="3">
        <f>Programas!AH696</f>
        <v>0</v>
      </c>
      <c r="AI696" s="3">
        <f>Programas!AI696</f>
        <v>0</v>
      </c>
      <c r="AJ696" s="3">
        <f>Programas!AJ696</f>
        <v>0</v>
      </c>
      <c r="AK696" s="3">
        <f>Programas!AK696</f>
        <v>0</v>
      </c>
      <c r="AL696" s="3">
        <f>Programas!AL696</f>
        <v>0</v>
      </c>
      <c r="AM696" s="3">
        <f>Programas!AM696</f>
        <v>0</v>
      </c>
      <c r="AN696" s="3">
        <f>Programas!AN696</f>
        <v>0</v>
      </c>
      <c r="AO696" s="3">
        <f>Programas!AO696</f>
        <v>0</v>
      </c>
      <c r="AP696" s="3">
        <f>Programas!AP696</f>
        <v>0</v>
      </c>
      <c r="AQ696" s="3">
        <f>Programas!AQ696</f>
        <v>0</v>
      </c>
      <c r="AR696" s="3">
        <f>Programas!AR696</f>
        <v>0</v>
      </c>
      <c r="AS696" s="3">
        <f>Programas!AS696</f>
        <v>0</v>
      </c>
      <c r="AT696" s="3">
        <f>Programas!AT696</f>
        <v>0</v>
      </c>
      <c r="AU696" s="3">
        <f>Programas!AU696</f>
        <v>0</v>
      </c>
      <c r="AV696" s="3">
        <f>Programas!AV696</f>
        <v>0</v>
      </c>
      <c r="AW696" s="3">
        <f>Programas!AW696</f>
        <v>0</v>
      </c>
      <c r="AX696" s="4">
        <f t="shared" si="746"/>
        <v>0</v>
      </c>
      <c r="AY696" s="4"/>
      <c r="AZ696" s="2"/>
      <c r="BA696" s="2"/>
      <c r="BB696" s="2"/>
      <c r="BC696" s="2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1"/>
    </row>
    <row r="697" spans="1:76" ht="45.6" x14ac:dyDescent="0.3">
      <c r="A697" s="40" t="str">
        <f>Programas!A697</f>
        <v>PIRH</v>
      </c>
      <c r="B697" s="40">
        <f>Programas!B697</f>
        <v>3</v>
      </c>
      <c r="C697" s="40" t="str">
        <f>Programas!C697</f>
        <v>Apoio e manutenção dos CBHs e ED</v>
      </c>
      <c r="D697" s="40">
        <f>Programas!D697</f>
        <v>17</v>
      </c>
      <c r="E697" s="40" t="str">
        <f>Programas!E697</f>
        <v>Manutenção e Custeio Operacional da Entidade Delegatária e dos CBHs</v>
      </c>
      <c r="F697" s="40" t="str">
        <f>Programas!F697</f>
        <v>N/A</v>
      </c>
      <c r="G697" s="40" t="str">
        <f>Programas!G697</f>
        <v>N/A</v>
      </c>
      <c r="H697" s="40" t="str">
        <f>Programas!H697</f>
        <v>17.1.1</v>
      </c>
      <c r="I697" s="40" t="str">
        <f>Programas!I697</f>
        <v xml:space="preserve">Desenvolver a organização e realização de reuniões, eventos internos e externos do comitê de bacia hidrográfica </v>
      </c>
      <c r="J697" s="30" t="str">
        <f>IF(Programas!J697="X","X","")</f>
        <v>X</v>
      </c>
      <c r="K697" s="30" t="str">
        <f>IF(Programas!K697="X","X","")</f>
        <v>X</v>
      </c>
      <c r="L697" s="30" t="str">
        <f>IF(Programas!L697="X","X","")</f>
        <v>X</v>
      </c>
      <c r="M697" s="30" t="str">
        <f>IF(Programas!M697="X","X","")</f>
        <v>X</v>
      </c>
      <c r="N697" s="30" t="str">
        <f>IF(Programas!N697="X","X","")</f>
        <v>X</v>
      </c>
      <c r="O697" s="30" t="str">
        <f>IF(Programas!O697="X","X","")</f>
        <v>X</v>
      </c>
      <c r="P697" s="30" t="str">
        <f>IF(Programas!P697="X","X","")</f>
        <v>X</v>
      </c>
      <c r="Q697" s="30" t="str">
        <f>IF(Programas!Q697="X","X","")</f>
        <v>X</v>
      </c>
      <c r="R697" s="30" t="str">
        <f>IF(Programas!R697="X","X","")</f>
        <v>X</v>
      </c>
      <c r="S697" s="30" t="str">
        <f>IF(Programas!S697="X","X","")</f>
        <v>X</v>
      </c>
      <c r="T697" s="30" t="str">
        <f>IF(Programas!T697="X","X","")</f>
        <v>X</v>
      </c>
      <c r="U697" s="30" t="str">
        <f>IF(Programas!U697="X","X","")</f>
        <v>X</v>
      </c>
      <c r="V697" s="30" t="str">
        <f>IF(Programas!V697="X","X","")</f>
        <v>X</v>
      </c>
      <c r="W697" s="30" t="str">
        <f>IF(Programas!W697="X","X","")</f>
        <v>X</v>
      </c>
      <c r="X697" s="30" t="str">
        <f>IF(Programas!X697="X","X","")</f>
        <v>X</v>
      </c>
      <c r="Y697" s="30" t="str">
        <f>IF(Programas!Y697="X","X","")</f>
        <v>X</v>
      </c>
      <c r="Z697" s="30" t="str">
        <f>IF(Programas!Z697="X","X","")</f>
        <v>X</v>
      </c>
      <c r="AA697" s="30" t="str">
        <f>IF(Programas!AA697="X","X","")</f>
        <v>X</v>
      </c>
      <c r="AB697" s="30" t="str">
        <f>IF(Programas!AB697="X","X","")</f>
        <v>X</v>
      </c>
      <c r="AC697" s="30" t="str">
        <f>IF(Programas!AC697="X","X","")</f>
        <v>X</v>
      </c>
      <c r="AD697" s="30">
        <f>Programas!AD697</f>
        <v>1030</v>
      </c>
      <c r="AE697" s="30">
        <f>Programas!AE697</f>
        <v>1050</v>
      </c>
      <c r="AF697" s="30">
        <f>Programas!AF697</f>
        <v>1080</v>
      </c>
      <c r="AG697" s="30">
        <f>Programas!AG697</f>
        <v>500</v>
      </c>
      <c r="AH697" s="30">
        <f>Programas!AH697</f>
        <v>500</v>
      </c>
      <c r="AI697" s="30">
        <f>Programas!AI697</f>
        <v>560</v>
      </c>
      <c r="AJ697" s="30">
        <f>Programas!AJ697</f>
        <v>560</v>
      </c>
      <c r="AK697" s="30">
        <f>Programas!AK697</f>
        <v>560</v>
      </c>
      <c r="AL697" s="30">
        <f>Programas!AL697</f>
        <v>560</v>
      </c>
      <c r="AM697" s="30">
        <f>Programas!AM697</f>
        <v>560</v>
      </c>
      <c r="AN697" s="30">
        <f>Programas!AN697</f>
        <v>560</v>
      </c>
      <c r="AO697" s="30">
        <f>Programas!AO697</f>
        <v>560</v>
      </c>
      <c r="AP697" s="30">
        <f>Programas!AP697</f>
        <v>560</v>
      </c>
      <c r="AQ697" s="30">
        <f>Programas!AQ697</f>
        <v>560</v>
      </c>
      <c r="AR697" s="30">
        <f>Programas!AR697</f>
        <v>560</v>
      </c>
      <c r="AS697" s="30">
        <f>Programas!AS697</f>
        <v>560</v>
      </c>
      <c r="AT697" s="30">
        <f>Programas!AT697</f>
        <v>560</v>
      </c>
      <c r="AU697" s="30">
        <f>Programas!AU697</f>
        <v>560</v>
      </c>
      <c r="AV697" s="30">
        <f>Programas!AV697</f>
        <v>560</v>
      </c>
      <c r="AW697" s="30">
        <f>Programas!AW697</f>
        <v>560</v>
      </c>
      <c r="AX697" s="36">
        <f t="shared" si="746"/>
        <v>12560</v>
      </c>
      <c r="AY697" s="36" t="s">
        <v>205</v>
      </c>
      <c r="AZ697" s="40" t="s">
        <v>411</v>
      </c>
      <c r="BA697" s="40" t="s">
        <v>412</v>
      </c>
      <c r="BB697" s="40" t="s">
        <v>413</v>
      </c>
      <c r="BC697" s="40" t="s">
        <v>414</v>
      </c>
      <c r="BD697" s="62">
        <v>0</v>
      </c>
      <c r="BE697" s="62">
        <f t="shared" ref="BE697:BV697" si="747">BD697</f>
        <v>0</v>
      </c>
      <c r="BF697" s="62">
        <f t="shared" si="747"/>
        <v>0</v>
      </c>
      <c r="BG697" s="62">
        <f t="shared" si="747"/>
        <v>0</v>
      </c>
      <c r="BH697" s="62">
        <v>0.25</v>
      </c>
      <c r="BI697" s="62">
        <f t="shared" si="747"/>
        <v>0.25</v>
      </c>
      <c r="BJ697" s="62">
        <f t="shared" si="747"/>
        <v>0.25</v>
      </c>
      <c r="BK697" s="62">
        <f t="shared" si="747"/>
        <v>0.25</v>
      </c>
      <c r="BL697" s="62">
        <f t="shared" si="747"/>
        <v>0.25</v>
      </c>
      <c r="BM697" s="62">
        <v>0.5</v>
      </c>
      <c r="BN697" s="62">
        <f t="shared" si="747"/>
        <v>0.5</v>
      </c>
      <c r="BO697" s="62">
        <f t="shared" si="747"/>
        <v>0.5</v>
      </c>
      <c r="BP697" s="62">
        <f t="shared" si="747"/>
        <v>0.5</v>
      </c>
      <c r="BQ697" s="62">
        <f t="shared" si="747"/>
        <v>0.5</v>
      </c>
      <c r="BR697" s="62">
        <v>0.75</v>
      </c>
      <c r="BS697" s="62">
        <f t="shared" si="747"/>
        <v>0.75</v>
      </c>
      <c r="BT697" s="62">
        <f t="shared" si="747"/>
        <v>0.75</v>
      </c>
      <c r="BU697" s="62">
        <f t="shared" si="747"/>
        <v>0.75</v>
      </c>
      <c r="BV697" s="62">
        <f t="shared" si="747"/>
        <v>0.75</v>
      </c>
      <c r="BW697" s="62">
        <v>1</v>
      </c>
    </row>
    <row r="698" spans="1:76" ht="45.6" hidden="1" x14ac:dyDescent="0.3">
      <c r="A698" s="2" t="str">
        <f>Programas!A698</f>
        <v>Doce</v>
      </c>
      <c r="B698" s="2">
        <f>Programas!B698</f>
        <v>3</v>
      </c>
      <c r="C698" s="2" t="str">
        <f>Programas!C698</f>
        <v>Apoio e manutenção dos CBHs e ED</v>
      </c>
      <c r="D698" s="2">
        <f>Programas!D698</f>
        <v>17</v>
      </c>
      <c r="E698" s="2" t="str">
        <f>Programas!E698</f>
        <v>Manutenção e Custeio Operacional da Entidade Delegatária e dos CBHs</v>
      </c>
      <c r="F698" s="2" t="str">
        <f>Programas!F698</f>
        <v>N/A</v>
      </c>
      <c r="G698" s="2" t="str">
        <f>Programas!G698</f>
        <v>N/A</v>
      </c>
      <c r="H698" s="2" t="str">
        <f>Programas!H698</f>
        <v>17.1.1</v>
      </c>
      <c r="I698" s="2" t="str">
        <f>Programas!I698</f>
        <v xml:space="preserve">Desenvolver a organização e realização de reuniões, eventos internos e externos do comitê de bacia hidrográfica </v>
      </c>
      <c r="J698" s="3" t="str">
        <f>IF(Programas!J698="X","X","")</f>
        <v>X</v>
      </c>
      <c r="K698" s="3" t="str">
        <f>IF(Programas!K698="X","X","")</f>
        <v>X</v>
      </c>
      <c r="L698" s="3" t="str">
        <f>IF(Programas!L698="X","X","")</f>
        <v>X</v>
      </c>
      <c r="M698" s="3" t="str">
        <f>IF(Programas!M698="X","X","")</f>
        <v>X</v>
      </c>
      <c r="N698" s="3" t="str">
        <f>IF(Programas!N698="X","X","")</f>
        <v>X</v>
      </c>
      <c r="O698" s="3" t="str">
        <f>IF(Programas!O698="X","X","")</f>
        <v>X</v>
      </c>
      <c r="P698" s="3" t="str">
        <f>IF(Programas!P698="X","X","")</f>
        <v>X</v>
      </c>
      <c r="Q698" s="3" t="str">
        <f>IF(Programas!Q698="X","X","")</f>
        <v>X</v>
      </c>
      <c r="R698" s="3" t="str">
        <f>IF(Programas!R698="X","X","")</f>
        <v>X</v>
      </c>
      <c r="S698" s="3" t="str">
        <f>IF(Programas!S698="X","X","")</f>
        <v>X</v>
      </c>
      <c r="T698" s="3" t="str">
        <f>IF(Programas!T698="X","X","")</f>
        <v>X</v>
      </c>
      <c r="U698" s="3" t="str">
        <f>IF(Programas!U698="X","X","")</f>
        <v>X</v>
      </c>
      <c r="V698" s="3" t="str">
        <f>IF(Programas!V698="X","X","")</f>
        <v>X</v>
      </c>
      <c r="W698" s="3" t="str">
        <f>IF(Programas!W698="X","X","")</f>
        <v>X</v>
      </c>
      <c r="X698" s="3" t="str">
        <f>IF(Programas!X698="X","X","")</f>
        <v>X</v>
      </c>
      <c r="Y698" s="3" t="str">
        <f>IF(Programas!Y698="X","X","")</f>
        <v>X</v>
      </c>
      <c r="Z698" s="3" t="str">
        <f>IF(Programas!Z698="X","X","")</f>
        <v>X</v>
      </c>
      <c r="AA698" s="3" t="str">
        <f>IF(Programas!AA698="X","X","")</f>
        <v>X</v>
      </c>
      <c r="AB698" s="3" t="str">
        <f>IF(Programas!AB698="X","X","")</f>
        <v>X</v>
      </c>
      <c r="AC698" s="3" t="str">
        <f>IF(Programas!AC698="X","X","")</f>
        <v>X</v>
      </c>
      <c r="AD698" s="3">
        <f>Programas!AD698</f>
        <v>730</v>
      </c>
      <c r="AE698" s="3">
        <f>Programas!AE698</f>
        <v>750</v>
      </c>
      <c r="AF698" s="3">
        <f>Programas!AF698</f>
        <v>780</v>
      </c>
      <c r="AG698" s="3">
        <f>Programas!AG698</f>
        <v>250</v>
      </c>
      <c r="AH698" s="3">
        <f>Programas!AH698</f>
        <v>250</v>
      </c>
      <c r="AI698" s="3">
        <f>Programas!AI698</f>
        <v>250</v>
      </c>
      <c r="AJ698" s="3">
        <f>Programas!AJ698</f>
        <v>250</v>
      </c>
      <c r="AK698" s="3">
        <f>Programas!AK698</f>
        <v>250</v>
      </c>
      <c r="AL698" s="3">
        <f>Programas!AL698</f>
        <v>250</v>
      </c>
      <c r="AM698" s="3">
        <f>Programas!AM698</f>
        <v>250</v>
      </c>
      <c r="AN698" s="3">
        <f>Programas!AN698</f>
        <v>250</v>
      </c>
      <c r="AO698" s="3">
        <f>Programas!AO698</f>
        <v>250</v>
      </c>
      <c r="AP698" s="3">
        <f>Programas!AP698</f>
        <v>250</v>
      </c>
      <c r="AQ698" s="3">
        <f>Programas!AQ698</f>
        <v>250</v>
      </c>
      <c r="AR698" s="3">
        <f>Programas!AR698</f>
        <v>250</v>
      </c>
      <c r="AS698" s="3">
        <f>Programas!AS698</f>
        <v>250</v>
      </c>
      <c r="AT698" s="3">
        <f>Programas!AT698</f>
        <v>250</v>
      </c>
      <c r="AU698" s="3">
        <f>Programas!AU698</f>
        <v>250</v>
      </c>
      <c r="AV698" s="3">
        <f>Programas!AV698</f>
        <v>250</v>
      </c>
      <c r="AW698" s="3">
        <f>Programas!AW698</f>
        <v>250</v>
      </c>
      <c r="AX698" s="4">
        <f t="shared" si="746"/>
        <v>6510</v>
      </c>
      <c r="AY698" s="4" t="s">
        <v>205</v>
      </c>
      <c r="AZ698" s="2" t="s">
        <v>411</v>
      </c>
      <c r="BA698" s="2" t="s">
        <v>412</v>
      </c>
      <c r="BB698" s="2" t="s">
        <v>413</v>
      </c>
      <c r="BC698" s="2" t="s">
        <v>414</v>
      </c>
      <c r="BD698" s="6">
        <v>0</v>
      </c>
      <c r="BE698" s="6">
        <f t="shared" ref="BE698:BE707" si="748">BD698</f>
        <v>0</v>
      </c>
      <c r="BF698" s="6">
        <f t="shared" ref="BF698:BF707" si="749">BE698</f>
        <v>0</v>
      </c>
      <c r="BG698" s="6">
        <f t="shared" ref="BG698:BG707" si="750">BF698</f>
        <v>0</v>
      </c>
      <c r="BH698" s="6">
        <v>0.25</v>
      </c>
      <c r="BI698" s="6">
        <f t="shared" ref="BI698:BI707" si="751">BH698</f>
        <v>0.25</v>
      </c>
      <c r="BJ698" s="6">
        <f t="shared" ref="BJ698:BJ707" si="752">BI698</f>
        <v>0.25</v>
      </c>
      <c r="BK698" s="6">
        <f t="shared" ref="BK698:BK707" si="753">BJ698</f>
        <v>0.25</v>
      </c>
      <c r="BL698" s="6">
        <f t="shared" ref="BL698:BL707" si="754">BK698</f>
        <v>0.25</v>
      </c>
      <c r="BM698" s="6">
        <v>0.5</v>
      </c>
      <c r="BN698" s="6">
        <f t="shared" ref="BN698:BN707" si="755">BM698</f>
        <v>0.5</v>
      </c>
      <c r="BO698" s="6">
        <f t="shared" ref="BO698:BO707" si="756">BN698</f>
        <v>0.5</v>
      </c>
      <c r="BP698" s="6">
        <f t="shared" ref="BP698:BP707" si="757">BO698</f>
        <v>0.5</v>
      </c>
      <c r="BQ698" s="6">
        <f t="shared" ref="BQ698:BQ707" si="758">BP698</f>
        <v>0.5</v>
      </c>
      <c r="BR698" s="6">
        <v>0.75</v>
      </c>
      <c r="BS698" s="6">
        <f t="shared" ref="BS698:BS707" si="759">BR698</f>
        <v>0.75</v>
      </c>
      <c r="BT698" s="6">
        <f t="shared" ref="BT698:BT707" si="760">BS698</f>
        <v>0.75</v>
      </c>
      <c r="BU698" s="6">
        <f t="shared" ref="BU698:BU707" si="761">BT698</f>
        <v>0.75</v>
      </c>
      <c r="BV698" s="6">
        <f t="shared" ref="BV698:BV707" si="762">BU698</f>
        <v>0.75</v>
      </c>
      <c r="BW698" s="6">
        <v>1</v>
      </c>
      <c r="BX698" s="1"/>
    </row>
    <row r="699" spans="1:76" ht="45.6" hidden="1" x14ac:dyDescent="0.3">
      <c r="A699" s="2" t="str">
        <f>Programas!A699</f>
        <v>DO1</v>
      </c>
      <c r="B699" s="2">
        <f>Programas!B699</f>
        <v>3</v>
      </c>
      <c r="C699" s="2" t="str">
        <f>Programas!C699</f>
        <v>Apoio e manutenção dos CBHs e ED</v>
      </c>
      <c r="D699" s="2">
        <f>Programas!D699</f>
        <v>17</v>
      </c>
      <c r="E699" s="2" t="str">
        <f>Programas!E699</f>
        <v>Manutenção e Custeio Operacional da Entidade Delegatária e dos CBHs</v>
      </c>
      <c r="F699" s="2" t="str">
        <f>Programas!F699</f>
        <v>N/A</v>
      </c>
      <c r="G699" s="2" t="str">
        <f>Programas!G699</f>
        <v>N/A</v>
      </c>
      <c r="H699" s="2" t="str">
        <f>Programas!H699</f>
        <v>17.1.1</v>
      </c>
      <c r="I699" s="2" t="str">
        <f>Programas!I699</f>
        <v xml:space="preserve">Desenvolver a organização e realização de reuniões, eventos internos e externos do comitê de bacia hidrográfica </v>
      </c>
      <c r="J699" s="3" t="str">
        <f>IF(Programas!J699="X","X","")</f>
        <v>X</v>
      </c>
      <c r="K699" s="3" t="str">
        <f>IF(Programas!K699="X","X","")</f>
        <v>X</v>
      </c>
      <c r="L699" s="3" t="str">
        <f>IF(Programas!L699="X","X","")</f>
        <v>X</v>
      </c>
      <c r="M699" s="3" t="str">
        <f>IF(Programas!M699="X","X","")</f>
        <v>X</v>
      </c>
      <c r="N699" s="3" t="str">
        <f>IF(Programas!N699="X","X","")</f>
        <v>X</v>
      </c>
      <c r="O699" s="3" t="str">
        <f>IF(Programas!O699="X","X","")</f>
        <v>X</v>
      </c>
      <c r="P699" s="3" t="str">
        <f>IF(Programas!P699="X","X","")</f>
        <v>X</v>
      </c>
      <c r="Q699" s="3" t="str">
        <f>IF(Programas!Q699="X","X","")</f>
        <v>X</v>
      </c>
      <c r="R699" s="3" t="str">
        <f>IF(Programas!R699="X","X","")</f>
        <v>X</v>
      </c>
      <c r="S699" s="3" t="str">
        <f>IF(Programas!S699="X","X","")</f>
        <v>X</v>
      </c>
      <c r="T699" s="3" t="str">
        <f>IF(Programas!T699="X","X","")</f>
        <v>X</v>
      </c>
      <c r="U699" s="3" t="str">
        <f>IF(Programas!U699="X","X","")</f>
        <v>X</v>
      </c>
      <c r="V699" s="3" t="str">
        <f>IF(Programas!V699="X","X","")</f>
        <v>X</v>
      </c>
      <c r="W699" s="3" t="str">
        <f>IF(Programas!W699="X","X","")</f>
        <v>X</v>
      </c>
      <c r="X699" s="3" t="str">
        <f>IF(Programas!X699="X","X","")</f>
        <v>X</v>
      </c>
      <c r="Y699" s="3" t="str">
        <f>IF(Programas!Y699="X","X","")</f>
        <v>X</v>
      </c>
      <c r="Z699" s="3" t="str">
        <f>IF(Programas!Z699="X","X","")</f>
        <v>X</v>
      </c>
      <c r="AA699" s="3" t="str">
        <f>IF(Programas!AA699="X","X","")</f>
        <v>X</v>
      </c>
      <c r="AB699" s="3" t="str">
        <f>IF(Programas!AB699="X","X","")</f>
        <v>X</v>
      </c>
      <c r="AC699" s="3" t="str">
        <f>IF(Programas!AC699="X","X","")</f>
        <v>X</v>
      </c>
      <c r="AD699" s="3">
        <f>Programas!AD699</f>
        <v>50</v>
      </c>
      <c r="AE699" s="3">
        <f>Programas!AE699</f>
        <v>50</v>
      </c>
      <c r="AF699" s="3">
        <f>Programas!AF699</f>
        <v>50</v>
      </c>
      <c r="AG699" s="3">
        <f>Programas!AG699</f>
        <v>50</v>
      </c>
      <c r="AH699" s="3">
        <f>Programas!AH699</f>
        <v>50</v>
      </c>
      <c r="AI699" s="3">
        <f>Programas!AI699</f>
        <v>50</v>
      </c>
      <c r="AJ699" s="3">
        <f>Programas!AJ699</f>
        <v>50</v>
      </c>
      <c r="AK699" s="3">
        <f>Programas!AK699</f>
        <v>50</v>
      </c>
      <c r="AL699" s="3">
        <f>Programas!AL699</f>
        <v>50</v>
      </c>
      <c r="AM699" s="3">
        <f>Programas!AM699</f>
        <v>50</v>
      </c>
      <c r="AN699" s="3">
        <f>Programas!AN699</f>
        <v>50</v>
      </c>
      <c r="AO699" s="3">
        <f>Programas!AO699</f>
        <v>50</v>
      </c>
      <c r="AP699" s="3">
        <f>Programas!AP699</f>
        <v>50</v>
      </c>
      <c r="AQ699" s="3">
        <f>Programas!AQ699</f>
        <v>50</v>
      </c>
      <c r="AR699" s="3">
        <f>Programas!AR699</f>
        <v>50</v>
      </c>
      <c r="AS699" s="3">
        <f>Programas!AS699</f>
        <v>50</v>
      </c>
      <c r="AT699" s="3">
        <f>Programas!AT699</f>
        <v>50</v>
      </c>
      <c r="AU699" s="3">
        <f>Programas!AU699</f>
        <v>50</v>
      </c>
      <c r="AV699" s="3">
        <f>Programas!AV699</f>
        <v>50</v>
      </c>
      <c r="AW699" s="3">
        <f>Programas!AW699</f>
        <v>50</v>
      </c>
      <c r="AX699" s="4">
        <f t="shared" si="746"/>
        <v>1000</v>
      </c>
      <c r="AY699" s="4" t="s">
        <v>205</v>
      </c>
      <c r="AZ699" s="2" t="s">
        <v>411</v>
      </c>
      <c r="BA699" s="2" t="s">
        <v>412</v>
      </c>
      <c r="BB699" s="2" t="s">
        <v>413</v>
      </c>
      <c r="BC699" s="2" t="s">
        <v>414</v>
      </c>
      <c r="BD699" s="6">
        <v>0</v>
      </c>
      <c r="BE699" s="6">
        <f t="shared" si="748"/>
        <v>0</v>
      </c>
      <c r="BF699" s="6">
        <f t="shared" si="749"/>
        <v>0</v>
      </c>
      <c r="BG699" s="6">
        <f t="shared" si="750"/>
        <v>0</v>
      </c>
      <c r="BH699" s="6">
        <v>0.25</v>
      </c>
      <c r="BI699" s="6">
        <f t="shared" si="751"/>
        <v>0.25</v>
      </c>
      <c r="BJ699" s="6">
        <f t="shared" si="752"/>
        <v>0.25</v>
      </c>
      <c r="BK699" s="6">
        <f t="shared" si="753"/>
        <v>0.25</v>
      </c>
      <c r="BL699" s="6">
        <f t="shared" si="754"/>
        <v>0.25</v>
      </c>
      <c r="BM699" s="6">
        <v>0.5</v>
      </c>
      <c r="BN699" s="6">
        <f t="shared" si="755"/>
        <v>0.5</v>
      </c>
      <c r="BO699" s="6">
        <f t="shared" si="756"/>
        <v>0.5</v>
      </c>
      <c r="BP699" s="6">
        <f t="shared" si="757"/>
        <v>0.5</v>
      </c>
      <c r="BQ699" s="6">
        <f t="shared" si="758"/>
        <v>0.5</v>
      </c>
      <c r="BR699" s="6">
        <v>0.75</v>
      </c>
      <c r="BS699" s="6">
        <f t="shared" si="759"/>
        <v>0.75</v>
      </c>
      <c r="BT699" s="6">
        <f t="shared" si="760"/>
        <v>0.75</v>
      </c>
      <c r="BU699" s="6">
        <f t="shared" si="761"/>
        <v>0.75</v>
      </c>
      <c r="BV699" s="6">
        <f t="shared" si="762"/>
        <v>0.75</v>
      </c>
      <c r="BW699" s="6">
        <v>1</v>
      </c>
      <c r="BX699" s="1"/>
    </row>
    <row r="700" spans="1:76" ht="45.6" hidden="1" x14ac:dyDescent="0.3">
      <c r="A700" s="2" t="str">
        <f>Programas!A700</f>
        <v>DO2</v>
      </c>
      <c r="B700" s="2">
        <f>Programas!B700</f>
        <v>3</v>
      </c>
      <c r="C700" s="2" t="str">
        <f>Programas!C700</f>
        <v>Apoio e manutenção dos CBHs e ED</v>
      </c>
      <c r="D700" s="2">
        <f>Programas!D700</f>
        <v>17</v>
      </c>
      <c r="E700" s="2" t="str">
        <f>Programas!E700</f>
        <v>Manutenção e Custeio Operacional da Entidade Delegatária e dos CBHs</v>
      </c>
      <c r="F700" s="2" t="str">
        <f>Programas!F700</f>
        <v>N/A</v>
      </c>
      <c r="G700" s="2" t="str">
        <f>Programas!G700</f>
        <v>N/A</v>
      </c>
      <c r="H700" s="2" t="str">
        <f>Programas!H700</f>
        <v>17.1.1</v>
      </c>
      <c r="I700" s="2" t="str">
        <f>Programas!I700</f>
        <v xml:space="preserve">Desenvolver a organização e realização de reuniões, eventos internos e externos do comitê de bacia hidrográfica </v>
      </c>
      <c r="J700" s="3" t="str">
        <f>IF(Programas!J700="X","X","")</f>
        <v>X</v>
      </c>
      <c r="K700" s="3" t="str">
        <f>IF(Programas!K700="X","X","")</f>
        <v>X</v>
      </c>
      <c r="L700" s="3" t="str">
        <f>IF(Programas!L700="X","X","")</f>
        <v>X</v>
      </c>
      <c r="M700" s="3" t="str">
        <f>IF(Programas!M700="X","X","")</f>
        <v>X</v>
      </c>
      <c r="N700" s="3" t="str">
        <f>IF(Programas!N700="X","X","")</f>
        <v>X</v>
      </c>
      <c r="O700" s="3" t="str">
        <f>IF(Programas!O700="X","X","")</f>
        <v>X</v>
      </c>
      <c r="P700" s="3" t="str">
        <f>IF(Programas!P700="X","X","")</f>
        <v>X</v>
      </c>
      <c r="Q700" s="3" t="str">
        <f>IF(Programas!Q700="X","X","")</f>
        <v>X</v>
      </c>
      <c r="R700" s="3" t="str">
        <f>IF(Programas!R700="X","X","")</f>
        <v>X</v>
      </c>
      <c r="S700" s="3" t="str">
        <f>IF(Programas!S700="X","X","")</f>
        <v>X</v>
      </c>
      <c r="T700" s="3" t="str">
        <f>IF(Programas!T700="X","X","")</f>
        <v>X</v>
      </c>
      <c r="U700" s="3" t="str">
        <f>IF(Programas!U700="X","X","")</f>
        <v>X</v>
      </c>
      <c r="V700" s="3" t="str">
        <f>IF(Programas!V700="X","X","")</f>
        <v>X</v>
      </c>
      <c r="W700" s="3" t="str">
        <f>IF(Programas!W700="X","X","")</f>
        <v>X</v>
      </c>
      <c r="X700" s="3" t="str">
        <f>IF(Programas!X700="X","X","")</f>
        <v>X</v>
      </c>
      <c r="Y700" s="3" t="str">
        <f>IF(Programas!Y700="X","X","")</f>
        <v>X</v>
      </c>
      <c r="Z700" s="3" t="str">
        <f>IF(Programas!Z700="X","X","")</f>
        <v>X</v>
      </c>
      <c r="AA700" s="3" t="str">
        <f>IF(Programas!AA700="X","X","")</f>
        <v>X</v>
      </c>
      <c r="AB700" s="3" t="str">
        <f>IF(Programas!AB700="X","X","")</f>
        <v>X</v>
      </c>
      <c r="AC700" s="3" t="str">
        <f>IF(Programas!AC700="X","X","")</f>
        <v>X</v>
      </c>
      <c r="AD700" s="3">
        <f>Programas!AD700</f>
        <v>50</v>
      </c>
      <c r="AE700" s="3">
        <f>Programas!AE700</f>
        <v>50</v>
      </c>
      <c r="AF700" s="3">
        <f>Programas!AF700</f>
        <v>50</v>
      </c>
      <c r="AG700" s="3">
        <f>Programas!AG700</f>
        <v>80</v>
      </c>
      <c r="AH700" s="3">
        <f>Programas!AH700</f>
        <v>80</v>
      </c>
      <c r="AI700" s="3">
        <f>Programas!AI700</f>
        <v>80</v>
      </c>
      <c r="AJ700" s="3">
        <f>Programas!AJ700</f>
        <v>80</v>
      </c>
      <c r="AK700" s="3">
        <f>Programas!AK700</f>
        <v>80</v>
      </c>
      <c r="AL700" s="3">
        <f>Programas!AL700</f>
        <v>80</v>
      </c>
      <c r="AM700" s="3">
        <f>Programas!AM700</f>
        <v>80</v>
      </c>
      <c r="AN700" s="3">
        <f>Programas!AN700</f>
        <v>80</v>
      </c>
      <c r="AO700" s="3">
        <f>Programas!AO700</f>
        <v>80</v>
      </c>
      <c r="AP700" s="3">
        <f>Programas!AP700</f>
        <v>80</v>
      </c>
      <c r="AQ700" s="3">
        <f>Programas!AQ700</f>
        <v>80</v>
      </c>
      <c r="AR700" s="3">
        <f>Programas!AR700</f>
        <v>80</v>
      </c>
      <c r="AS700" s="3">
        <f>Programas!AS700</f>
        <v>80</v>
      </c>
      <c r="AT700" s="3">
        <f>Programas!AT700</f>
        <v>80</v>
      </c>
      <c r="AU700" s="3">
        <f>Programas!AU700</f>
        <v>80</v>
      </c>
      <c r="AV700" s="3">
        <f>Programas!AV700</f>
        <v>80</v>
      </c>
      <c r="AW700" s="3">
        <f>Programas!AW700</f>
        <v>80</v>
      </c>
      <c r="AX700" s="4">
        <f t="shared" si="746"/>
        <v>1510</v>
      </c>
      <c r="AY700" s="4" t="s">
        <v>205</v>
      </c>
      <c r="AZ700" s="2" t="s">
        <v>411</v>
      </c>
      <c r="BA700" s="2" t="s">
        <v>412</v>
      </c>
      <c r="BB700" s="2" t="s">
        <v>413</v>
      </c>
      <c r="BC700" s="2" t="s">
        <v>414</v>
      </c>
      <c r="BD700" s="6">
        <v>0</v>
      </c>
      <c r="BE700" s="6">
        <f t="shared" si="748"/>
        <v>0</v>
      </c>
      <c r="BF700" s="6">
        <f t="shared" si="749"/>
        <v>0</v>
      </c>
      <c r="BG700" s="6">
        <f t="shared" si="750"/>
        <v>0</v>
      </c>
      <c r="BH700" s="6">
        <v>0.25</v>
      </c>
      <c r="BI700" s="6">
        <f t="shared" si="751"/>
        <v>0.25</v>
      </c>
      <c r="BJ700" s="6">
        <f t="shared" si="752"/>
        <v>0.25</v>
      </c>
      <c r="BK700" s="6">
        <f t="shared" si="753"/>
        <v>0.25</v>
      </c>
      <c r="BL700" s="6">
        <f t="shared" si="754"/>
        <v>0.25</v>
      </c>
      <c r="BM700" s="6">
        <v>0.5</v>
      </c>
      <c r="BN700" s="6">
        <f t="shared" si="755"/>
        <v>0.5</v>
      </c>
      <c r="BO700" s="6">
        <f t="shared" si="756"/>
        <v>0.5</v>
      </c>
      <c r="BP700" s="6">
        <f t="shared" si="757"/>
        <v>0.5</v>
      </c>
      <c r="BQ700" s="6">
        <f t="shared" si="758"/>
        <v>0.5</v>
      </c>
      <c r="BR700" s="6">
        <v>0.75</v>
      </c>
      <c r="BS700" s="6">
        <f t="shared" si="759"/>
        <v>0.75</v>
      </c>
      <c r="BT700" s="6">
        <f t="shared" si="760"/>
        <v>0.75</v>
      </c>
      <c r="BU700" s="6">
        <f t="shared" si="761"/>
        <v>0.75</v>
      </c>
      <c r="BV700" s="6">
        <f t="shared" si="762"/>
        <v>0.75</v>
      </c>
      <c r="BW700" s="6">
        <v>1</v>
      </c>
      <c r="BX700" s="1"/>
    </row>
    <row r="701" spans="1:76" ht="45.6" hidden="1" x14ac:dyDescent="0.3">
      <c r="A701" s="2" t="str">
        <f>Programas!A701</f>
        <v>DO3</v>
      </c>
      <c r="B701" s="2">
        <f>Programas!B701</f>
        <v>3</v>
      </c>
      <c r="C701" s="2" t="str">
        <f>Programas!C701</f>
        <v>Apoio e manutenção dos CBHs e ED</v>
      </c>
      <c r="D701" s="2">
        <f>Programas!D701</f>
        <v>17</v>
      </c>
      <c r="E701" s="2" t="str">
        <f>Programas!E701</f>
        <v>Manutenção e Custeio Operacional da Entidade Delegatária e dos CBHs</v>
      </c>
      <c r="F701" s="2" t="str">
        <f>Programas!F701</f>
        <v>N/A</v>
      </c>
      <c r="G701" s="2" t="str">
        <f>Programas!G701</f>
        <v>N/A</v>
      </c>
      <c r="H701" s="2" t="str">
        <f>Programas!H701</f>
        <v>17.1.1</v>
      </c>
      <c r="I701" s="2" t="str">
        <f>Programas!I701</f>
        <v xml:space="preserve">Desenvolver a organização e realização de reuniões, eventos internos e externos do comitê de bacia hidrográfica </v>
      </c>
      <c r="J701" s="3" t="str">
        <f>IF(Programas!J701="X","X","")</f>
        <v>X</v>
      </c>
      <c r="K701" s="3" t="str">
        <f>IF(Programas!K701="X","X","")</f>
        <v>X</v>
      </c>
      <c r="L701" s="3" t="str">
        <f>IF(Programas!L701="X","X","")</f>
        <v>X</v>
      </c>
      <c r="M701" s="3" t="str">
        <f>IF(Programas!M701="X","X","")</f>
        <v>X</v>
      </c>
      <c r="N701" s="3" t="str">
        <f>IF(Programas!N701="X","X","")</f>
        <v>X</v>
      </c>
      <c r="O701" s="3" t="str">
        <f>IF(Programas!O701="X","X","")</f>
        <v>X</v>
      </c>
      <c r="P701" s="3" t="str">
        <f>IF(Programas!P701="X","X","")</f>
        <v>X</v>
      </c>
      <c r="Q701" s="3" t="str">
        <f>IF(Programas!Q701="X","X","")</f>
        <v>X</v>
      </c>
      <c r="R701" s="3" t="str">
        <f>IF(Programas!R701="X","X","")</f>
        <v>X</v>
      </c>
      <c r="S701" s="3" t="str">
        <f>IF(Programas!S701="X","X","")</f>
        <v>X</v>
      </c>
      <c r="T701" s="3" t="str">
        <f>IF(Programas!T701="X","X","")</f>
        <v>X</v>
      </c>
      <c r="U701" s="3" t="str">
        <f>IF(Programas!U701="X","X","")</f>
        <v>X</v>
      </c>
      <c r="V701" s="3" t="str">
        <f>IF(Programas!V701="X","X","")</f>
        <v>X</v>
      </c>
      <c r="W701" s="3" t="str">
        <f>IF(Programas!W701="X","X","")</f>
        <v>X</v>
      </c>
      <c r="X701" s="3" t="str">
        <f>IF(Programas!X701="X","X","")</f>
        <v>X</v>
      </c>
      <c r="Y701" s="3" t="str">
        <f>IF(Programas!Y701="X","X","")</f>
        <v>X</v>
      </c>
      <c r="Z701" s="3" t="str">
        <f>IF(Programas!Z701="X","X","")</f>
        <v>X</v>
      </c>
      <c r="AA701" s="3" t="str">
        <f>IF(Programas!AA701="X","X","")</f>
        <v>X</v>
      </c>
      <c r="AB701" s="3" t="str">
        <f>IF(Programas!AB701="X","X","")</f>
        <v>X</v>
      </c>
      <c r="AC701" s="3" t="str">
        <f>IF(Programas!AC701="X","X","")</f>
        <v>X</v>
      </c>
      <c r="AD701" s="3">
        <f>Programas!AD701</f>
        <v>50</v>
      </c>
      <c r="AE701" s="3">
        <f>Programas!AE701</f>
        <v>50</v>
      </c>
      <c r="AF701" s="3">
        <f>Programas!AF701</f>
        <v>50</v>
      </c>
      <c r="AG701" s="3">
        <f>Programas!AG701</f>
        <v>50</v>
      </c>
      <c r="AH701" s="3">
        <f>Programas!AH701</f>
        <v>50</v>
      </c>
      <c r="AI701" s="3">
        <f>Programas!AI701</f>
        <v>50</v>
      </c>
      <c r="AJ701" s="3">
        <f>Programas!AJ701</f>
        <v>50</v>
      </c>
      <c r="AK701" s="3">
        <f>Programas!AK701</f>
        <v>50</v>
      </c>
      <c r="AL701" s="3">
        <f>Programas!AL701</f>
        <v>50</v>
      </c>
      <c r="AM701" s="3">
        <f>Programas!AM701</f>
        <v>50</v>
      </c>
      <c r="AN701" s="3">
        <f>Programas!AN701</f>
        <v>50</v>
      </c>
      <c r="AO701" s="3">
        <f>Programas!AO701</f>
        <v>50</v>
      </c>
      <c r="AP701" s="3">
        <f>Programas!AP701</f>
        <v>50</v>
      </c>
      <c r="AQ701" s="3">
        <f>Programas!AQ701</f>
        <v>50</v>
      </c>
      <c r="AR701" s="3">
        <f>Programas!AR701</f>
        <v>50</v>
      </c>
      <c r="AS701" s="3">
        <f>Programas!AS701</f>
        <v>50</v>
      </c>
      <c r="AT701" s="3">
        <f>Programas!AT701</f>
        <v>50</v>
      </c>
      <c r="AU701" s="3">
        <f>Programas!AU701</f>
        <v>50</v>
      </c>
      <c r="AV701" s="3">
        <f>Programas!AV701</f>
        <v>50</v>
      </c>
      <c r="AW701" s="3">
        <f>Programas!AW701</f>
        <v>50</v>
      </c>
      <c r="AX701" s="4">
        <f t="shared" si="746"/>
        <v>1000</v>
      </c>
      <c r="AY701" s="4" t="s">
        <v>205</v>
      </c>
      <c r="AZ701" s="2" t="s">
        <v>411</v>
      </c>
      <c r="BA701" s="2" t="s">
        <v>412</v>
      </c>
      <c r="BB701" s="2" t="s">
        <v>413</v>
      </c>
      <c r="BC701" s="2" t="s">
        <v>414</v>
      </c>
      <c r="BD701" s="6">
        <v>0</v>
      </c>
      <c r="BE701" s="6">
        <f t="shared" si="748"/>
        <v>0</v>
      </c>
      <c r="BF701" s="6">
        <f t="shared" si="749"/>
        <v>0</v>
      </c>
      <c r="BG701" s="6">
        <f t="shared" si="750"/>
        <v>0</v>
      </c>
      <c r="BH701" s="6">
        <v>0.25</v>
      </c>
      <c r="BI701" s="6">
        <f t="shared" si="751"/>
        <v>0.25</v>
      </c>
      <c r="BJ701" s="6">
        <f t="shared" si="752"/>
        <v>0.25</v>
      </c>
      <c r="BK701" s="6">
        <f t="shared" si="753"/>
        <v>0.25</v>
      </c>
      <c r="BL701" s="6">
        <f t="shared" si="754"/>
        <v>0.25</v>
      </c>
      <c r="BM701" s="6">
        <v>0.5</v>
      </c>
      <c r="BN701" s="6">
        <f t="shared" si="755"/>
        <v>0.5</v>
      </c>
      <c r="BO701" s="6">
        <f t="shared" si="756"/>
        <v>0.5</v>
      </c>
      <c r="BP701" s="6">
        <f t="shared" si="757"/>
        <v>0.5</v>
      </c>
      <c r="BQ701" s="6">
        <f t="shared" si="758"/>
        <v>0.5</v>
      </c>
      <c r="BR701" s="6">
        <v>0.75</v>
      </c>
      <c r="BS701" s="6">
        <f t="shared" si="759"/>
        <v>0.75</v>
      </c>
      <c r="BT701" s="6">
        <f t="shared" si="760"/>
        <v>0.75</v>
      </c>
      <c r="BU701" s="6">
        <f t="shared" si="761"/>
        <v>0.75</v>
      </c>
      <c r="BV701" s="6">
        <f t="shared" si="762"/>
        <v>0.75</v>
      </c>
      <c r="BW701" s="6">
        <v>1</v>
      </c>
      <c r="BX701" s="1"/>
    </row>
    <row r="702" spans="1:76" ht="45.6" hidden="1" x14ac:dyDescent="0.3">
      <c r="A702" s="2" t="str">
        <f>Programas!A702</f>
        <v>DO4</v>
      </c>
      <c r="B702" s="2">
        <f>Programas!B702</f>
        <v>3</v>
      </c>
      <c r="C702" s="2" t="str">
        <f>Programas!C702</f>
        <v>Apoio e manutenção dos CBHs e ED</v>
      </c>
      <c r="D702" s="2">
        <f>Programas!D702</f>
        <v>17</v>
      </c>
      <c r="E702" s="2" t="str">
        <f>Programas!E702</f>
        <v>Manutenção e Custeio Operacional da Entidade Delegatária e dos CBHs</v>
      </c>
      <c r="F702" s="2" t="str">
        <f>Programas!F702</f>
        <v>N/A</v>
      </c>
      <c r="G702" s="2" t="str">
        <f>Programas!G702</f>
        <v>N/A</v>
      </c>
      <c r="H702" s="2" t="str">
        <f>Programas!H702</f>
        <v>17.1.1</v>
      </c>
      <c r="I702" s="2" t="str">
        <f>Programas!I702</f>
        <v xml:space="preserve">Desenvolver a organização e realização de reuniões, eventos internos e externos do comitê de bacia hidrográfica </v>
      </c>
      <c r="J702" s="3" t="str">
        <f>IF(Programas!J702="X","X","")</f>
        <v>X</v>
      </c>
      <c r="K702" s="3" t="str">
        <f>IF(Programas!K702="X","X","")</f>
        <v>X</v>
      </c>
      <c r="L702" s="3" t="str">
        <f>IF(Programas!L702="X","X","")</f>
        <v>X</v>
      </c>
      <c r="M702" s="3" t="str">
        <f>IF(Programas!M702="X","X","")</f>
        <v>X</v>
      </c>
      <c r="N702" s="3" t="str">
        <f>IF(Programas!N702="X","X","")</f>
        <v>X</v>
      </c>
      <c r="O702" s="3" t="str">
        <f>IF(Programas!O702="X","X","")</f>
        <v>X</v>
      </c>
      <c r="P702" s="3" t="str">
        <f>IF(Programas!P702="X","X","")</f>
        <v>X</v>
      </c>
      <c r="Q702" s="3" t="str">
        <f>IF(Programas!Q702="X","X","")</f>
        <v>X</v>
      </c>
      <c r="R702" s="3" t="str">
        <f>IF(Programas!R702="X","X","")</f>
        <v>X</v>
      </c>
      <c r="S702" s="3" t="str">
        <f>IF(Programas!S702="X","X","")</f>
        <v>X</v>
      </c>
      <c r="T702" s="3" t="str">
        <f>IF(Programas!T702="X","X","")</f>
        <v>X</v>
      </c>
      <c r="U702" s="3" t="str">
        <f>IF(Programas!U702="X","X","")</f>
        <v>X</v>
      </c>
      <c r="V702" s="3" t="str">
        <f>IF(Programas!V702="X","X","")</f>
        <v>X</v>
      </c>
      <c r="W702" s="3" t="str">
        <f>IF(Programas!W702="X","X","")</f>
        <v>X</v>
      </c>
      <c r="X702" s="3" t="str">
        <f>IF(Programas!X702="X","X","")</f>
        <v>X</v>
      </c>
      <c r="Y702" s="3" t="str">
        <f>IF(Programas!Y702="X","X","")</f>
        <v>X</v>
      </c>
      <c r="Z702" s="3" t="str">
        <f>IF(Programas!Z702="X","X","")</f>
        <v>X</v>
      </c>
      <c r="AA702" s="3" t="str">
        <f>IF(Programas!AA702="X","X","")</f>
        <v>X</v>
      </c>
      <c r="AB702" s="3" t="str">
        <f>IF(Programas!AB702="X","X","")</f>
        <v>X</v>
      </c>
      <c r="AC702" s="3" t="str">
        <f>IF(Programas!AC702="X","X","")</f>
        <v>X</v>
      </c>
      <c r="AD702" s="3">
        <f>Programas!AD702</f>
        <v>50</v>
      </c>
      <c r="AE702" s="3">
        <f>Programas!AE702</f>
        <v>50</v>
      </c>
      <c r="AF702" s="3">
        <f>Programas!AF702</f>
        <v>50</v>
      </c>
      <c r="AG702" s="3">
        <f>Programas!AG702</f>
        <v>30</v>
      </c>
      <c r="AH702" s="3">
        <f>Programas!AH702</f>
        <v>30</v>
      </c>
      <c r="AI702" s="3">
        <f>Programas!AI702</f>
        <v>30</v>
      </c>
      <c r="AJ702" s="3">
        <f>Programas!AJ702</f>
        <v>30</v>
      </c>
      <c r="AK702" s="3">
        <f>Programas!AK702</f>
        <v>30</v>
      </c>
      <c r="AL702" s="3">
        <f>Programas!AL702</f>
        <v>30</v>
      </c>
      <c r="AM702" s="3">
        <f>Programas!AM702</f>
        <v>30</v>
      </c>
      <c r="AN702" s="3">
        <f>Programas!AN702</f>
        <v>30</v>
      </c>
      <c r="AO702" s="3">
        <f>Programas!AO702</f>
        <v>30</v>
      </c>
      <c r="AP702" s="3">
        <f>Programas!AP702</f>
        <v>30</v>
      </c>
      <c r="AQ702" s="3">
        <f>Programas!AQ702</f>
        <v>30</v>
      </c>
      <c r="AR702" s="3">
        <f>Programas!AR702</f>
        <v>30</v>
      </c>
      <c r="AS702" s="3">
        <f>Programas!AS702</f>
        <v>30</v>
      </c>
      <c r="AT702" s="3">
        <f>Programas!AT702</f>
        <v>30</v>
      </c>
      <c r="AU702" s="3">
        <f>Programas!AU702</f>
        <v>30</v>
      </c>
      <c r="AV702" s="3">
        <f>Programas!AV702</f>
        <v>30</v>
      </c>
      <c r="AW702" s="3">
        <f>Programas!AW702</f>
        <v>30</v>
      </c>
      <c r="AX702" s="4">
        <f t="shared" si="746"/>
        <v>660</v>
      </c>
      <c r="AY702" s="4" t="s">
        <v>205</v>
      </c>
      <c r="AZ702" s="2" t="s">
        <v>411</v>
      </c>
      <c r="BA702" s="2" t="s">
        <v>412</v>
      </c>
      <c r="BB702" s="2" t="s">
        <v>413</v>
      </c>
      <c r="BC702" s="2" t="s">
        <v>414</v>
      </c>
      <c r="BD702" s="6">
        <v>0</v>
      </c>
      <c r="BE702" s="6">
        <f t="shared" si="748"/>
        <v>0</v>
      </c>
      <c r="BF702" s="6">
        <f t="shared" si="749"/>
        <v>0</v>
      </c>
      <c r="BG702" s="6">
        <f t="shared" si="750"/>
        <v>0</v>
      </c>
      <c r="BH702" s="6">
        <v>0.25</v>
      </c>
      <c r="BI702" s="6">
        <f t="shared" si="751"/>
        <v>0.25</v>
      </c>
      <c r="BJ702" s="6">
        <f t="shared" si="752"/>
        <v>0.25</v>
      </c>
      <c r="BK702" s="6">
        <f t="shared" si="753"/>
        <v>0.25</v>
      </c>
      <c r="BL702" s="6">
        <f t="shared" si="754"/>
        <v>0.25</v>
      </c>
      <c r="BM702" s="6">
        <v>0.5</v>
      </c>
      <c r="BN702" s="6">
        <f t="shared" si="755"/>
        <v>0.5</v>
      </c>
      <c r="BO702" s="6">
        <f t="shared" si="756"/>
        <v>0.5</v>
      </c>
      <c r="BP702" s="6">
        <f t="shared" si="757"/>
        <v>0.5</v>
      </c>
      <c r="BQ702" s="6">
        <f t="shared" si="758"/>
        <v>0.5</v>
      </c>
      <c r="BR702" s="6">
        <v>0.75</v>
      </c>
      <c r="BS702" s="6">
        <f t="shared" si="759"/>
        <v>0.75</v>
      </c>
      <c r="BT702" s="6">
        <f t="shared" si="760"/>
        <v>0.75</v>
      </c>
      <c r="BU702" s="6">
        <f t="shared" si="761"/>
        <v>0.75</v>
      </c>
      <c r="BV702" s="6">
        <f t="shared" si="762"/>
        <v>0.75</v>
      </c>
      <c r="BW702" s="6">
        <v>1</v>
      </c>
      <c r="BX702" s="1"/>
    </row>
    <row r="703" spans="1:76" ht="45.6" hidden="1" x14ac:dyDescent="0.3">
      <c r="A703" s="2" t="str">
        <f>Programas!A703</f>
        <v>DO5</v>
      </c>
      <c r="B703" s="2">
        <f>Programas!B703</f>
        <v>3</v>
      </c>
      <c r="C703" s="2" t="str">
        <f>Programas!C703</f>
        <v>Apoio e manutenção dos CBHs e ED</v>
      </c>
      <c r="D703" s="2">
        <f>Programas!D703</f>
        <v>17</v>
      </c>
      <c r="E703" s="2" t="str">
        <f>Programas!E703</f>
        <v>Manutenção e Custeio Operacional da Entidade Delegatária e dos CBHs</v>
      </c>
      <c r="F703" s="2" t="str">
        <f>Programas!F703</f>
        <v>N/A</v>
      </c>
      <c r="G703" s="2" t="str">
        <f>Programas!G703</f>
        <v>N/A</v>
      </c>
      <c r="H703" s="2" t="str">
        <f>Programas!H703</f>
        <v>17.1.1</v>
      </c>
      <c r="I703" s="2" t="str">
        <f>Programas!I703</f>
        <v xml:space="preserve">Desenvolver a organização e realização de reuniões, eventos internos e externos do comitê de bacia hidrográfica </v>
      </c>
      <c r="J703" s="3" t="str">
        <f>IF(Programas!J703="X","X","")</f>
        <v>X</v>
      </c>
      <c r="K703" s="3" t="str">
        <f>IF(Programas!K703="X","X","")</f>
        <v>X</v>
      </c>
      <c r="L703" s="3" t="str">
        <f>IF(Programas!L703="X","X","")</f>
        <v>X</v>
      </c>
      <c r="M703" s="3" t="str">
        <f>IF(Programas!M703="X","X","")</f>
        <v>X</v>
      </c>
      <c r="N703" s="3" t="str">
        <f>IF(Programas!N703="X","X","")</f>
        <v>X</v>
      </c>
      <c r="O703" s="3" t="str">
        <f>IF(Programas!O703="X","X","")</f>
        <v>X</v>
      </c>
      <c r="P703" s="3" t="str">
        <f>IF(Programas!P703="X","X","")</f>
        <v>X</v>
      </c>
      <c r="Q703" s="3" t="str">
        <f>IF(Programas!Q703="X","X","")</f>
        <v>X</v>
      </c>
      <c r="R703" s="3" t="str">
        <f>IF(Programas!R703="X","X","")</f>
        <v>X</v>
      </c>
      <c r="S703" s="3" t="str">
        <f>IF(Programas!S703="X","X","")</f>
        <v>X</v>
      </c>
      <c r="T703" s="3" t="str">
        <f>IF(Programas!T703="X","X","")</f>
        <v>X</v>
      </c>
      <c r="U703" s="3" t="str">
        <f>IF(Programas!U703="X","X","")</f>
        <v>X</v>
      </c>
      <c r="V703" s="3" t="str">
        <f>IF(Programas!V703="X","X","")</f>
        <v>X</v>
      </c>
      <c r="W703" s="3" t="str">
        <f>IF(Programas!W703="X","X","")</f>
        <v>X</v>
      </c>
      <c r="X703" s="3" t="str">
        <f>IF(Programas!X703="X","X","")</f>
        <v>X</v>
      </c>
      <c r="Y703" s="3" t="str">
        <f>IF(Programas!Y703="X","X","")</f>
        <v>X</v>
      </c>
      <c r="Z703" s="3" t="str">
        <f>IF(Programas!Z703="X","X","")</f>
        <v>X</v>
      </c>
      <c r="AA703" s="3" t="str">
        <f>IF(Programas!AA703="X","X","")</f>
        <v>X</v>
      </c>
      <c r="AB703" s="3" t="str">
        <f>IF(Programas!AB703="X","X","")</f>
        <v>X</v>
      </c>
      <c r="AC703" s="3" t="str">
        <f>IF(Programas!AC703="X","X","")</f>
        <v>X</v>
      </c>
      <c r="AD703" s="3">
        <f>Programas!AD703</f>
        <v>50</v>
      </c>
      <c r="AE703" s="3">
        <f>Programas!AE703</f>
        <v>50</v>
      </c>
      <c r="AF703" s="3">
        <f>Programas!AF703</f>
        <v>50</v>
      </c>
      <c r="AG703" s="3">
        <f>Programas!AG703</f>
        <v>20</v>
      </c>
      <c r="AH703" s="3">
        <f>Programas!AH703</f>
        <v>20</v>
      </c>
      <c r="AI703" s="3">
        <f>Programas!AI703</f>
        <v>20</v>
      </c>
      <c r="AJ703" s="3">
        <f>Programas!AJ703</f>
        <v>20</v>
      </c>
      <c r="AK703" s="3">
        <f>Programas!AK703</f>
        <v>20</v>
      </c>
      <c r="AL703" s="3">
        <f>Programas!AL703</f>
        <v>20</v>
      </c>
      <c r="AM703" s="3">
        <f>Programas!AM703</f>
        <v>20</v>
      </c>
      <c r="AN703" s="3">
        <f>Programas!AN703</f>
        <v>20</v>
      </c>
      <c r="AO703" s="3">
        <f>Programas!AO703</f>
        <v>20</v>
      </c>
      <c r="AP703" s="3">
        <f>Programas!AP703</f>
        <v>20</v>
      </c>
      <c r="AQ703" s="3">
        <f>Programas!AQ703</f>
        <v>20</v>
      </c>
      <c r="AR703" s="3">
        <f>Programas!AR703</f>
        <v>20</v>
      </c>
      <c r="AS703" s="3">
        <f>Programas!AS703</f>
        <v>20</v>
      </c>
      <c r="AT703" s="3">
        <f>Programas!AT703</f>
        <v>20</v>
      </c>
      <c r="AU703" s="3">
        <f>Programas!AU703</f>
        <v>20</v>
      </c>
      <c r="AV703" s="3">
        <f>Programas!AV703</f>
        <v>20</v>
      </c>
      <c r="AW703" s="3">
        <f>Programas!AW703</f>
        <v>20</v>
      </c>
      <c r="AX703" s="4">
        <f t="shared" si="746"/>
        <v>490</v>
      </c>
      <c r="AY703" s="4" t="s">
        <v>205</v>
      </c>
      <c r="AZ703" s="2" t="s">
        <v>411</v>
      </c>
      <c r="BA703" s="2" t="s">
        <v>412</v>
      </c>
      <c r="BB703" s="2" t="s">
        <v>413</v>
      </c>
      <c r="BC703" s="2" t="s">
        <v>414</v>
      </c>
      <c r="BD703" s="6">
        <v>0</v>
      </c>
      <c r="BE703" s="6">
        <f t="shared" si="748"/>
        <v>0</v>
      </c>
      <c r="BF703" s="6">
        <f t="shared" si="749"/>
        <v>0</v>
      </c>
      <c r="BG703" s="6">
        <f t="shared" si="750"/>
        <v>0</v>
      </c>
      <c r="BH703" s="6">
        <v>0.25</v>
      </c>
      <c r="BI703" s="6">
        <f t="shared" si="751"/>
        <v>0.25</v>
      </c>
      <c r="BJ703" s="6">
        <f t="shared" si="752"/>
        <v>0.25</v>
      </c>
      <c r="BK703" s="6">
        <f t="shared" si="753"/>
        <v>0.25</v>
      </c>
      <c r="BL703" s="6">
        <f t="shared" si="754"/>
        <v>0.25</v>
      </c>
      <c r="BM703" s="6">
        <v>0.5</v>
      </c>
      <c r="BN703" s="6">
        <f t="shared" si="755"/>
        <v>0.5</v>
      </c>
      <c r="BO703" s="6">
        <f t="shared" si="756"/>
        <v>0.5</v>
      </c>
      <c r="BP703" s="6">
        <f t="shared" si="757"/>
        <v>0.5</v>
      </c>
      <c r="BQ703" s="6">
        <f t="shared" si="758"/>
        <v>0.5</v>
      </c>
      <c r="BR703" s="6">
        <v>0.75</v>
      </c>
      <c r="BS703" s="6">
        <f t="shared" si="759"/>
        <v>0.75</v>
      </c>
      <c r="BT703" s="6">
        <f t="shared" si="760"/>
        <v>0.75</v>
      </c>
      <c r="BU703" s="6">
        <f t="shared" si="761"/>
        <v>0.75</v>
      </c>
      <c r="BV703" s="6">
        <f t="shared" si="762"/>
        <v>0.75</v>
      </c>
      <c r="BW703" s="6">
        <v>1</v>
      </c>
      <c r="BX703" s="1"/>
    </row>
    <row r="704" spans="1:76" ht="45.6" hidden="1" x14ac:dyDescent="0.3">
      <c r="A704" s="2" t="str">
        <f>Programas!A704</f>
        <v>DO6</v>
      </c>
      <c r="B704" s="2">
        <f>Programas!B704</f>
        <v>3</v>
      </c>
      <c r="C704" s="2" t="str">
        <f>Programas!C704</f>
        <v>Apoio e manutenção dos CBHs e ED</v>
      </c>
      <c r="D704" s="2">
        <f>Programas!D704</f>
        <v>17</v>
      </c>
      <c r="E704" s="2" t="str">
        <f>Programas!E704</f>
        <v>Manutenção e Custeio Operacional da Entidade Delegatária e dos CBHs</v>
      </c>
      <c r="F704" s="2" t="str">
        <f>Programas!F704</f>
        <v>N/A</v>
      </c>
      <c r="G704" s="2" t="str">
        <f>Programas!G704</f>
        <v>N/A</v>
      </c>
      <c r="H704" s="2" t="str">
        <f>Programas!H704</f>
        <v>17.1.1</v>
      </c>
      <c r="I704" s="2" t="str">
        <f>Programas!I704</f>
        <v xml:space="preserve">Desenvolver a organização e realização de reuniões, eventos internos e externos do comitê de bacia hidrográfica </v>
      </c>
      <c r="J704" s="3" t="str">
        <f>IF(Programas!J704="X","X","")</f>
        <v>X</v>
      </c>
      <c r="K704" s="3" t="str">
        <f>IF(Programas!K704="X","X","")</f>
        <v>X</v>
      </c>
      <c r="L704" s="3" t="str">
        <f>IF(Programas!L704="X","X","")</f>
        <v>X</v>
      </c>
      <c r="M704" s="3" t="str">
        <f>IF(Programas!M704="X","X","")</f>
        <v>X</v>
      </c>
      <c r="N704" s="3" t="str">
        <f>IF(Programas!N704="X","X","")</f>
        <v>X</v>
      </c>
      <c r="O704" s="3" t="str">
        <f>IF(Programas!O704="X","X","")</f>
        <v>X</v>
      </c>
      <c r="P704" s="3" t="str">
        <f>IF(Programas!P704="X","X","")</f>
        <v>X</v>
      </c>
      <c r="Q704" s="3" t="str">
        <f>IF(Programas!Q704="X","X","")</f>
        <v>X</v>
      </c>
      <c r="R704" s="3" t="str">
        <f>IF(Programas!R704="X","X","")</f>
        <v>X</v>
      </c>
      <c r="S704" s="3" t="str">
        <f>IF(Programas!S704="X","X","")</f>
        <v>X</v>
      </c>
      <c r="T704" s="3" t="str">
        <f>IF(Programas!T704="X","X","")</f>
        <v>X</v>
      </c>
      <c r="U704" s="3" t="str">
        <f>IF(Programas!U704="X","X","")</f>
        <v>X</v>
      </c>
      <c r="V704" s="3" t="str">
        <f>IF(Programas!V704="X","X","")</f>
        <v>X</v>
      </c>
      <c r="W704" s="3" t="str">
        <f>IF(Programas!W704="X","X","")</f>
        <v>X</v>
      </c>
      <c r="X704" s="3" t="str">
        <f>IF(Programas!X704="X","X","")</f>
        <v>X</v>
      </c>
      <c r="Y704" s="3" t="str">
        <f>IF(Programas!Y704="X","X","")</f>
        <v>X</v>
      </c>
      <c r="Z704" s="3" t="str">
        <f>IF(Programas!Z704="X","X","")</f>
        <v>X</v>
      </c>
      <c r="AA704" s="3" t="str">
        <f>IF(Programas!AA704="X","X","")</f>
        <v>X</v>
      </c>
      <c r="AB704" s="3" t="str">
        <f>IF(Programas!AB704="X","X","")</f>
        <v>X</v>
      </c>
      <c r="AC704" s="3" t="str">
        <f>IF(Programas!AC704="X","X","")</f>
        <v>X</v>
      </c>
      <c r="AD704" s="3">
        <f>Programas!AD704</f>
        <v>50</v>
      </c>
      <c r="AE704" s="3">
        <f>Programas!AE704</f>
        <v>50</v>
      </c>
      <c r="AF704" s="3">
        <f>Programas!AF704</f>
        <v>50</v>
      </c>
      <c r="AG704" s="3">
        <f>Programas!AG704</f>
        <v>20</v>
      </c>
      <c r="AH704" s="3">
        <f>Programas!AH704</f>
        <v>20</v>
      </c>
      <c r="AI704" s="3">
        <f>Programas!AI704</f>
        <v>20</v>
      </c>
      <c r="AJ704" s="3">
        <f>Programas!AJ704</f>
        <v>20</v>
      </c>
      <c r="AK704" s="3">
        <f>Programas!AK704</f>
        <v>20</v>
      </c>
      <c r="AL704" s="3">
        <f>Programas!AL704</f>
        <v>20</v>
      </c>
      <c r="AM704" s="3">
        <f>Programas!AM704</f>
        <v>20</v>
      </c>
      <c r="AN704" s="3">
        <f>Programas!AN704</f>
        <v>20</v>
      </c>
      <c r="AO704" s="3">
        <f>Programas!AO704</f>
        <v>20</v>
      </c>
      <c r="AP704" s="3">
        <f>Programas!AP704</f>
        <v>20</v>
      </c>
      <c r="AQ704" s="3">
        <f>Programas!AQ704</f>
        <v>20</v>
      </c>
      <c r="AR704" s="3">
        <f>Programas!AR704</f>
        <v>20</v>
      </c>
      <c r="AS704" s="3">
        <f>Programas!AS704</f>
        <v>20</v>
      </c>
      <c r="AT704" s="3">
        <f>Programas!AT704</f>
        <v>20</v>
      </c>
      <c r="AU704" s="3">
        <f>Programas!AU704</f>
        <v>20</v>
      </c>
      <c r="AV704" s="3">
        <f>Programas!AV704</f>
        <v>20</v>
      </c>
      <c r="AW704" s="3">
        <f>Programas!AW704</f>
        <v>20</v>
      </c>
      <c r="AX704" s="4">
        <f t="shared" si="746"/>
        <v>490</v>
      </c>
      <c r="AY704" s="4" t="s">
        <v>205</v>
      </c>
      <c r="AZ704" s="2" t="s">
        <v>411</v>
      </c>
      <c r="BA704" s="2" t="s">
        <v>412</v>
      </c>
      <c r="BB704" s="2" t="s">
        <v>413</v>
      </c>
      <c r="BC704" s="2" t="s">
        <v>414</v>
      </c>
      <c r="BD704" s="6">
        <v>0</v>
      </c>
      <c r="BE704" s="6">
        <f t="shared" si="748"/>
        <v>0</v>
      </c>
      <c r="BF704" s="6">
        <f t="shared" si="749"/>
        <v>0</v>
      </c>
      <c r="BG704" s="6">
        <f t="shared" si="750"/>
        <v>0</v>
      </c>
      <c r="BH704" s="6">
        <v>0.25</v>
      </c>
      <c r="BI704" s="6">
        <f t="shared" si="751"/>
        <v>0.25</v>
      </c>
      <c r="BJ704" s="6">
        <f t="shared" si="752"/>
        <v>0.25</v>
      </c>
      <c r="BK704" s="6">
        <f t="shared" si="753"/>
        <v>0.25</v>
      </c>
      <c r="BL704" s="6">
        <f t="shared" si="754"/>
        <v>0.25</v>
      </c>
      <c r="BM704" s="6">
        <v>0.5</v>
      </c>
      <c r="BN704" s="6">
        <f t="shared" si="755"/>
        <v>0.5</v>
      </c>
      <c r="BO704" s="6">
        <f t="shared" si="756"/>
        <v>0.5</v>
      </c>
      <c r="BP704" s="6">
        <f t="shared" si="757"/>
        <v>0.5</v>
      </c>
      <c r="BQ704" s="6">
        <f t="shared" si="758"/>
        <v>0.5</v>
      </c>
      <c r="BR704" s="6">
        <v>0.75</v>
      </c>
      <c r="BS704" s="6">
        <f t="shared" si="759"/>
        <v>0.75</v>
      </c>
      <c r="BT704" s="6">
        <f t="shared" si="760"/>
        <v>0.75</v>
      </c>
      <c r="BU704" s="6">
        <f t="shared" si="761"/>
        <v>0.75</v>
      </c>
      <c r="BV704" s="6">
        <f t="shared" si="762"/>
        <v>0.75</v>
      </c>
      <c r="BW704" s="6">
        <v>1</v>
      </c>
      <c r="BX704" s="1"/>
    </row>
    <row r="705" spans="1:76" ht="45.6" hidden="1" x14ac:dyDescent="0.3">
      <c r="A705" s="2" t="str">
        <f>Programas!A705</f>
        <v>UA7</v>
      </c>
      <c r="B705" s="2">
        <f>Programas!B705</f>
        <v>3</v>
      </c>
      <c r="C705" s="2" t="str">
        <f>Programas!C705</f>
        <v>Apoio e manutenção dos CBHs e ED</v>
      </c>
      <c r="D705" s="2">
        <f>Programas!D705</f>
        <v>17</v>
      </c>
      <c r="E705" s="2" t="str">
        <f>Programas!E705</f>
        <v>Manutenção e Custeio Operacional da Entidade Delegatária e dos CBHs</v>
      </c>
      <c r="F705" s="2" t="str">
        <f>Programas!F705</f>
        <v>N/A</v>
      </c>
      <c r="G705" s="2" t="str">
        <f>Programas!G705</f>
        <v>N/A</v>
      </c>
      <c r="H705" s="2" t="str">
        <f>Programas!H705</f>
        <v>17.1.1</v>
      </c>
      <c r="I705" s="2" t="str">
        <f>Programas!I705</f>
        <v xml:space="preserve">Desenvolver a organização e realização de reuniões, eventos internos e externos do comitê de bacia hidrográfica </v>
      </c>
      <c r="J705" s="3" t="str">
        <f>IF(Programas!J705="X","X","")</f>
        <v/>
      </c>
      <c r="K705" s="3" t="str">
        <f>IF(Programas!K705="X","X","")</f>
        <v/>
      </c>
      <c r="L705" s="3" t="str">
        <f>IF(Programas!L705="X","X","")</f>
        <v/>
      </c>
      <c r="M705" s="3" t="str">
        <f>IF(Programas!M705="X","X","")</f>
        <v/>
      </c>
      <c r="N705" s="3" t="str">
        <f>IF(Programas!N705="X","X","")</f>
        <v>X</v>
      </c>
      <c r="O705" s="3" t="str">
        <f>IF(Programas!O705="X","X","")</f>
        <v>X</v>
      </c>
      <c r="P705" s="3" t="str">
        <f>IF(Programas!P705="X","X","")</f>
        <v>X</v>
      </c>
      <c r="Q705" s="3" t="str">
        <f>IF(Programas!Q705="X","X","")</f>
        <v>X</v>
      </c>
      <c r="R705" s="3" t="str">
        <f>IF(Programas!R705="X","X","")</f>
        <v>X</v>
      </c>
      <c r="S705" s="3" t="str">
        <f>IF(Programas!S705="X","X","")</f>
        <v>X</v>
      </c>
      <c r="T705" s="3" t="str">
        <f>IF(Programas!T705="X","X","")</f>
        <v>X</v>
      </c>
      <c r="U705" s="3" t="str">
        <f>IF(Programas!U705="X","X","")</f>
        <v>X</v>
      </c>
      <c r="V705" s="3" t="str">
        <f>IF(Programas!V705="X","X","")</f>
        <v>X</v>
      </c>
      <c r="W705" s="3" t="str">
        <f>IF(Programas!W705="X","X","")</f>
        <v>X</v>
      </c>
      <c r="X705" s="3" t="str">
        <f>IF(Programas!X705="X","X","")</f>
        <v>X</v>
      </c>
      <c r="Y705" s="3" t="str">
        <f>IF(Programas!Y705="X","X","")</f>
        <v>X</v>
      </c>
      <c r="Z705" s="3" t="str">
        <f>IF(Programas!Z705="X","X","")</f>
        <v>X</v>
      </c>
      <c r="AA705" s="3" t="str">
        <f>IF(Programas!AA705="X","X","")</f>
        <v>X</v>
      </c>
      <c r="AB705" s="3" t="str">
        <f>IF(Programas!AB705="X","X","")</f>
        <v>X</v>
      </c>
      <c r="AC705" s="3" t="str">
        <f>IF(Programas!AC705="X","X","")</f>
        <v>X</v>
      </c>
      <c r="AD705" s="3">
        <f>Programas!AD705</f>
        <v>0</v>
      </c>
      <c r="AE705" s="3">
        <f>Programas!AE705</f>
        <v>0</v>
      </c>
      <c r="AF705" s="3">
        <f>Programas!AF705</f>
        <v>0</v>
      </c>
      <c r="AG705" s="3">
        <f>Programas!AG705</f>
        <v>0</v>
      </c>
      <c r="AH705" s="3">
        <f>Programas!AH705</f>
        <v>0</v>
      </c>
      <c r="AI705" s="3">
        <f>Programas!AI705</f>
        <v>20</v>
      </c>
      <c r="AJ705" s="3">
        <f>Programas!AJ705</f>
        <v>20</v>
      </c>
      <c r="AK705" s="3">
        <f>Programas!AK705</f>
        <v>20</v>
      </c>
      <c r="AL705" s="3">
        <f>Programas!AL705</f>
        <v>20</v>
      </c>
      <c r="AM705" s="3">
        <f>Programas!AM705</f>
        <v>20</v>
      </c>
      <c r="AN705" s="3">
        <f>Programas!AN705</f>
        <v>20</v>
      </c>
      <c r="AO705" s="3">
        <f>Programas!AO705</f>
        <v>20</v>
      </c>
      <c r="AP705" s="3">
        <f>Programas!AP705</f>
        <v>20</v>
      </c>
      <c r="AQ705" s="3">
        <f>Programas!AQ705</f>
        <v>20</v>
      </c>
      <c r="AR705" s="3">
        <f>Programas!AR705</f>
        <v>20</v>
      </c>
      <c r="AS705" s="3">
        <f>Programas!AS705</f>
        <v>20</v>
      </c>
      <c r="AT705" s="3">
        <f>Programas!AT705</f>
        <v>20</v>
      </c>
      <c r="AU705" s="3">
        <f>Programas!AU705</f>
        <v>20</v>
      </c>
      <c r="AV705" s="3">
        <f>Programas!AV705</f>
        <v>20</v>
      </c>
      <c r="AW705" s="3">
        <f>Programas!AW705</f>
        <v>20</v>
      </c>
      <c r="AX705" s="4">
        <f t="shared" si="746"/>
        <v>300</v>
      </c>
      <c r="AY705" s="4" t="s">
        <v>205</v>
      </c>
      <c r="AZ705" s="2" t="s">
        <v>498</v>
      </c>
      <c r="BA705" s="2" t="s">
        <v>411</v>
      </c>
      <c r="BB705" s="2" t="s">
        <v>412</v>
      </c>
      <c r="BC705" s="2" t="s">
        <v>413</v>
      </c>
      <c r="BD705" s="6">
        <v>0</v>
      </c>
      <c r="BE705" s="6">
        <f t="shared" si="748"/>
        <v>0</v>
      </c>
      <c r="BF705" s="6">
        <f t="shared" si="749"/>
        <v>0</v>
      </c>
      <c r="BG705" s="6">
        <f t="shared" si="750"/>
        <v>0</v>
      </c>
      <c r="BH705" s="6">
        <v>0.25</v>
      </c>
      <c r="BI705" s="6">
        <f t="shared" si="751"/>
        <v>0.25</v>
      </c>
      <c r="BJ705" s="6">
        <f t="shared" si="752"/>
        <v>0.25</v>
      </c>
      <c r="BK705" s="6">
        <f t="shared" si="753"/>
        <v>0.25</v>
      </c>
      <c r="BL705" s="6">
        <f t="shared" si="754"/>
        <v>0.25</v>
      </c>
      <c r="BM705" s="6">
        <v>0.5</v>
      </c>
      <c r="BN705" s="6">
        <f t="shared" si="755"/>
        <v>0.5</v>
      </c>
      <c r="BO705" s="6">
        <f t="shared" si="756"/>
        <v>0.5</v>
      </c>
      <c r="BP705" s="6">
        <f t="shared" si="757"/>
        <v>0.5</v>
      </c>
      <c r="BQ705" s="6">
        <f t="shared" si="758"/>
        <v>0.5</v>
      </c>
      <c r="BR705" s="6">
        <v>0.75</v>
      </c>
      <c r="BS705" s="6">
        <f t="shared" si="759"/>
        <v>0.75</v>
      </c>
      <c r="BT705" s="6">
        <f t="shared" si="760"/>
        <v>0.75</v>
      </c>
      <c r="BU705" s="6">
        <f t="shared" si="761"/>
        <v>0.75</v>
      </c>
      <c r="BV705" s="6">
        <f t="shared" si="762"/>
        <v>0.75</v>
      </c>
      <c r="BW705" s="6">
        <v>1</v>
      </c>
      <c r="BX705" s="1"/>
    </row>
    <row r="706" spans="1:76" ht="45.6" hidden="1" x14ac:dyDescent="0.3">
      <c r="A706" s="2" t="str">
        <f>Programas!A706</f>
        <v>UA8</v>
      </c>
      <c r="B706" s="2">
        <f>Programas!B706</f>
        <v>3</v>
      </c>
      <c r="C706" s="2" t="str">
        <f>Programas!C706</f>
        <v>Apoio e manutenção dos CBHs e ED</v>
      </c>
      <c r="D706" s="2">
        <f>Programas!D706</f>
        <v>17</v>
      </c>
      <c r="E706" s="2" t="str">
        <f>Programas!E706</f>
        <v>Manutenção e Custeio Operacional da Entidade Delegatária e dos CBHs</v>
      </c>
      <c r="F706" s="2" t="str">
        <f>Programas!F706</f>
        <v>N/A</v>
      </c>
      <c r="G706" s="2" t="str">
        <f>Programas!G706</f>
        <v>N/A</v>
      </c>
      <c r="H706" s="2" t="str">
        <f>Programas!H706</f>
        <v>17.1.1</v>
      </c>
      <c r="I706" s="2" t="str">
        <f>Programas!I706</f>
        <v xml:space="preserve">Desenvolver a organização e realização de reuniões, eventos internos e externos do comitê de bacia hidrográfica </v>
      </c>
      <c r="J706" s="3" t="str">
        <f>IF(Programas!J706="X","X","")</f>
        <v/>
      </c>
      <c r="K706" s="3" t="str">
        <f>IF(Programas!K706="X","X","")</f>
        <v/>
      </c>
      <c r="L706" s="3" t="str">
        <f>IF(Programas!L706="X","X","")</f>
        <v/>
      </c>
      <c r="M706" s="3" t="str">
        <f>IF(Programas!M706="X","X","")</f>
        <v/>
      </c>
      <c r="N706" s="3" t="str">
        <f>IF(Programas!N706="X","X","")</f>
        <v>X</v>
      </c>
      <c r="O706" s="3" t="str">
        <f>IF(Programas!O706="X","X","")</f>
        <v>X</v>
      </c>
      <c r="P706" s="3" t="str">
        <f>IF(Programas!P706="X","X","")</f>
        <v>X</v>
      </c>
      <c r="Q706" s="3" t="str">
        <f>IF(Programas!Q706="X","X","")</f>
        <v>X</v>
      </c>
      <c r="R706" s="3" t="str">
        <f>IF(Programas!R706="X","X","")</f>
        <v>X</v>
      </c>
      <c r="S706" s="3" t="str">
        <f>IF(Programas!S706="X","X","")</f>
        <v>X</v>
      </c>
      <c r="T706" s="3" t="str">
        <f>IF(Programas!T706="X","X","")</f>
        <v>X</v>
      </c>
      <c r="U706" s="3" t="str">
        <f>IF(Programas!U706="X","X","")</f>
        <v>X</v>
      </c>
      <c r="V706" s="3" t="str">
        <f>IF(Programas!V706="X","X","")</f>
        <v>X</v>
      </c>
      <c r="W706" s="3" t="str">
        <f>IF(Programas!W706="X","X","")</f>
        <v>X</v>
      </c>
      <c r="X706" s="3" t="str">
        <f>IF(Programas!X706="X","X","")</f>
        <v>X</v>
      </c>
      <c r="Y706" s="3" t="str">
        <f>IF(Programas!Y706="X","X","")</f>
        <v>X</v>
      </c>
      <c r="Z706" s="3" t="str">
        <f>IF(Programas!Z706="X","X","")</f>
        <v>X</v>
      </c>
      <c r="AA706" s="3" t="str">
        <f>IF(Programas!AA706="X","X","")</f>
        <v>X</v>
      </c>
      <c r="AB706" s="3" t="str">
        <f>IF(Programas!AB706="X","X","")</f>
        <v>X</v>
      </c>
      <c r="AC706" s="3" t="str">
        <f>IF(Programas!AC706="X","X","")</f>
        <v>X</v>
      </c>
      <c r="AD706" s="3">
        <f>Programas!AD706</f>
        <v>0</v>
      </c>
      <c r="AE706" s="3">
        <f>Programas!AE706</f>
        <v>0</v>
      </c>
      <c r="AF706" s="3">
        <f>Programas!AF706</f>
        <v>0</v>
      </c>
      <c r="AG706" s="3">
        <f>Programas!AG706</f>
        <v>0</v>
      </c>
      <c r="AH706" s="3">
        <f>Programas!AH706</f>
        <v>0</v>
      </c>
      <c r="AI706" s="3">
        <f>Programas!AI706</f>
        <v>20</v>
      </c>
      <c r="AJ706" s="3">
        <f>Programas!AJ706</f>
        <v>20</v>
      </c>
      <c r="AK706" s="3">
        <f>Programas!AK706</f>
        <v>20</v>
      </c>
      <c r="AL706" s="3">
        <f>Programas!AL706</f>
        <v>20</v>
      </c>
      <c r="AM706" s="3">
        <f>Programas!AM706</f>
        <v>20</v>
      </c>
      <c r="AN706" s="3">
        <f>Programas!AN706</f>
        <v>20</v>
      </c>
      <c r="AO706" s="3">
        <f>Programas!AO706</f>
        <v>20</v>
      </c>
      <c r="AP706" s="3">
        <f>Programas!AP706</f>
        <v>20</v>
      </c>
      <c r="AQ706" s="3">
        <f>Programas!AQ706</f>
        <v>20</v>
      </c>
      <c r="AR706" s="3">
        <f>Programas!AR706</f>
        <v>20</v>
      </c>
      <c r="AS706" s="3">
        <f>Programas!AS706</f>
        <v>20</v>
      </c>
      <c r="AT706" s="3">
        <f>Programas!AT706</f>
        <v>20</v>
      </c>
      <c r="AU706" s="3">
        <f>Programas!AU706</f>
        <v>20</v>
      </c>
      <c r="AV706" s="3">
        <f>Programas!AV706</f>
        <v>20</v>
      </c>
      <c r="AW706" s="3">
        <f>Programas!AW706</f>
        <v>20</v>
      </c>
      <c r="AX706" s="4">
        <f t="shared" si="746"/>
        <v>300</v>
      </c>
      <c r="AY706" s="4" t="s">
        <v>205</v>
      </c>
      <c r="AZ706" s="2" t="s">
        <v>498</v>
      </c>
      <c r="BA706" s="2" t="s">
        <v>411</v>
      </c>
      <c r="BB706" s="2" t="s">
        <v>412</v>
      </c>
      <c r="BC706" s="2" t="s">
        <v>413</v>
      </c>
      <c r="BD706" s="6">
        <v>0</v>
      </c>
      <c r="BE706" s="6">
        <f t="shared" si="748"/>
        <v>0</v>
      </c>
      <c r="BF706" s="6">
        <f t="shared" si="749"/>
        <v>0</v>
      </c>
      <c r="BG706" s="6">
        <f t="shared" si="750"/>
        <v>0</v>
      </c>
      <c r="BH706" s="6">
        <v>0.25</v>
      </c>
      <c r="BI706" s="6">
        <f t="shared" si="751"/>
        <v>0.25</v>
      </c>
      <c r="BJ706" s="6">
        <f t="shared" si="752"/>
        <v>0.25</v>
      </c>
      <c r="BK706" s="6">
        <f t="shared" si="753"/>
        <v>0.25</v>
      </c>
      <c r="BL706" s="6">
        <f t="shared" si="754"/>
        <v>0.25</v>
      </c>
      <c r="BM706" s="6">
        <v>0.5</v>
      </c>
      <c r="BN706" s="6">
        <f t="shared" si="755"/>
        <v>0.5</v>
      </c>
      <c r="BO706" s="6">
        <f t="shared" si="756"/>
        <v>0.5</v>
      </c>
      <c r="BP706" s="6">
        <f t="shared" si="757"/>
        <v>0.5</v>
      </c>
      <c r="BQ706" s="6">
        <f t="shared" si="758"/>
        <v>0.5</v>
      </c>
      <c r="BR706" s="6">
        <v>0.75</v>
      </c>
      <c r="BS706" s="6">
        <f t="shared" si="759"/>
        <v>0.75</v>
      </c>
      <c r="BT706" s="6">
        <f t="shared" si="760"/>
        <v>0.75</v>
      </c>
      <c r="BU706" s="6">
        <f t="shared" si="761"/>
        <v>0.75</v>
      </c>
      <c r="BV706" s="6">
        <f t="shared" si="762"/>
        <v>0.75</v>
      </c>
      <c r="BW706" s="6">
        <v>1</v>
      </c>
      <c r="BX706" s="1"/>
    </row>
    <row r="707" spans="1:76" ht="45.6" hidden="1" x14ac:dyDescent="0.3">
      <c r="A707" s="2" t="str">
        <f>Programas!A707</f>
        <v>UA9</v>
      </c>
      <c r="B707" s="2">
        <f>Programas!B707</f>
        <v>3</v>
      </c>
      <c r="C707" s="2" t="str">
        <f>Programas!C707</f>
        <v>Apoio e manutenção dos CBHs e ED</v>
      </c>
      <c r="D707" s="2">
        <f>Programas!D707</f>
        <v>17</v>
      </c>
      <c r="E707" s="2" t="str">
        <f>Programas!E707</f>
        <v>Manutenção e Custeio Operacional da Entidade Delegatária e dos CBHs</v>
      </c>
      <c r="F707" s="2" t="str">
        <f>Programas!F707</f>
        <v>N/A</v>
      </c>
      <c r="G707" s="2" t="str">
        <f>Programas!G707</f>
        <v>N/A</v>
      </c>
      <c r="H707" s="2" t="str">
        <f>Programas!H707</f>
        <v>17.1.1</v>
      </c>
      <c r="I707" s="2" t="str">
        <f>Programas!I707</f>
        <v xml:space="preserve">Desenvolver a organização e realização de reuniões, eventos internos e externos do comitê de bacia hidrográfica </v>
      </c>
      <c r="J707" s="3" t="str">
        <f>IF(Programas!J707="X","X","")</f>
        <v/>
      </c>
      <c r="K707" s="3" t="str">
        <f>IF(Programas!K707="X","X","")</f>
        <v/>
      </c>
      <c r="L707" s="3" t="str">
        <f>IF(Programas!L707="X","X","")</f>
        <v/>
      </c>
      <c r="M707" s="3" t="str">
        <f>IF(Programas!M707="X","X","")</f>
        <v/>
      </c>
      <c r="N707" s="3" t="str">
        <f>IF(Programas!N707="X","X","")</f>
        <v>X</v>
      </c>
      <c r="O707" s="3" t="str">
        <f>IF(Programas!O707="X","X","")</f>
        <v>X</v>
      </c>
      <c r="P707" s="3" t="str">
        <f>IF(Programas!P707="X","X","")</f>
        <v>X</v>
      </c>
      <c r="Q707" s="3" t="str">
        <f>IF(Programas!Q707="X","X","")</f>
        <v>X</v>
      </c>
      <c r="R707" s="3" t="str">
        <f>IF(Programas!R707="X","X","")</f>
        <v>X</v>
      </c>
      <c r="S707" s="3" t="str">
        <f>IF(Programas!S707="X","X","")</f>
        <v>X</v>
      </c>
      <c r="T707" s="3" t="str">
        <f>IF(Programas!T707="X","X","")</f>
        <v>X</v>
      </c>
      <c r="U707" s="3" t="str">
        <f>IF(Programas!U707="X","X","")</f>
        <v>X</v>
      </c>
      <c r="V707" s="3" t="str">
        <f>IF(Programas!V707="X","X","")</f>
        <v>X</v>
      </c>
      <c r="W707" s="3" t="str">
        <f>IF(Programas!W707="X","X","")</f>
        <v>X</v>
      </c>
      <c r="X707" s="3" t="str">
        <f>IF(Programas!X707="X","X","")</f>
        <v>X</v>
      </c>
      <c r="Y707" s="3" t="str">
        <f>IF(Programas!Y707="X","X","")</f>
        <v>X</v>
      </c>
      <c r="Z707" s="3" t="str">
        <f>IF(Programas!Z707="X","X","")</f>
        <v>X</v>
      </c>
      <c r="AA707" s="3" t="str">
        <f>IF(Programas!AA707="X","X","")</f>
        <v>X</v>
      </c>
      <c r="AB707" s="3" t="str">
        <f>IF(Programas!AB707="X","X","")</f>
        <v>X</v>
      </c>
      <c r="AC707" s="3" t="str">
        <f>IF(Programas!AC707="X","X","")</f>
        <v>X</v>
      </c>
      <c r="AD707" s="3">
        <f>Programas!AD707</f>
        <v>0</v>
      </c>
      <c r="AE707" s="3">
        <f>Programas!AE707</f>
        <v>0</v>
      </c>
      <c r="AF707" s="3">
        <f>Programas!AF707</f>
        <v>0</v>
      </c>
      <c r="AG707" s="3">
        <f>Programas!AG707</f>
        <v>0</v>
      </c>
      <c r="AH707" s="3">
        <f>Programas!AH707</f>
        <v>0</v>
      </c>
      <c r="AI707" s="3">
        <f>Programas!AI707</f>
        <v>20</v>
      </c>
      <c r="AJ707" s="3">
        <f>Programas!AJ707</f>
        <v>20</v>
      </c>
      <c r="AK707" s="3">
        <f>Programas!AK707</f>
        <v>20</v>
      </c>
      <c r="AL707" s="3">
        <f>Programas!AL707</f>
        <v>20</v>
      </c>
      <c r="AM707" s="3">
        <f>Programas!AM707</f>
        <v>20</v>
      </c>
      <c r="AN707" s="3">
        <f>Programas!AN707</f>
        <v>20</v>
      </c>
      <c r="AO707" s="3">
        <f>Programas!AO707</f>
        <v>20</v>
      </c>
      <c r="AP707" s="3">
        <f>Programas!AP707</f>
        <v>20</v>
      </c>
      <c r="AQ707" s="3">
        <f>Programas!AQ707</f>
        <v>20</v>
      </c>
      <c r="AR707" s="3">
        <f>Programas!AR707</f>
        <v>20</v>
      </c>
      <c r="AS707" s="3">
        <f>Programas!AS707</f>
        <v>20</v>
      </c>
      <c r="AT707" s="3">
        <f>Programas!AT707</f>
        <v>20</v>
      </c>
      <c r="AU707" s="3">
        <f>Programas!AU707</f>
        <v>20</v>
      </c>
      <c r="AV707" s="3">
        <f>Programas!AV707</f>
        <v>20</v>
      </c>
      <c r="AW707" s="3">
        <f>Programas!AW707</f>
        <v>20</v>
      </c>
      <c r="AX707" s="4">
        <f t="shared" si="746"/>
        <v>300</v>
      </c>
      <c r="AY707" s="4" t="s">
        <v>205</v>
      </c>
      <c r="AZ707" s="2" t="s">
        <v>498</v>
      </c>
      <c r="BA707" s="2" t="s">
        <v>411</v>
      </c>
      <c r="BB707" s="2" t="s">
        <v>412</v>
      </c>
      <c r="BC707" s="2" t="s">
        <v>413</v>
      </c>
      <c r="BD707" s="6">
        <v>0</v>
      </c>
      <c r="BE707" s="6">
        <f t="shared" si="748"/>
        <v>0</v>
      </c>
      <c r="BF707" s="6">
        <f t="shared" si="749"/>
        <v>0</v>
      </c>
      <c r="BG707" s="6">
        <f t="shared" si="750"/>
        <v>0</v>
      </c>
      <c r="BH707" s="6">
        <v>0.25</v>
      </c>
      <c r="BI707" s="6">
        <f t="shared" si="751"/>
        <v>0.25</v>
      </c>
      <c r="BJ707" s="6">
        <f t="shared" si="752"/>
        <v>0.25</v>
      </c>
      <c r="BK707" s="6">
        <f t="shared" si="753"/>
        <v>0.25</v>
      </c>
      <c r="BL707" s="6">
        <f t="shared" si="754"/>
        <v>0.25</v>
      </c>
      <c r="BM707" s="6">
        <v>0.5</v>
      </c>
      <c r="BN707" s="6">
        <f t="shared" si="755"/>
        <v>0.5</v>
      </c>
      <c r="BO707" s="6">
        <f t="shared" si="756"/>
        <v>0.5</v>
      </c>
      <c r="BP707" s="6">
        <f t="shared" si="757"/>
        <v>0.5</v>
      </c>
      <c r="BQ707" s="6">
        <f t="shared" si="758"/>
        <v>0.5</v>
      </c>
      <c r="BR707" s="6">
        <v>0.75</v>
      </c>
      <c r="BS707" s="6">
        <f t="shared" si="759"/>
        <v>0.75</v>
      </c>
      <c r="BT707" s="6">
        <f t="shared" si="760"/>
        <v>0.75</v>
      </c>
      <c r="BU707" s="6">
        <f t="shared" si="761"/>
        <v>0.75</v>
      </c>
      <c r="BV707" s="6">
        <f t="shared" si="762"/>
        <v>0.75</v>
      </c>
      <c r="BW707" s="6">
        <v>1</v>
      </c>
      <c r="BX707" s="1"/>
    </row>
    <row r="708" spans="1:76" ht="68.400000000000006" x14ac:dyDescent="0.3">
      <c r="A708" s="40" t="str">
        <f>Programas!A708</f>
        <v>PIRH</v>
      </c>
      <c r="B708" s="40">
        <f>Programas!B708</f>
        <v>3</v>
      </c>
      <c r="C708" s="40" t="str">
        <f>Programas!C708</f>
        <v>Apoio e manutenção dos CBHs e ED</v>
      </c>
      <c r="D708" s="40">
        <f>Programas!D708</f>
        <v>17</v>
      </c>
      <c r="E708" s="40" t="str">
        <f>Programas!E708</f>
        <v>Manutenção e Custeio Operacional da Entidade Delegatária e dos CBHs</v>
      </c>
      <c r="F708" s="40" t="str">
        <f>Programas!F708</f>
        <v>N/A</v>
      </c>
      <c r="G708" s="40" t="str">
        <f>Programas!G708</f>
        <v>N/A</v>
      </c>
      <c r="H708" s="40" t="str">
        <f>Programas!H708</f>
        <v>17.1.2</v>
      </c>
      <c r="I708" s="40" t="str">
        <f>Programas!I708</f>
        <v>Manter e custear os serviços de tecnologia da informação necessários ao funcionamento dos sistemas corporativos do comitê de bacia hidrográfica e da entidade delegatária</v>
      </c>
      <c r="J708" s="30" t="str">
        <f>IF(Programas!J708="X","X","")</f>
        <v>X</v>
      </c>
      <c r="K708" s="30" t="str">
        <f>IF(Programas!K708="X","X","")</f>
        <v>X</v>
      </c>
      <c r="L708" s="30" t="str">
        <f>IF(Programas!L708="X","X","")</f>
        <v>X</v>
      </c>
      <c r="M708" s="30" t="str">
        <f>IF(Programas!M708="X","X","")</f>
        <v>X</v>
      </c>
      <c r="N708" s="30" t="str">
        <f>IF(Programas!N708="X","X","")</f>
        <v>X</v>
      </c>
      <c r="O708" s="30" t="str">
        <f>IF(Programas!O708="X","X","")</f>
        <v>X</v>
      </c>
      <c r="P708" s="30" t="str">
        <f>IF(Programas!P708="X","X","")</f>
        <v>X</v>
      </c>
      <c r="Q708" s="30" t="str">
        <f>IF(Programas!Q708="X","X","")</f>
        <v>X</v>
      </c>
      <c r="R708" s="30" t="str">
        <f>IF(Programas!R708="X","X","")</f>
        <v>X</v>
      </c>
      <c r="S708" s="30" t="str">
        <f>IF(Programas!S708="X","X","")</f>
        <v>X</v>
      </c>
      <c r="T708" s="30" t="str">
        <f>IF(Programas!T708="X","X","")</f>
        <v>X</v>
      </c>
      <c r="U708" s="30" t="str">
        <f>IF(Programas!U708="X","X","")</f>
        <v>X</v>
      </c>
      <c r="V708" s="30" t="str">
        <f>IF(Programas!V708="X","X","")</f>
        <v>X</v>
      </c>
      <c r="W708" s="30" t="str">
        <f>IF(Programas!W708="X","X","")</f>
        <v>X</v>
      </c>
      <c r="X708" s="30" t="str">
        <f>IF(Programas!X708="X","X","")</f>
        <v>X</v>
      </c>
      <c r="Y708" s="30" t="str">
        <f>IF(Programas!Y708="X","X","")</f>
        <v>X</v>
      </c>
      <c r="Z708" s="30" t="str">
        <f>IF(Programas!Z708="X","X","")</f>
        <v>X</v>
      </c>
      <c r="AA708" s="30" t="str">
        <f>IF(Programas!AA708="X","X","")</f>
        <v>X</v>
      </c>
      <c r="AB708" s="30" t="str">
        <f>IF(Programas!AB708="X","X","")</f>
        <v>X</v>
      </c>
      <c r="AC708" s="30" t="str">
        <f>IF(Programas!AC708="X","X","")</f>
        <v>X</v>
      </c>
      <c r="AD708" s="30">
        <f>Programas!AD708</f>
        <v>500</v>
      </c>
      <c r="AE708" s="30">
        <f>Programas!AE708</f>
        <v>530</v>
      </c>
      <c r="AF708" s="30">
        <f>Programas!AF708</f>
        <v>540</v>
      </c>
      <c r="AG708" s="30">
        <f>Programas!AG708</f>
        <v>700</v>
      </c>
      <c r="AH708" s="30">
        <f>Programas!AH708</f>
        <v>700</v>
      </c>
      <c r="AI708" s="30">
        <f>Programas!AI708</f>
        <v>750</v>
      </c>
      <c r="AJ708" s="30">
        <f>Programas!AJ708</f>
        <v>750</v>
      </c>
      <c r="AK708" s="30">
        <f>Programas!AK708</f>
        <v>750</v>
      </c>
      <c r="AL708" s="30">
        <f>Programas!AL708</f>
        <v>750</v>
      </c>
      <c r="AM708" s="30">
        <f>Programas!AM708</f>
        <v>750</v>
      </c>
      <c r="AN708" s="30">
        <f>Programas!AN708</f>
        <v>750</v>
      </c>
      <c r="AO708" s="30">
        <f>Programas!AO708</f>
        <v>750</v>
      </c>
      <c r="AP708" s="30">
        <f>Programas!AP708</f>
        <v>750</v>
      </c>
      <c r="AQ708" s="30">
        <f>Programas!AQ708</f>
        <v>750</v>
      </c>
      <c r="AR708" s="30">
        <f>Programas!AR708</f>
        <v>750</v>
      </c>
      <c r="AS708" s="30">
        <f>Programas!AS708</f>
        <v>750</v>
      </c>
      <c r="AT708" s="30">
        <f>Programas!AT708</f>
        <v>750</v>
      </c>
      <c r="AU708" s="30">
        <f>Programas!AU708</f>
        <v>750</v>
      </c>
      <c r="AV708" s="30">
        <f>Programas!AV708</f>
        <v>750</v>
      </c>
      <c r="AW708" s="30">
        <f>Programas!AW708</f>
        <v>750</v>
      </c>
      <c r="AX708" s="36">
        <f t="shared" si="746"/>
        <v>14220</v>
      </c>
      <c r="AY708" s="36" t="s">
        <v>205</v>
      </c>
      <c r="AZ708" s="40" t="s">
        <v>411</v>
      </c>
      <c r="BA708" s="40" t="s">
        <v>412</v>
      </c>
      <c r="BB708" s="40" t="s">
        <v>413</v>
      </c>
      <c r="BC708" s="40" t="s">
        <v>414</v>
      </c>
      <c r="BD708" s="62">
        <v>0</v>
      </c>
      <c r="BE708" s="62">
        <f>BD708</f>
        <v>0</v>
      </c>
      <c r="BF708" s="62">
        <f>BE708</f>
        <v>0</v>
      </c>
      <c r="BG708" s="62">
        <f>BF708</f>
        <v>0</v>
      </c>
      <c r="BH708" s="62">
        <v>0.25</v>
      </c>
      <c r="BI708" s="62">
        <f>BH708</f>
        <v>0.25</v>
      </c>
      <c r="BJ708" s="62">
        <f>BI708</f>
        <v>0.25</v>
      </c>
      <c r="BK708" s="62">
        <f>BJ708</f>
        <v>0.25</v>
      </c>
      <c r="BL708" s="62">
        <f>BK708</f>
        <v>0.25</v>
      </c>
      <c r="BM708" s="62">
        <v>0.5</v>
      </c>
      <c r="BN708" s="62">
        <f>BM708</f>
        <v>0.5</v>
      </c>
      <c r="BO708" s="62">
        <f>BN708</f>
        <v>0.5</v>
      </c>
      <c r="BP708" s="62">
        <f>BO708</f>
        <v>0.5</v>
      </c>
      <c r="BQ708" s="62">
        <f>BP708</f>
        <v>0.5</v>
      </c>
      <c r="BR708" s="62">
        <v>0.75</v>
      </c>
      <c r="BS708" s="62">
        <f>BR708</f>
        <v>0.75</v>
      </c>
      <c r="BT708" s="62">
        <f>BS708</f>
        <v>0.75</v>
      </c>
      <c r="BU708" s="62">
        <f>BT708</f>
        <v>0.75</v>
      </c>
      <c r="BV708" s="62">
        <f>BU708</f>
        <v>0.75</v>
      </c>
      <c r="BW708" s="62">
        <v>1</v>
      </c>
    </row>
    <row r="709" spans="1:76" ht="68.400000000000006" hidden="1" x14ac:dyDescent="0.3">
      <c r="A709" s="2" t="str">
        <f>Programas!A709</f>
        <v>Doce</v>
      </c>
      <c r="B709" s="2">
        <f>Programas!B709</f>
        <v>3</v>
      </c>
      <c r="C709" s="2" t="str">
        <f>Programas!C709</f>
        <v>Apoio e manutenção dos CBHs e ED</v>
      </c>
      <c r="D709" s="2">
        <f>Programas!D709</f>
        <v>17</v>
      </c>
      <c r="E709" s="2" t="str">
        <f>Programas!E709</f>
        <v>Manutenção e Custeio Operacional da Entidade Delegatária e dos CBHs</v>
      </c>
      <c r="F709" s="2" t="str">
        <f>Programas!F709</f>
        <v>N/A</v>
      </c>
      <c r="G709" s="2" t="str">
        <f>Programas!G709</f>
        <v>N/A</v>
      </c>
      <c r="H709" s="2" t="str">
        <f>Programas!H709</f>
        <v>17.1.2</v>
      </c>
      <c r="I709" s="2" t="str">
        <f>Programas!I709</f>
        <v>Manter e custear os serviços de tecnologia da informação necessários ao funcionamento dos sistemas corporativos do comitê de bacia hidrográfica e da entidade delegatária</v>
      </c>
      <c r="J709" s="3" t="str">
        <f>IF(Programas!J709="X","X","")</f>
        <v>X</v>
      </c>
      <c r="K709" s="3" t="str">
        <f>IF(Programas!K709="X","X","")</f>
        <v>X</v>
      </c>
      <c r="L709" s="3" t="str">
        <f>IF(Programas!L709="X","X","")</f>
        <v>X</v>
      </c>
      <c r="M709" s="3" t="str">
        <f>IF(Programas!M709="X","X","")</f>
        <v>X</v>
      </c>
      <c r="N709" s="3" t="str">
        <f>IF(Programas!N709="X","X","")</f>
        <v>X</v>
      </c>
      <c r="O709" s="3" t="str">
        <f>IF(Programas!O709="X","X","")</f>
        <v>X</v>
      </c>
      <c r="P709" s="3" t="str">
        <f>IF(Programas!P709="X","X","")</f>
        <v>X</v>
      </c>
      <c r="Q709" s="3" t="str">
        <f>IF(Programas!Q709="X","X","")</f>
        <v>X</v>
      </c>
      <c r="R709" s="3" t="str">
        <f>IF(Programas!R709="X","X","")</f>
        <v>X</v>
      </c>
      <c r="S709" s="3" t="str">
        <f>IF(Programas!S709="X","X","")</f>
        <v>X</v>
      </c>
      <c r="T709" s="3" t="str">
        <f>IF(Programas!T709="X","X","")</f>
        <v>X</v>
      </c>
      <c r="U709" s="3" t="str">
        <f>IF(Programas!U709="X","X","")</f>
        <v>X</v>
      </c>
      <c r="V709" s="3" t="str">
        <f>IF(Programas!V709="X","X","")</f>
        <v>X</v>
      </c>
      <c r="W709" s="3" t="str">
        <f>IF(Programas!W709="X","X","")</f>
        <v>X</v>
      </c>
      <c r="X709" s="3" t="str">
        <f>IF(Programas!X709="X","X","")</f>
        <v>X</v>
      </c>
      <c r="Y709" s="3" t="str">
        <f>IF(Programas!Y709="X","X","")</f>
        <v>X</v>
      </c>
      <c r="Z709" s="3" t="str">
        <f>IF(Programas!Z709="X","X","")</f>
        <v>X</v>
      </c>
      <c r="AA709" s="3" t="str">
        <f>IF(Programas!AA709="X","X","")</f>
        <v>X</v>
      </c>
      <c r="AB709" s="3" t="str">
        <f>IF(Programas!AB709="X","X","")</f>
        <v>X</v>
      </c>
      <c r="AC709" s="3" t="str">
        <f>IF(Programas!AC709="X","X","")</f>
        <v>X</v>
      </c>
      <c r="AD709" s="3">
        <f>Programas!AD709</f>
        <v>500</v>
      </c>
      <c r="AE709" s="3">
        <f>Programas!AE709</f>
        <v>530</v>
      </c>
      <c r="AF709" s="3">
        <f>Programas!AF709</f>
        <v>540</v>
      </c>
      <c r="AG709" s="3">
        <f>Programas!AG709</f>
        <v>350</v>
      </c>
      <c r="AH709" s="3">
        <f>Programas!AH709</f>
        <v>350</v>
      </c>
      <c r="AI709" s="3">
        <f>Programas!AI709</f>
        <v>350</v>
      </c>
      <c r="AJ709" s="3">
        <f>Programas!AJ709</f>
        <v>350</v>
      </c>
      <c r="AK709" s="3">
        <f>Programas!AK709</f>
        <v>350</v>
      </c>
      <c r="AL709" s="3">
        <f>Programas!AL709</f>
        <v>350</v>
      </c>
      <c r="AM709" s="3">
        <f>Programas!AM709</f>
        <v>350</v>
      </c>
      <c r="AN709" s="3">
        <f>Programas!AN709</f>
        <v>350</v>
      </c>
      <c r="AO709" s="3">
        <f>Programas!AO709</f>
        <v>350</v>
      </c>
      <c r="AP709" s="3">
        <f>Programas!AP709</f>
        <v>350</v>
      </c>
      <c r="AQ709" s="3">
        <f>Programas!AQ709</f>
        <v>350</v>
      </c>
      <c r="AR709" s="3">
        <f>Programas!AR709</f>
        <v>350</v>
      </c>
      <c r="AS709" s="3">
        <f>Programas!AS709</f>
        <v>350</v>
      </c>
      <c r="AT709" s="3">
        <f>Programas!AT709</f>
        <v>350</v>
      </c>
      <c r="AU709" s="3">
        <f>Programas!AU709</f>
        <v>350</v>
      </c>
      <c r="AV709" s="3">
        <f>Programas!AV709</f>
        <v>350</v>
      </c>
      <c r="AW709" s="3">
        <f>Programas!AW709</f>
        <v>350</v>
      </c>
      <c r="AX709" s="4">
        <f t="shared" si="746"/>
        <v>7520</v>
      </c>
      <c r="AY709" s="4" t="s">
        <v>205</v>
      </c>
      <c r="AZ709" s="2" t="s">
        <v>411</v>
      </c>
      <c r="BA709" s="2" t="s">
        <v>412</v>
      </c>
      <c r="BB709" s="2" t="s">
        <v>413</v>
      </c>
      <c r="BC709" s="2" t="s">
        <v>414</v>
      </c>
      <c r="BD709" s="6">
        <v>0</v>
      </c>
      <c r="BE709" s="6">
        <f t="shared" ref="BE709:BE715" si="763">BD709</f>
        <v>0</v>
      </c>
      <c r="BF709" s="6">
        <f t="shared" ref="BF709:BF715" si="764">BE709</f>
        <v>0</v>
      </c>
      <c r="BG709" s="6">
        <f t="shared" ref="BG709:BG715" si="765">BF709</f>
        <v>0</v>
      </c>
      <c r="BH709" s="6">
        <v>0.25</v>
      </c>
      <c r="BI709" s="6">
        <f t="shared" ref="BI709:BI715" si="766">BH709</f>
        <v>0.25</v>
      </c>
      <c r="BJ709" s="6">
        <f t="shared" ref="BJ709:BJ715" si="767">BI709</f>
        <v>0.25</v>
      </c>
      <c r="BK709" s="6">
        <f t="shared" ref="BK709:BK715" si="768">BJ709</f>
        <v>0.25</v>
      </c>
      <c r="BL709" s="6">
        <f t="shared" ref="BL709:BL715" si="769">BK709</f>
        <v>0.25</v>
      </c>
      <c r="BM709" s="6">
        <v>0.5</v>
      </c>
      <c r="BN709" s="6">
        <f t="shared" ref="BN709:BN715" si="770">BM709</f>
        <v>0.5</v>
      </c>
      <c r="BO709" s="6">
        <f t="shared" ref="BO709:BO715" si="771">BN709</f>
        <v>0.5</v>
      </c>
      <c r="BP709" s="6">
        <f t="shared" ref="BP709:BP715" si="772">BO709</f>
        <v>0.5</v>
      </c>
      <c r="BQ709" s="6">
        <f t="shared" ref="BQ709:BQ715" si="773">BP709</f>
        <v>0.5</v>
      </c>
      <c r="BR709" s="6">
        <v>0.75</v>
      </c>
      <c r="BS709" s="6">
        <f t="shared" ref="BS709:BS715" si="774">BR709</f>
        <v>0.75</v>
      </c>
      <c r="BT709" s="6">
        <f t="shared" ref="BT709:BT715" si="775">BS709</f>
        <v>0.75</v>
      </c>
      <c r="BU709" s="6">
        <f t="shared" ref="BU709:BU715" si="776">BT709</f>
        <v>0.75</v>
      </c>
      <c r="BV709" s="6">
        <f t="shared" ref="BV709:BV715" si="777">BU709</f>
        <v>0.75</v>
      </c>
      <c r="BW709" s="6">
        <v>1</v>
      </c>
      <c r="BX709" s="1"/>
    </row>
    <row r="710" spans="1:76" ht="68.400000000000006" hidden="1" x14ac:dyDescent="0.3">
      <c r="A710" s="2" t="str">
        <f>Programas!A710</f>
        <v>DO1</v>
      </c>
      <c r="B710" s="2">
        <f>Programas!B710</f>
        <v>3</v>
      </c>
      <c r="C710" s="2" t="str">
        <f>Programas!C710</f>
        <v>Apoio e manutenção dos CBHs e ED</v>
      </c>
      <c r="D710" s="2">
        <f>Programas!D710</f>
        <v>17</v>
      </c>
      <c r="E710" s="2" t="str">
        <f>Programas!E710</f>
        <v>Manutenção e Custeio Operacional da Entidade Delegatária e dos CBHs</v>
      </c>
      <c r="F710" s="2" t="str">
        <f>Programas!F710</f>
        <v>N/A</v>
      </c>
      <c r="G710" s="2" t="str">
        <f>Programas!G710</f>
        <v>N/A</v>
      </c>
      <c r="H710" s="2" t="str">
        <f>Programas!H710</f>
        <v>17.1.2</v>
      </c>
      <c r="I710" s="2" t="str">
        <f>Programas!I710</f>
        <v>Manter e custear os serviços de tecnologia da informação necessários ao funcionamento dos sistemas corporativos do comitê de bacia hidrográfica e da entidade delegatária</v>
      </c>
      <c r="J710" s="3" t="str">
        <f>IF(Programas!J710="X","X","")</f>
        <v/>
      </c>
      <c r="K710" s="3" t="str">
        <f>IF(Programas!K710="X","X","")</f>
        <v/>
      </c>
      <c r="L710" s="3" t="str">
        <f>IF(Programas!L710="X","X","")</f>
        <v/>
      </c>
      <c r="M710" s="3" t="str">
        <f>IF(Programas!M710="X","X","")</f>
        <v>X</v>
      </c>
      <c r="N710" s="3" t="str">
        <f>IF(Programas!N710="X","X","")</f>
        <v>X</v>
      </c>
      <c r="O710" s="3" t="str">
        <f>IF(Programas!O710="X","X","")</f>
        <v>X</v>
      </c>
      <c r="P710" s="3" t="str">
        <f>IF(Programas!P710="X","X","")</f>
        <v>X</v>
      </c>
      <c r="Q710" s="3" t="str">
        <f>IF(Programas!Q710="X","X","")</f>
        <v>X</v>
      </c>
      <c r="R710" s="3" t="str">
        <f>IF(Programas!R710="X","X","")</f>
        <v>X</v>
      </c>
      <c r="S710" s="3" t="str">
        <f>IF(Programas!S710="X","X","")</f>
        <v>X</v>
      </c>
      <c r="T710" s="3" t="str">
        <f>IF(Programas!T710="X","X","")</f>
        <v>X</v>
      </c>
      <c r="U710" s="3" t="str">
        <f>IF(Programas!U710="X","X","")</f>
        <v>X</v>
      </c>
      <c r="V710" s="3" t="str">
        <f>IF(Programas!V710="X","X","")</f>
        <v>X</v>
      </c>
      <c r="W710" s="3" t="str">
        <f>IF(Programas!W710="X","X","")</f>
        <v>X</v>
      </c>
      <c r="X710" s="3" t="str">
        <f>IF(Programas!X710="X","X","")</f>
        <v>X</v>
      </c>
      <c r="Y710" s="3" t="str">
        <f>IF(Programas!Y710="X","X","")</f>
        <v>X</v>
      </c>
      <c r="Z710" s="3" t="str">
        <f>IF(Programas!Z710="X","X","")</f>
        <v>X</v>
      </c>
      <c r="AA710" s="3" t="str">
        <f>IF(Programas!AA710="X","X","")</f>
        <v>X</v>
      </c>
      <c r="AB710" s="3" t="str">
        <f>IF(Programas!AB710="X","X","")</f>
        <v>X</v>
      </c>
      <c r="AC710" s="3" t="str">
        <f>IF(Programas!AC710="X","X","")</f>
        <v>X</v>
      </c>
      <c r="AD710" s="3">
        <f>Programas!AD710</f>
        <v>0</v>
      </c>
      <c r="AE710" s="3">
        <f>Programas!AE710</f>
        <v>0</v>
      </c>
      <c r="AF710" s="3">
        <f>Programas!AF710</f>
        <v>0</v>
      </c>
      <c r="AG710" s="3">
        <f>Programas!AG710</f>
        <v>50</v>
      </c>
      <c r="AH710" s="3">
        <f>Programas!AH710</f>
        <v>50</v>
      </c>
      <c r="AI710" s="3">
        <f>Programas!AI710</f>
        <v>50</v>
      </c>
      <c r="AJ710" s="3">
        <f>Programas!AJ710</f>
        <v>50</v>
      </c>
      <c r="AK710" s="3">
        <f>Programas!AK710</f>
        <v>50</v>
      </c>
      <c r="AL710" s="3">
        <f>Programas!AL710</f>
        <v>50</v>
      </c>
      <c r="AM710" s="3">
        <f>Programas!AM710</f>
        <v>50</v>
      </c>
      <c r="AN710" s="3">
        <f>Programas!AN710</f>
        <v>50</v>
      </c>
      <c r="AO710" s="3">
        <f>Programas!AO710</f>
        <v>50</v>
      </c>
      <c r="AP710" s="3">
        <f>Programas!AP710</f>
        <v>50</v>
      </c>
      <c r="AQ710" s="3">
        <f>Programas!AQ710</f>
        <v>50</v>
      </c>
      <c r="AR710" s="3">
        <f>Programas!AR710</f>
        <v>50</v>
      </c>
      <c r="AS710" s="3">
        <f>Programas!AS710</f>
        <v>50</v>
      </c>
      <c r="AT710" s="3">
        <f>Programas!AT710</f>
        <v>50</v>
      </c>
      <c r="AU710" s="3">
        <f>Programas!AU710</f>
        <v>50</v>
      </c>
      <c r="AV710" s="3">
        <f>Programas!AV710</f>
        <v>50</v>
      </c>
      <c r="AW710" s="3">
        <f>Programas!AW710</f>
        <v>50</v>
      </c>
      <c r="AX710" s="4">
        <f t="shared" si="746"/>
        <v>850</v>
      </c>
      <c r="AY710" s="4" t="s">
        <v>205</v>
      </c>
      <c r="AZ710" s="15" t="s">
        <v>541</v>
      </c>
      <c r="BA710" s="15" t="s">
        <v>542</v>
      </c>
      <c r="BB710" s="15" t="s">
        <v>543</v>
      </c>
      <c r="BC710" s="15" t="s">
        <v>544</v>
      </c>
      <c r="BD710" s="6">
        <v>0</v>
      </c>
      <c r="BE710" s="6">
        <f t="shared" si="763"/>
        <v>0</v>
      </c>
      <c r="BF710" s="6">
        <f t="shared" si="764"/>
        <v>0</v>
      </c>
      <c r="BG710" s="6">
        <f t="shared" si="765"/>
        <v>0</v>
      </c>
      <c r="BH710" s="6">
        <v>0.25</v>
      </c>
      <c r="BI710" s="6">
        <f t="shared" si="766"/>
        <v>0.25</v>
      </c>
      <c r="BJ710" s="6">
        <f t="shared" si="767"/>
        <v>0.25</v>
      </c>
      <c r="BK710" s="6">
        <f t="shared" si="768"/>
        <v>0.25</v>
      </c>
      <c r="BL710" s="6">
        <f t="shared" si="769"/>
        <v>0.25</v>
      </c>
      <c r="BM710" s="6">
        <v>0.5</v>
      </c>
      <c r="BN710" s="6">
        <f t="shared" si="770"/>
        <v>0.5</v>
      </c>
      <c r="BO710" s="6">
        <f t="shared" si="771"/>
        <v>0.5</v>
      </c>
      <c r="BP710" s="6">
        <f t="shared" si="772"/>
        <v>0.5</v>
      </c>
      <c r="BQ710" s="6">
        <f t="shared" si="773"/>
        <v>0.5</v>
      </c>
      <c r="BR710" s="6">
        <v>0.75</v>
      </c>
      <c r="BS710" s="6">
        <f t="shared" si="774"/>
        <v>0.75</v>
      </c>
      <c r="BT710" s="6">
        <f t="shared" si="775"/>
        <v>0.75</v>
      </c>
      <c r="BU710" s="6">
        <f t="shared" si="776"/>
        <v>0.75</v>
      </c>
      <c r="BV710" s="6">
        <f t="shared" si="777"/>
        <v>0.75</v>
      </c>
      <c r="BW710" s="6">
        <v>1</v>
      </c>
      <c r="BX710" s="1"/>
    </row>
    <row r="711" spans="1:76" ht="68.400000000000006" hidden="1" x14ac:dyDescent="0.3">
      <c r="A711" s="2" t="str">
        <f>Programas!A711</f>
        <v>DO2</v>
      </c>
      <c r="B711" s="2">
        <f>Programas!B711</f>
        <v>3</v>
      </c>
      <c r="C711" s="2" t="str">
        <f>Programas!C711</f>
        <v>Apoio e manutenção dos CBHs e ED</v>
      </c>
      <c r="D711" s="2">
        <f>Programas!D711</f>
        <v>17</v>
      </c>
      <c r="E711" s="2" t="str">
        <f>Programas!E711</f>
        <v>Manutenção e Custeio Operacional da Entidade Delegatária e dos CBHs</v>
      </c>
      <c r="F711" s="2" t="str">
        <f>Programas!F711</f>
        <v>N/A</v>
      </c>
      <c r="G711" s="2" t="str">
        <f>Programas!G711</f>
        <v>N/A</v>
      </c>
      <c r="H711" s="2" t="str">
        <f>Programas!H711</f>
        <v>17.1.2</v>
      </c>
      <c r="I711" s="2" t="str">
        <f>Programas!I711</f>
        <v>Manter e custear os serviços de tecnologia da informação necessários ao funcionamento dos sistemas corporativos do comitê de bacia hidrográfica e da entidade delegatária</v>
      </c>
      <c r="J711" s="3" t="str">
        <f>IF(Programas!J711="X","X","")</f>
        <v/>
      </c>
      <c r="K711" s="3" t="str">
        <f>IF(Programas!K711="X","X","")</f>
        <v/>
      </c>
      <c r="L711" s="3" t="str">
        <f>IF(Programas!L711="X","X","")</f>
        <v/>
      </c>
      <c r="M711" s="3" t="str">
        <f>IF(Programas!M711="X","X","")</f>
        <v>X</v>
      </c>
      <c r="N711" s="3" t="str">
        <f>IF(Programas!N711="X","X","")</f>
        <v>X</v>
      </c>
      <c r="O711" s="3" t="str">
        <f>IF(Programas!O711="X","X","")</f>
        <v>X</v>
      </c>
      <c r="P711" s="3" t="str">
        <f>IF(Programas!P711="X","X","")</f>
        <v>X</v>
      </c>
      <c r="Q711" s="3" t="str">
        <f>IF(Programas!Q711="X","X","")</f>
        <v>X</v>
      </c>
      <c r="R711" s="3" t="str">
        <f>IF(Programas!R711="X","X","")</f>
        <v>X</v>
      </c>
      <c r="S711" s="3" t="str">
        <f>IF(Programas!S711="X","X","")</f>
        <v>X</v>
      </c>
      <c r="T711" s="3" t="str">
        <f>IF(Programas!T711="X","X","")</f>
        <v>X</v>
      </c>
      <c r="U711" s="3" t="str">
        <f>IF(Programas!U711="X","X","")</f>
        <v>X</v>
      </c>
      <c r="V711" s="3" t="str">
        <f>IF(Programas!V711="X","X","")</f>
        <v>X</v>
      </c>
      <c r="W711" s="3" t="str">
        <f>IF(Programas!W711="X","X","")</f>
        <v>X</v>
      </c>
      <c r="X711" s="3" t="str">
        <f>IF(Programas!X711="X","X","")</f>
        <v>X</v>
      </c>
      <c r="Y711" s="3" t="str">
        <f>IF(Programas!Y711="X","X","")</f>
        <v>X</v>
      </c>
      <c r="Z711" s="3" t="str">
        <f>IF(Programas!Z711="X","X","")</f>
        <v>X</v>
      </c>
      <c r="AA711" s="3" t="str">
        <f>IF(Programas!AA711="X","X","")</f>
        <v>X</v>
      </c>
      <c r="AB711" s="3" t="str">
        <f>IF(Programas!AB711="X","X","")</f>
        <v>X</v>
      </c>
      <c r="AC711" s="3" t="str">
        <f>IF(Programas!AC711="X","X","")</f>
        <v>X</v>
      </c>
      <c r="AD711" s="3">
        <f>Programas!AD711</f>
        <v>0</v>
      </c>
      <c r="AE711" s="3">
        <f>Programas!AE711</f>
        <v>0</v>
      </c>
      <c r="AF711" s="3">
        <f>Programas!AF711</f>
        <v>0</v>
      </c>
      <c r="AG711" s="3">
        <f>Programas!AG711</f>
        <v>150</v>
      </c>
      <c r="AH711" s="3">
        <f>Programas!AH711</f>
        <v>150</v>
      </c>
      <c r="AI711" s="3">
        <f>Programas!AI711</f>
        <v>150</v>
      </c>
      <c r="AJ711" s="3">
        <f>Programas!AJ711</f>
        <v>150</v>
      </c>
      <c r="AK711" s="3">
        <f>Programas!AK711</f>
        <v>150</v>
      </c>
      <c r="AL711" s="3">
        <f>Programas!AL711</f>
        <v>150</v>
      </c>
      <c r="AM711" s="3">
        <f>Programas!AM711</f>
        <v>150</v>
      </c>
      <c r="AN711" s="3">
        <f>Programas!AN711</f>
        <v>150</v>
      </c>
      <c r="AO711" s="3">
        <f>Programas!AO711</f>
        <v>150</v>
      </c>
      <c r="AP711" s="3">
        <f>Programas!AP711</f>
        <v>150</v>
      </c>
      <c r="AQ711" s="3">
        <f>Programas!AQ711</f>
        <v>150</v>
      </c>
      <c r="AR711" s="3">
        <f>Programas!AR711</f>
        <v>150</v>
      </c>
      <c r="AS711" s="3">
        <f>Programas!AS711</f>
        <v>150</v>
      </c>
      <c r="AT711" s="3">
        <f>Programas!AT711</f>
        <v>150</v>
      </c>
      <c r="AU711" s="3">
        <f>Programas!AU711</f>
        <v>150</v>
      </c>
      <c r="AV711" s="3">
        <f>Programas!AV711</f>
        <v>150</v>
      </c>
      <c r="AW711" s="3">
        <f>Programas!AW711</f>
        <v>150</v>
      </c>
      <c r="AX711" s="4">
        <f t="shared" si="746"/>
        <v>2550</v>
      </c>
      <c r="AY711" s="4" t="s">
        <v>205</v>
      </c>
      <c r="AZ711" s="15" t="s">
        <v>541</v>
      </c>
      <c r="BA711" s="15" t="s">
        <v>542</v>
      </c>
      <c r="BB711" s="15" t="s">
        <v>543</v>
      </c>
      <c r="BC711" s="15" t="s">
        <v>544</v>
      </c>
      <c r="BD711" s="6">
        <v>0</v>
      </c>
      <c r="BE711" s="6">
        <f t="shared" si="763"/>
        <v>0</v>
      </c>
      <c r="BF711" s="6">
        <f t="shared" si="764"/>
        <v>0</v>
      </c>
      <c r="BG711" s="6">
        <f t="shared" si="765"/>
        <v>0</v>
      </c>
      <c r="BH711" s="6">
        <v>0.25</v>
      </c>
      <c r="BI711" s="6">
        <f t="shared" si="766"/>
        <v>0.25</v>
      </c>
      <c r="BJ711" s="6">
        <f t="shared" si="767"/>
        <v>0.25</v>
      </c>
      <c r="BK711" s="6">
        <f t="shared" si="768"/>
        <v>0.25</v>
      </c>
      <c r="BL711" s="6">
        <f t="shared" si="769"/>
        <v>0.25</v>
      </c>
      <c r="BM711" s="6">
        <v>0.5</v>
      </c>
      <c r="BN711" s="6">
        <f t="shared" si="770"/>
        <v>0.5</v>
      </c>
      <c r="BO711" s="6">
        <f t="shared" si="771"/>
        <v>0.5</v>
      </c>
      <c r="BP711" s="6">
        <f t="shared" si="772"/>
        <v>0.5</v>
      </c>
      <c r="BQ711" s="6">
        <f t="shared" si="773"/>
        <v>0.5</v>
      </c>
      <c r="BR711" s="6">
        <v>0.75</v>
      </c>
      <c r="BS711" s="6">
        <f t="shared" si="774"/>
        <v>0.75</v>
      </c>
      <c r="BT711" s="6">
        <f t="shared" si="775"/>
        <v>0.75</v>
      </c>
      <c r="BU711" s="6">
        <f t="shared" si="776"/>
        <v>0.75</v>
      </c>
      <c r="BV711" s="6">
        <f t="shared" si="777"/>
        <v>0.75</v>
      </c>
      <c r="BW711" s="6">
        <v>1</v>
      </c>
      <c r="BX711" s="1"/>
    </row>
    <row r="712" spans="1:76" ht="68.400000000000006" hidden="1" x14ac:dyDescent="0.3">
      <c r="A712" s="2" t="str">
        <f>Programas!A712</f>
        <v>DO3</v>
      </c>
      <c r="B712" s="2">
        <f>Programas!B712</f>
        <v>3</v>
      </c>
      <c r="C712" s="2" t="str">
        <f>Programas!C712</f>
        <v>Apoio e manutenção dos CBHs e ED</v>
      </c>
      <c r="D712" s="2">
        <f>Programas!D712</f>
        <v>17</v>
      </c>
      <c r="E712" s="2" t="str">
        <f>Programas!E712</f>
        <v>Manutenção e Custeio Operacional da Entidade Delegatária e dos CBHs</v>
      </c>
      <c r="F712" s="2" t="str">
        <f>Programas!F712</f>
        <v>N/A</v>
      </c>
      <c r="G712" s="2" t="str">
        <f>Programas!G712</f>
        <v>N/A</v>
      </c>
      <c r="H712" s="2" t="str">
        <f>Programas!H712</f>
        <v>17.1.2</v>
      </c>
      <c r="I712" s="2" t="str">
        <f>Programas!I712</f>
        <v>Manter e custear os serviços de tecnologia da informação necessários ao funcionamento dos sistemas corporativos do comitê de bacia hidrográfica e da entidade delegatária</v>
      </c>
      <c r="J712" s="3" t="str">
        <f>IF(Programas!J712="X","X","")</f>
        <v/>
      </c>
      <c r="K712" s="3" t="str">
        <f>IF(Programas!K712="X","X","")</f>
        <v/>
      </c>
      <c r="L712" s="3" t="str">
        <f>IF(Programas!L712="X","X","")</f>
        <v/>
      </c>
      <c r="M712" s="3" t="str">
        <f>IF(Programas!M712="X","X","")</f>
        <v>X</v>
      </c>
      <c r="N712" s="3" t="str">
        <f>IF(Programas!N712="X","X","")</f>
        <v>X</v>
      </c>
      <c r="O712" s="3" t="str">
        <f>IF(Programas!O712="X","X","")</f>
        <v>X</v>
      </c>
      <c r="P712" s="3" t="str">
        <f>IF(Programas!P712="X","X","")</f>
        <v>X</v>
      </c>
      <c r="Q712" s="3" t="str">
        <f>IF(Programas!Q712="X","X","")</f>
        <v>X</v>
      </c>
      <c r="R712" s="3" t="str">
        <f>IF(Programas!R712="X","X","")</f>
        <v>X</v>
      </c>
      <c r="S712" s="3" t="str">
        <f>IF(Programas!S712="X","X","")</f>
        <v>X</v>
      </c>
      <c r="T712" s="3" t="str">
        <f>IF(Programas!T712="X","X","")</f>
        <v>X</v>
      </c>
      <c r="U712" s="3" t="str">
        <f>IF(Programas!U712="X","X","")</f>
        <v>X</v>
      </c>
      <c r="V712" s="3" t="str">
        <f>IF(Programas!V712="X","X","")</f>
        <v>X</v>
      </c>
      <c r="W712" s="3" t="str">
        <f>IF(Programas!W712="X","X","")</f>
        <v>X</v>
      </c>
      <c r="X712" s="3" t="str">
        <f>IF(Programas!X712="X","X","")</f>
        <v>X</v>
      </c>
      <c r="Y712" s="3" t="str">
        <f>IF(Programas!Y712="X","X","")</f>
        <v>X</v>
      </c>
      <c r="Z712" s="3" t="str">
        <f>IF(Programas!Z712="X","X","")</f>
        <v>X</v>
      </c>
      <c r="AA712" s="3" t="str">
        <f>IF(Programas!AA712="X","X","")</f>
        <v>X</v>
      </c>
      <c r="AB712" s="3" t="str">
        <f>IF(Programas!AB712="X","X","")</f>
        <v>X</v>
      </c>
      <c r="AC712" s="3" t="str">
        <f>IF(Programas!AC712="X","X","")</f>
        <v>X</v>
      </c>
      <c r="AD712" s="3">
        <f>Programas!AD712</f>
        <v>0</v>
      </c>
      <c r="AE712" s="3">
        <f>Programas!AE712</f>
        <v>0</v>
      </c>
      <c r="AF712" s="3">
        <f>Programas!AF712</f>
        <v>0</v>
      </c>
      <c r="AG712" s="3">
        <f>Programas!AG712</f>
        <v>50</v>
      </c>
      <c r="AH712" s="3">
        <f>Programas!AH712</f>
        <v>50</v>
      </c>
      <c r="AI712" s="3">
        <f>Programas!AI712</f>
        <v>50</v>
      </c>
      <c r="AJ712" s="3">
        <f>Programas!AJ712</f>
        <v>50</v>
      </c>
      <c r="AK712" s="3">
        <f>Programas!AK712</f>
        <v>50</v>
      </c>
      <c r="AL712" s="3">
        <f>Programas!AL712</f>
        <v>50</v>
      </c>
      <c r="AM712" s="3">
        <f>Programas!AM712</f>
        <v>50</v>
      </c>
      <c r="AN712" s="3">
        <f>Programas!AN712</f>
        <v>50</v>
      </c>
      <c r="AO712" s="3">
        <f>Programas!AO712</f>
        <v>50</v>
      </c>
      <c r="AP712" s="3">
        <f>Programas!AP712</f>
        <v>50</v>
      </c>
      <c r="AQ712" s="3">
        <f>Programas!AQ712</f>
        <v>50</v>
      </c>
      <c r="AR712" s="3">
        <f>Programas!AR712</f>
        <v>50</v>
      </c>
      <c r="AS712" s="3">
        <f>Programas!AS712</f>
        <v>50</v>
      </c>
      <c r="AT712" s="3">
        <f>Programas!AT712</f>
        <v>50</v>
      </c>
      <c r="AU712" s="3">
        <f>Programas!AU712</f>
        <v>50</v>
      </c>
      <c r="AV712" s="3">
        <f>Programas!AV712</f>
        <v>50</v>
      </c>
      <c r="AW712" s="3">
        <f>Programas!AW712</f>
        <v>50</v>
      </c>
      <c r="AX712" s="4">
        <f t="shared" si="746"/>
        <v>850</v>
      </c>
      <c r="AY712" s="4" t="s">
        <v>205</v>
      </c>
      <c r="AZ712" s="15" t="s">
        <v>541</v>
      </c>
      <c r="BA712" s="15" t="s">
        <v>542</v>
      </c>
      <c r="BB712" s="15" t="s">
        <v>543</v>
      </c>
      <c r="BC712" s="15" t="s">
        <v>544</v>
      </c>
      <c r="BD712" s="6">
        <v>0</v>
      </c>
      <c r="BE712" s="6">
        <f t="shared" si="763"/>
        <v>0</v>
      </c>
      <c r="BF712" s="6">
        <f t="shared" si="764"/>
        <v>0</v>
      </c>
      <c r="BG712" s="6">
        <f t="shared" si="765"/>
        <v>0</v>
      </c>
      <c r="BH712" s="6">
        <v>0.25</v>
      </c>
      <c r="BI712" s="6">
        <f t="shared" si="766"/>
        <v>0.25</v>
      </c>
      <c r="BJ712" s="6">
        <f t="shared" si="767"/>
        <v>0.25</v>
      </c>
      <c r="BK712" s="6">
        <f t="shared" si="768"/>
        <v>0.25</v>
      </c>
      <c r="BL712" s="6">
        <f t="shared" si="769"/>
        <v>0.25</v>
      </c>
      <c r="BM712" s="6">
        <v>0.5</v>
      </c>
      <c r="BN712" s="6">
        <f t="shared" si="770"/>
        <v>0.5</v>
      </c>
      <c r="BO712" s="6">
        <f t="shared" si="771"/>
        <v>0.5</v>
      </c>
      <c r="BP712" s="6">
        <f t="shared" si="772"/>
        <v>0.5</v>
      </c>
      <c r="BQ712" s="6">
        <f t="shared" si="773"/>
        <v>0.5</v>
      </c>
      <c r="BR712" s="6">
        <v>0.75</v>
      </c>
      <c r="BS712" s="6">
        <f t="shared" si="774"/>
        <v>0.75</v>
      </c>
      <c r="BT712" s="6">
        <f t="shared" si="775"/>
        <v>0.75</v>
      </c>
      <c r="BU712" s="6">
        <f t="shared" si="776"/>
        <v>0.75</v>
      </c>
      <c r="BV712" s="6">
        <f t="shared" si="777"/>
        <v>0.75</v>
      </c>
      <c r="BW712" s="6">
        <v>1</v>
      </c>
      <c r="BX712" s="1"/>
    </row>
    <row r="713" spans="1:76" ht="68.400000000000006" hidden="1" x14ac:dyDescent="0.3">
      <c r="A713" s="2" t="str">
        <f>Programas!A713</f>
        <v>DO4</v>
      </c>
      <c r="B713" s="2">
        <f>Programas!B713</f>
        <v>3</v>
      </c>
      <c r="C713" s="2" t="str">
        <f>Programas!C713</f>
        <v>Apoio e manutenção dos CBHs e ED</v>
      </c>
      <c r="D713" s="2">
        <f>Programas!D713</f>
        <v>17</v>
      </c>
      <c r="E713" s="2" t="str">
        <f>Programas!E713</f>
        <v>Manutenção e Custeio Operacional da Entidade Delegatária e dos CBHs</v>
      </c>
      <c r="F713" s="2" t="str">
        <f>Programas!F713</f>
        <v>N/A</v>
      </c>
      <c r="G713" s="2" t="str">
        <f>Programas!G713</f>
        <v>N/A</v>
      </c>
      <c r="H713" s="2" t="str">
        <f>Programas!H713</f>
        <v>17.1.2</v>
      </c>
      <c r="I713" s="2" t="str">
        <f>Programas!I713</f>
        <v>Manter e custear os serviços de tecnologia da informação necessários ao funcionamento dos sistemas corporativos do comitê de bacia hidrográfica e da entidade delegatária</v>
      </c>
      <c r="J713" s="3" t="str">
        <f>IF(Programas!J713="X","X","")</f>
        <v/>
      </c>
      <c r="K713" s="3" t="str">
        <f>IF(Programas!K713="X","X","")</f>
        <v/>
      </c>
      <c r="L713" s="3" t="str">
        <f>IF(Programas!L713="X","X","")</f>
        <v/>
      </c>
      <c r="M713" s="3" t="str">
        <f>IF(Programas!M713="X","X","")</f>
        <v>X</v>
      </c>
      <c r="N713" s="3" t="str">
        <f>IF(Programas!N713="X","X","")</f>
        <v>X</v>
      </c>
      <c r="O713" s="3" t="str">
        <f>IF(Programas!O713="X","X","")</f>
        <v>X</v>
      </c>
      <c r="P713" s="3" t="str">
        <f>IF(Programas!P713="X","X","")</f>
        <v>X</v>
      </c>
      <c r="Q713" s="3" t="str">
        <f>IF(Programas!Q713="X","X","")</f>
        <v>X</v>
      </c>
      <c r="R713" s="3" t="str">
        <f>IF(Programas!R713="X","X","")</f>
        <v>X</v>
      </c>
      <c r="S713" s="3" t="str">
        <f>IF(Programas!S713="X","X","")</f>
        <v>X</v>
      </c>
      <c r="T713" s="3" t="str">
        <f>IF(Programas!T713="X","X","")</f>
        <v>X</v>
      </c>
      <c r="U713" s="3" t="str">
        <f>IF(Programas!U713="X","X","")</f>
        <v>X</v>
      </c>
      <c r="V713" s="3" t="str">
        <f>IF(Programas!V713="X","X","")</f>
        <v>X</v>
      </c>
      <c r="W713" s="3" t="str">
        <f>IF(Programas!W713="X","X","")</f>
        <v>X</v>
      </c>
      <c r="X713" s="3" t="str">
        <f>IF(Programas!X713="X","X","")</f>
        <v>X</v>
      </c>
      <c r="Y713" s="3" t="str">
        <f>IF(Programas!Y713="X","X","")</f>
        <v>X</v>
      </c>
      <c r="Z713" s="3" t="str">
        <f>IF(Programas!Z713="X","X","")</f>
        <v>X</v>
      </c>
      <c r="AA713" s="3" t="str">
        <f>IF(Programas!AA713="X","X","")</f>
        <v>X</v>
      </c>
      <c r="AB713" s="3" t="str">
        <f>IF(Programas!AB713="X","X","")</f>
        <v>X</v>
      </c>
      <c r="AC713" s="3" t="str">
        <f>IF(Programas!AC713="X","X","")</f>
        <v>X</v>
      </c>
      <c r="AD713" s="3">
        <f>Programas!AD713</f>
        <v>0</v>
      </c>
      <c r="AE713" s="3">
        <f>Programas!AE713</f>
        <v>0</v>
      </c>
      <c r="AF713" s="3">
        <f>Programas!AF713</f>
        <v>0</v>
      </c>
      <c r="AG713" s="3">
        <f>Programas!AG713</f>
        <v>40</v>
      </c>
      <c r="AH713" s="3">
        <f>Programas!AH713</f>
        <v>40</v>
      </c>
      <c r="AI713" s="3">
        <f>Programas!AI713</f>
        <v>40</v>
      </c>
      <c r="AJ713" s="3">
        <f>Programas!AJ713</f>
        <v>40</v>
      </c>
      <c r="AK713" s="3">
        <f>Programas!AK713</f>
        <v>40</v>
      </c>
      <c r="AL713" s="3">
        <f>Programas!AL713</f>
        <v>40</v>
      </c>
      <c r="AM713" s="3">
        <f>Programas!AM713</f>
        <v>40</v>
      </c>
      <c r="AN713" s="3">
        <f>Programas!AN713</f>
        <v>40</v>
      </c>
      <c r="AO713" s="3">
        <f>Programas!AO713</f>
        <v>40</v>
      </c>
      <c r="AP713" s="3">
        <f>Programas!AP713</f>
        <v>40</v>
      </c>
      <c r="AQ713" s="3">
        <f>Programas!AQ713</f>
        <v>40</v>
      </c>
      <c r="AR713" s="3">
        <f>Programas!AR713</f>
        <v>40</v>
      </c>
      <c r="AS713" s="3">
        <f>Programas!AS713</f>
        <v>40</v>
      </c>
      <c r="AT713" s="3">
        <f>Programas!AT713</f>
        <v>40</v>
      </c>
      <c r="AU713" s="3">
        <f>Programas!AU713</f>
        <v>40</v>
      </c>
      <c r="AV713" s="3">
        <f>Programas!AV713</f>
        <v>40</v>
      </c>
      <c r="AW713" s="3">
        <f>Programas!AW713</f>
        <v>40</v>
      </c>
      <c r="AX713" s="4">
        <f t="shared" si="746"/>
        <v>680</v>
      </c>
      <c r="AY713" s="4" t="s">
        <v>205</v>
      </c>
      <c r="AZ713" s="15" t="s">
        <v>541</v>
      </c>
      <c r="BA713" s="15" t="s">
        <v>542</v>
      </c>
      <c r="BB713" s="15" t="s">
        <v>543</v>
      </c>
      <c r="BC713" s="15" t="s">
        <v>544</v>
      </c>
      <c r="BD713" s="6">
        <v>0</v>
      </c>
      <c r="BE713" s="6">
        <f t="shared" si="763"/>
        <v>0</v>
      </c>
      <c r="BF713" s="6">
        <f t="shared" si="764"/>
        <v>0</v>
      </c>
      <c r="BG713" s="6">
        <f t="shared" si="765"/>
        <v>0</v>
      </c>
      <c r="BH713" s="6">
        <v>0.25</v>
      </c>
      <c r="BI713" s="6">
        <f t="shared" si="766"/>
        <v>0.25</v>
      </c>
      <c r="BJ713" s="6">
        <f t="shared" si="767"/>
        <v>0.25</v>
      </c>
      <c r="BK713" s="6">
        <f t="shared" si="768"/>
        <v>0.25</v>
      </c>
      <c r="BL713" s="6">
        <f t="shared" si="769"/>
        <v>0.25</v>
      </c>
      <c r="BM713" s="6">
        <v>0.5</v>
      </c>
      <c r="BN713" s="6">
        <f t="shared" si="770"/>
        <v>0.5</v>
      </c>
      <c r="BO713" s="6">
        <f t="shared" si="771"/>
        <v>0.5</v>
      </c>
      <c r="BP713" s="6">
        <f t="shared" si="772"/>
        <v>0.5</v>
      </c>
      <c r="BQ713" s="6">
        <f t="shared" si="773"/>
        <v>0.5</v>
      </c>
      <c r="BR713" s="6">
        <v>0.75</v>
      </c>
      <c r="BS713" s="6">
        <f t="shared" si="774"/>
        <v>0.75</v>
      </c>
      <c r="BT713" s="6">
        <f t="shared" si="775"/>
        <v>0.75</v>
      </c>
      <c r="BU713" s="6">
        <f t="shared" si="776"/>
        <v>0.75</v>
      </c>
      <c r="BV713" s="6">
        <f t="shared" si="777"/>
        <v>0.75</v>
      </c>
      <c r="BW713" s="6">
        <v>1</v>
      </c>
      <c r="BX713" s="1"/>
    </row>
    <row r="714" spans="1:76" ht="68.400000000000006" hidden="1" x14ac:dyDescent="0.3">
      <c r="A714" s="2" t="str">
        <f>Programas!A714</f>
        <v>DO5</v>
      </c>
      <c r="B714" s="2">
        <f>Programas!B714</f>
        <v>3</v>
      </c>
      <c r="C714" s="2" t="str">
        <f>Programas!C714</f>
        <v>Apoio e manutenção dos CBHs e ED</v>
      </c>
      <c r="D714" s="2">
        <f>Programas!D714</f>
        <v>17</v>
      </c>
      <c r="E714" s="2" t="str">
        <f>Programas!E714</f>
        <v>Manutenção e Custeio Operacional da Entidade Delegatária e dos CBHs</v>
      </c>
      <c r="F714" s="2" t="str">
        <f>Programas!F714</f>
        <v>N/A</v>
      </c>
      <c r="G714" s="2" t="str">
        <f>Programas!G714</f>
        <v>N/A</v>
      </c>
      <c r="H714" s="2" t="str">
        <f>Programas!H714</f>
        <v>17.1.2</v>
      </c>
      <c r="I714" s="2" t="str">
        <f>Programas!I714</f>
        <v>Manter e custear os serviços de tecnologia da informação necessários ao funcionamento dos sistemas corporativos do comitê de bacia hidrográfica e da entidade delegatária</v>
      </c>
      <c r="J714" s="3" t="str">
        <f>IF(Programas!J714="X","X","")</f>
        <v/>
      </c>
      <c r="K714" s="3" t="str">
        <f>IF(Programas!K714="X","X","")</f>
        <v/>
      </c>
      <c r="L714" s="3" t="str">
        <f>IF(Programas!L714="X","X","")</f>
        <v/>
      </c>
      <c r="M714" s="3" t="str">
        <f>IF(Programas!M714="X","X","")</f>
        <v>X</v>
      </c>
      <c r="N714" s="3" t="str">
        <f>IF(Programas!N714="X","X","")</f>
        <v>X</v>
      </c>
      <c r="O714" s="3" t="str">
        <f>IF(Programas!O714="X","X","")</f>
        <v>X</v>
      </c>
      <c r="P714" s="3" t="str">
        <f>IF(Programas!P714="X","X","")</f>
        <v>X</v>
      </c>
      <c r="Q714" s="3" t="str">
        <f>IF(Programas!Q714="X","X","")</f>
        <v>X</v>
      </c>
      <c r="R714" s="3" t="str">
        <f>IF(Programas!R714="X","X","")</f>
        <v>X</v>
      </c>
      <c r="S714" s="3" t="str">
        <f>IF(Programas!S714="X","X","")</f>
        <v>X</v>
      </c>
      <c r="T714" s="3" t="str">
        <f>IF(Programas!T714="X","X","")</f>
        <v>X</v>
      </c>
      <c r="U714" s="3" t="str">
        <f>IF(Programas!U714="X","X","")</f>
        <v>X</v>
      </c>
      <c r="V714" s="3" t="str">
        <f>IF(Programas!V714="X","X","")</f>
        <v>X</v>
      </c>
      <c r="W714" s="3" t="str">
        <f>IF(Programas!W714="X","X","")</f>
        <v>X</v>
      </c>
      <c r="X714" s="3" t="str">
        <f>IF(Programas!X714="X","X","")</f>
        <v>X</v>
      </c>
      <c r="Y714" s="3" t="str">
        <f>IF(Programas!Y714="X","X","")</f>
        <v>X</v>
      </c>
      <c r="Z714" s="3" t="str">
        <f>IF(Programas!Z714="X","X","")</f>
        <v>X</v>
      </c>
      <c r="AA714" s="3" t="str">
        <f>IF(Programas!AA714="X","X","")</f>
        <v>X</v>
      </c>
      <c r="AB714" s="3" t="str">
        <f>IF(Programas!AB714="X","X","")</f>
        <v>X</v>
      </c>
      <c r="AC714" s="3" t="str">
        <f>IF(Programas!AC714="X","X","")</f>
        <v>X</v>
      </c>
      <c r="AD714" s="3">
        <f>Programas!AD714</f>
        <v>0</v>
      </c>
      <c r="AE714" s="3">
        <f>Programas!AE714</f>
        <v>0</v>
      </c>
      <c r="AF714" s="3">
        <f>Programas!AF714</f>
        <v>0</v>
      </c>
      <c r="AG714" s="3">
        <f>Programas!AG714</f>
        <v>30</v>
      </c>
      <c r="AH714" s="3">
        <f>Programas!AH714</f>
        <v>30</v>
      </c>
      <c r="AI714" s="3">
        <f>Programas!AI714</f>
        <v>30</v>
      </c>
      <c r="AJ714" s="3">
        <f>Programas!AJ714</f>
        <v>30</v>
      </c>
      <c r="AK714" s="3">
        <f>Programas!AK714</f>
        <v>30</v>
      </c>
      <c r="AL714" s="3">
        <f>Programas!AL714</f>
        <v>30</v>
      </c>
      <c r="AM714" s="3">
        <f>Programas!AM714</f>
        <v>30</v>
      </c>
      <c r="AN714" s="3">
        <f>Programas!AN714</f>
        <v>30</v>
      </c>
      <c r="AO714" s="3">
        <f>Programas!AO714</f>
        <v>30</v>
      </c>
      <c r="AP714" s="3">
        <f>Programas!AP714</f>
        <v>30</v>
      </c>
      <c r="AQ714" s="3">
        <f>Programas!AQ714</f>
        <v>30</v>
      </c>
      <c r="AR714" s="3">
        <f>Programas!AR714</f>
        <v>30</v>
      </c>
      <c r="AS714" s="3">
        <f>Programas!AS714</f>
        <v>30</v>
      </c>
      <c r="AT714" s="3">
        <f>Programas!AT714</f>
        <v>30</v>
      </c>
      <c r="AU714" s="3">
        <f>Programas!AU714</f>
        <v>30</v>
      </c>
      <c r="AV714" s="3">
        <f>Programas!AV714</f>
        <v>30</v>
      </c>
      <c r="AW714" s="3">
        <f>Programas!AW714</f>
        <v>30</v>
      </c>
      <c r="AX714" s="4">
        <f t="shared" si="746"/>
        <v>510</v>
      </c>
      <c r="AY714" s="4" t="s">
        <v>205</v>
      </c>
      <c r="AZ714" s="15" t="s">
        <v>541</v>
      </c>
      <c r="BA714" s="15" t="s">
        <v>542</v>
      </c>
      <c r="BB714" s="15" t="s">
        <v>543</v>
      </c>
      <c r="BC714" s="15" t="s">
        <v>544</v>
      </c>
      <c r="BD714" s="6">
        <v>0</v>
      </c>
      <c r="BE714" s="6">
        <f t="shared" si="763"/>
        <v>0</v>
      </c>
      <c r="BF714" s="6">
        <f t="shared" si="764"/>
        <v>0</v>
      </c>
      <c r="BG714" s="6">
        <f t="shared" si="765"/>
        <v>0</v>
      </c>
      <c r="BH714" s="6">
        <v>0.25</v>
      </c>
      <c r="BI714" s="6">
        <f t="shared" si="766"/>
        <v>0.25</v>
      </c>
      <c r="BJ714" s="6">
        <f t="shared" si="767"/>
        <v>0.25</v>
      </c>
      <c r="BK714" s="6">
        <f t="shared" si="768"/>
        <v>0.25</v>
      </c>
      <c r="BL714" s="6">
        <f t="shared" si="769"/>
        <v>0.25</v>
      </c>
      <c r="BM714" s="6">
        <v>0.5</v>
      </c>
      <c r="BN714" s="6">
        <f t="shared" si="770"/>
        <v>0.5</v>
      </c>
      <c r="BO714" s="6">
        <f t="shared" si="771"/>
        <v>0.5</v>
      </c>
      <c r="BP714" s="6">
        <f t="shared" si="772"/>
        <v>0.5</v>
      </c>
      <c r="BQ714" s="6">
        <f t="shared" si="773"/>
        <v>0.5</v>
      </c>
      <c r="BR714" s="6">
        <v>0.75</v>
      </c>
      <c r="BS714" s="6">
        <f t="shared" si="774"/>
        <v>0.75</v>
      </c>
      <c r="BT714" s="6">
        <f t="shared" si="775"/>
        <v>0.75</v>
      </c>
      <c r="BU714" s="6">
        <f t="shared" si="776"/>
        <v>0.75</v>
      </c>
      <c r="BV714" s="6">
        <f t="shared" si="777"/>
        <v>0.75</v>
      </c>
      <c r="BW714" s="6">
        <v>1</v>
      </c>
      <c r="BX714" s="1"/>
    </row>
    <row r="715" spans="1:76" ht="68.400000000000006" hidden="1" x14ac:dyDescent="0.3">
      <c r="A715" s="2" t="str">
        <f>Programas!A715</f>
        <v>DO6</v>
      </c>
      <c r="B715" s="2">
        <f>Programas!B715</f>
        <v>3</v>
      </c>
      <c r="C715" s="2" t="str">
        <f>Programas!C715</f>
        <v>Apoio e manutenção dos CBHs e ED</v>
      </c>
      <c r="D715" s="2">
        <f>Programas!D715</f>
        <v>17</v>
      </c>
      <c r="E715" s="2" t="str">
        <f>Programas!E715</f>
        <v>Manutenção e Custeio Operacional da Entidade Delegatária e dos CBHs</v>
      </c>
      <c r="F715" s="2" t="str">
        <f>Programas!F715</f>
        <v>N/A</v>
      </c>
      <c r="G715" s="2" t="str">
        <f>Programas!G715</f>
        <v>N/A</v>
      </c>
      <c r="H715" s="2" t="str">
        <f>Programas!H715</f>
        <v>17.1.2</v>
      </c>
      <c r="I715" s="2" t="str">
        <f>Programas!I715</f>
        <v>Manter e custear os serviços de tecnologia da informação necessários ao funcionamento dos sistemas corporativos do comitê de bacia hidrográfica e da entidade delegatária</v>
      </c>
      <c r="J715" s="3" t="str">
        <f>IF(Programas!J715="X","X","")</f>
        <v/>
      </c>
      <c r="K715" s="3" t="str">
        <f>IF(Programas!K715="X","X","")</f>
        <v/>
      </c>
      <c r="L715" s="3" t="str">
        <f>IF(Programas!L715="X","X","")</f>
        <v/>
      </c>
      <c r="M715" s="3" t="str">
        <f>IF(Programas!M715="X","X","")</f>
        <v>X</v>
      </c>
      <c r="N715" s="3" t="str">
        <f>IF(Programas!N715="X","X","")</f>
        <v>X</v>
      </c>
      <c r="O715" s="3" t="str">
        <f>IF(Programas!O715="X","X","")</f>
        <v>X</v>
      </c>
      <c r="P715" s="3" t="str">
        <f>IF(Programas!P715="X","X","")</f>
        <v>X</v>
      </c>
      <c r="Q715" s="3" t="str">
        <f>IF(Programas!Q715="X","X","")</f>
        <v>X</v>
      </c>
      <c r="R715" s="3" t="str">
        <f>IF(Programas!R715="X","X","")</f>
        <v>X</v>
      </c>
      <c r="S715" s="3" t="str">
        <f>IF(Programas!S715="X","X","")</f>
        <v>X</v>
      </c>
      <c r="T715" s="3" t="str">
        <f>IF(Programas!T715="X","X","")</f>
        <v>X</v>
      </c>
      <c r="U715" s="3" t="str">
        <f>IF(Programas!U715="X","X","")</f>
        <v>X</v>
      </c>
      <c r="V715" s="3" t="str">
        <f>IF(Programas!V715="X","X","")</f>
        <v>X</v>
      </c>
      <c r="W715" s="3" t="str">
        <f>IF(Programas!W715="X","X","")</f>
        <v>X</v>
      </c>
      <c r="X715" s="3" t="str">
        <f>IF(Programas!X715="X","X","")</f>
        <v>X</v>
      </c>
      <c r="Y715" s="3" t="str">
        <f>IF(Programas!Y715="X","X","")</f>
        <v>X</v>
      </c>
      <c r="Z715" s="3" t="str">
        <f>IF(Programas!Z715="X","X","")</f>
        <v>X</v>
      </c>
      <c r="AA715" s="3" t="str">
        <f>IF(Programas!AA715="X","X","")</f>
        <v>X</v>
      </c>
      <c r="AB715" s="3" t="str">
        <f>IF(Programas!AB715="X","X","")</f>
        <v>X</v>
      </c>
      <c r="AC715" s="3" t="str">
        <f>IF(Programas!AC715="X","X","")</f>
        <v>X</v>
      </c>
      <c r="AD715" s="3">
        <f>Programas!AD715</f>
        <v>0</v>
      </c>
      <c r="AE715" s="3">
        <f>Programas!AE715</f>
        <v>0</v>
      </c>
      <c r="AF715" s="3">
        <f>Programas!AF715</f>
        <v>0</v>
      </c>
      <c r="AG715" s="3">
        <f>Programas!AG715</f>
        <v>30</v>
      </c>
      <c r="AH715" s="3">
        <f>Programas!AH715</f>
        <v>30</v>
      </c>
      <c r="AI715" s="3">
        <f>Programas!AI715</f>
        <v>30</v>
      </c>
      <c r="AJ715" s="3">
        <f>Programas!AJ715</f>
        <v>30</v>
      </c>
      <c r="AK715" s="3">
        <f>Programas!AK715</f>
        <v>30</v>
      </c>
      <c r="AL715" s="3">
        <f>Programas!AL715</f>
        <v>30</v>
      </c>
      <c r="AM715" s="3">
        <f>Programas!AM715</f>
        <v>30</v>
      </c>
      <c r="AN715" s="3">
        <f>Programas!AN715</f>
        <v>30</v>
      </c>
      <c r="AO715" s="3">
        <f>Programas!AO715</f>
        <v>30</v>
      </c>
      <c r="AP715" s="3">
        <f>Programas!AP715</f>
        <v>30</v>
      </c>
      <c r="AQ715" s="3">
        <f>Programas!AQ715</f>
        <v>30</v>
      </c>
      <c r="AR715" s="3">
        <f>Programas!AR715</f>
        <v>30</v>
      </c>
      <c r="AS715" s="3">
        <f>Programas!AS715</f>
        <v>30</v>
      </c>
      <c r="AT715" s="3">
        <f>Programas!AT715</f>
        <v>30</v>
      </c>
      <c r="AU715" s="3">
        <f>Programas!AU715</f>
        <v>30</v>
      </c>
      <c r="AV715" s="3">
        <f>Programas!AV715</f>
        <v>30</v>
      </c>
      <c r="AW715" s="3">
        <f>Programas!AW715</f>
        <v>30</v>
      </c>
      <c r="AX715" s="4">
        <f t="shared" si="746"/>
        <v>510</v>
      </c>
      <c r="AY715" s="4" t="s">
        <v>205</v>
      </c>
      <c r="AZ715" s="15" t="s">
        <v>541</v>
      </c>
      <c r="BA715" s="15" t="s">
        <v>542</v>
      </c>
      <c r="BB715" s="15" t="s">
        <v>543</v>
      </c>
      <c r="BC715" s="15" t="s">
        <v>544</v>
      </c>
      <c r="BD715" s="6">
        <v>0</v>
      </c>
      <c r="BE715" s="6">
        <f t="shared" si="763"/>
        <v>0</v>
      </c>
      <c r="BF715" s="6">
        <f t="shared" si="764"/>
        <v>0</v>
      </c>
      <c r="BG715" s="6">
        <f t="shared" si="765"/>
        <v>0</v>
      </c>
      <c r="BH715" s="6">
        <v>0.25</v>
      </c>
      <c r="BI715" s="6">
        <f t="shared" si="766"/>
        <v>0.25</v>
      </c>
      <c r="BJ715" s="6">
        <f t="shared" si="767"/>
        <v>0.25</v>
      </c>
      <c r="BK715" s="6">
        <f t="shared" si="768"/>
        <v>0.25</v>
      </c>
      <c r="BL715" s="6">
        <f t="shared" si="769"/>
        <v>0.25</v>
      </c>
      <c r="BM715" s="6">
        <v>0.5</v>
      </c>
      <c r="BN715" s="6">
        <f t="shared" si="770"/>
        <v>0.5</v>
      </c>
      <c r="BO715" s="6">
        <f t="shared" si="771"/>
        <v>0.5</v>
      </c>
      <c r="BP715" s="6">
        <f t="shared" si="772"/>
        <v>0.5</v>
      </c>
      <c r="BQ715" s="6">
        <f t="shared" si="773"/>
        <v>0.5</v>
      </c>
      <c r="BR715" s="6">
        <v>0.75</v>
      </c>
      <c r="BS715" s="6">
        <f t="shared" si="774"/>
        <v>0.75</v>
      </c>
      <c r="BT715" s="6">
        <f t="shared" si="775"/>
        <v>0.75</v>
      </c>
      <c r="BU715" s="6">
        <f t="shared" si="776"/>
        <v>0.75</v>
      </c>
      <c r="BV715" s="6">
        <f t="shared" si="777"/>
        <v>0.75</v>
      </c>
      <c r="BW715" s="6">
        <v>1</v>
      </c>
      <c r="BX715" s="1"/>
    </row>
    <row r="716" spans="1:76" ht="68.400000000000006" hidden="1" x14ac:dyDescent="0.3">
      <c r="A716" s="2" t="str">
        <f>Programas!A716</f>
        <v>UA7</v>
      </c>
      <c r="B716" s="2">
        <f>Programas!B716</f>
        <v>3</v>
      </c>
      <c r="C716" s="2" t="str">
        <f>Programas!C716</f>
        <v>Apoio e manutenção dos CBHs e ED</v>
      </c>
      <c r="D716" s="2">
        <f>Programas!D716</f>
        <v>17</v>
      </c>
      <c r="E716" s="2" t="str">
        <f>Programas!E716</f>
        <v>Manutenção e Custeio Operacional da Entidade Delegatária e dos CBHs</v>
      </c>
      <c r="F716" s="2" t="str">
        <f>Programas!F716</f>
        <v>N/A</v>
      </c>
      <c r="G716" s="2" t="str">
        <f>Programas!G716</f>
        <v>N/A</v>
      </c>
      <c r="H716" s="2" t="str">
        <f>Programas!H716</f>
        <v>17.1.2</v>
      </c>
      <c r="I716" s="2" t="str">
        <f>Programas!I716</f>
        <v>Manter e custear os serviços de tecnologia da informação necessários ao funcionamento dos sistemas corporativos do comitê de bacia hidrográfica e da entidade delegatária</v>
      </c>
      <c r="J716" s="3" t="str">
        <f>IF(Programas!J716="X","X","")</f>
        <v/>
      </c>
      <c r="K716" s="3" t="str">
        <f>IF(Programas!K716="X","X","")</f>
        <v/>
      </c>
      <c r="L716" s="3" t="str">
        <f>IF(Programas!L716="X","X","")</f>
        <v/>
      </c>
      <c r="M716" s="3" t="str">
        <f>IF(Programas!M716="X","X","")</f>
        <v/>
      </c>
      <c r="N716" s="3" t="str">
        <f>IF(Programas!N716="X","X","")</f>
        <v>X</v>
      </c>
      <c r="O716" s="3" t="str">
        <f>IF(Programas!O716="X","X","")</f>
        <v>X</v>
      </c>
      <c r="P716" s="3" t="str">
        <f>IF(Programas!P716="X","X","")</f>
        <v>X</v>
      </c>
      <c r="Q716" s="3" t="str">
        <f>IF(Programas!Q716="X","X","")</f>
        <v>X</v>
      </c>
      <c r="R716" s="3" t="str">
        <f>IF(Programas!R716="X","X","")</f>
        <v>X</v>
      </c>
      <c r="S716" s="3" t="str">
        <f>IF(Programas!S716="X","X","")</f>
        <v>X</v>
      </c>
      <c r="T716" s="3" t="str">
        <f>IF(Programas!T716="X","X","")</f>
        <v>X</v>
      </c>
      <c r="U716" s="3" t="str">
        <f>IF(Programas!U716="X","X","")</f>
        <v>X</v>
      </c>
      <c r="V716" s="3" t="str">
        <f>IF(Programas!V716="X","X","")</f>
        <v>X</v>
      </c>
      <c r="W716" s="3" t="str">
        <f>IF(Programas!W716="X","X","")</f>
        <v>X</v>
      </c>
      <c r="X716" s="3" t="str">
        <f>IF(Programas!X716="X","X","")</f>
        <v>X</v>
      </c>
      <c r="Y716" s="3" t="str">
        <f>IF(Programas!Y716="X","X","")</f>
        <v>X</v>
      </c>
      <c r="Z716" s="3" t="str">
        <f>IF(Programas!Z716="X","X","")</f>
        <v>X</v>
      </c>
      <c r="AA716" s="3" t="str">
        <f>IF(Programas!AA716="X","X","")</f>
        <v>X</v>
      </c>
      <c r="AB716" s="3" t="str">
        <f>IF(Programas!AB716="X","X","")</f>
        <v>X</v>
      </c>
      <c r="AC716" s="3" t="str">
        <f>IF(Programas!AC716="X","X","")</f>
        <v>X</v>
      </c>
      <c r="AD716" s="3">
        <f>Programas!AD716</f>
        <v>0</v>
      </c>
      <c r="AE716" s="3">
        <f>Programas!AE716</f>
        <v>0</v>
      </c>
      <c r="AF716" s="3">
        <f>Programas!AF716</f>
        <v>0</v>
      </c>
      <c r="AG716" s="3">
        <f>Programas!AG716</f>
        <v>0</v>
      </c>
      <c r="AH716" s="3">
        <f>Programas!AH716</f>
        <v>0</v>
      </c>
      <c r="AI716" s="3">
        <f>Programas!AI716</f>
        <v>10</v>
      </c>
      <c r="AJ716" s="3">
        <f>Programas!AJ716</f>
        <v>10</v>
      </c>
      <c r="AK716" s="3">
        <f>Programas!AK716</f>
        <v>10</v>
      </c>
      <c r="AL716" s="3">
        <f>Programas!AL716</f>
        <v>10</v>
      </c>
      <c r="AM716" s="3">
        <f>Programas!AM716</f>
        <v>10</v>
      </c>
      <c r="AN716" s="3">
        <f>Programas!AN716</f>
        <v>10</v>
      </c>
      <c r="AO716" s="3">
        <f>Programas!AO716</f>
        <v>10</v>
      </c>
      <c r="AP716" s="3">
        <f>Programas!AP716</f>
        <v>10</v>
      </c>
      <c r="AQ716" s="3">
        <f>Programas!AQ716</f>
        <v>10</v>
      </c>
      <c r="AR716" s="3">
        <f>Programas!AR716</f>
        <v>10</v>
      </c>
      <c r="AS716" s="3">
        <f>Programas!AS716</f>
        <v>10</v>
      </c>
      <c r="AT716" s="3">
        <f>Programas!AT716</f>
        <v>10</v>
      </c>
      <c r="AU716" s="3">
        <f>Programas!AU716</f>
        <v>10</v>
      </c>
      <c r="AV716" s="3">
        <f>Programas!AV716</f>
        <v>10</v>
      </c>
      <c r="AW716" s="3">
        <f>Programas!AW716</f>
        <v>10</v>
      </c>
      <c r="AX716" s="4">
        <f t="shared" si="746"/>
        <v>150</v>
      </c>
      <c r="AY716" s="4" t="s">
        <v>205</v>
      </c>
      <c r="AZ716" s="2" t="s">
        <v>499</v>
      </c>
      <c r="BA716" s="2" t="s">
        <v>411</v>
      </c>
      <c r="BB716" s="2" t="s">
        <v>412</v>
      </c>
      <c r="BC716" s="2" t="s">
        <v>413</v>
      </c>
      <c r="BD716" s="6">
        <v>0</v>
      </c>
      <c r="BE716" s="6">
        <f t="shared" ref="BE716:BG719" si="778">BD716</f>
        <v>0</v>
      </c>
      <c r="BF716" s="6">
        <f t="shared" si="778"/>
        <v>0</v>
      </c>
      <c r="BG716" s="6">
        <f t="shared" si="778"/>
        <v>0</v>
      </c>
      <c r="BH716" s="6">
        <v>0.25</v>
      </c>
      <c r="BI716" s="6">
        <f t="shared" ref="BI716:BL719" si="779">BH716</f>
        <v>0.25</v>
      </c>
      <c r="BJ716" s="6">
        <f t="shared" si="779"/>
        <v>0.25</v>
      </c>
      <c r="BK716" s="6">
        <f t="shared" si="779"/>
        <v>0.25</v>
      </c>
      <c r="BL716" s="6">
        <f t="shared" si="779"/>
        <v>0.25</v>
      </c>
      <c r="BM716" s="6">
        <v>0.5</v>
      </c>
      <c r="BN716" s="6">
        <f t="shared" ref="BN716:BQ719" si="780">BM716</f>
        <v>0.5</v>
      </c>
      <c r="BO716" s="6">
        <f t="shared" si="780"/>
        <v>0.5</v>
      </c>
      <c r="BP716" s="6">
        <f t="shared" si="780"/>
        <v>0.5</v>
      </c>
      <c r="BQ716" s="6">
        <f t="shared" si="780"/>
        <v>0.5</v>
      </c>
      <c r="BR716" s="6">
        <v>0.75</v>
      </c>
      <c r="BS716" s="6">
        <f t="shared" ref="BS716:BV719" si="781">BR716</f>
        <v>0.75</v>
      </c>
      <c r="BT716" s="6">
        <f t="shared" si="781"/>
        <v>0.75</v>
      </c>
      <c r="BU716" s="6">
        <f t="shared" si="781"/>
        <v>0.75</v>
      </c>
      <c r="BV716" s="6">
        <f t="shared" si="781"/>
        <v>0.75</v>
      </c>
      <c r="BW716" s="6">
        <v>1</v>
      </c>
      <c r="BX716" s="1"/>
    </row>
    <row r="717" spans="1:76" ht="68.400000000000006" hidden="1" x14ac:dyDescent="0.3">
      <c r="A717" s="2" t="str">
        <f>Programas!A717</f>
        <v>UA8</v>
      </c>
      <c r="B717" s="2">
        <f>Programas!B717</f>
        <v>3</v>
      </c>
      <c r="C717" s="2" t="str">
        <f>Programas!C717</f>
        <v>Apoio e manutenção dos CBHs e ED</v>
      </c>
      <c r="D717" s="2">
        <f>Programas!D717</f>
        <v>17</v>
      </c>
      <c r="E717" s="2" t="str">
        <f>Programas!E717</f>
        <v>Manutenção e Custeio Operacional da Entidade Delegatária e dos CBHs</v>
      </c>
      <c r="F717" s="2" t="str">
        <f>Programas!F717</f>
        <v>N/A</v>
      </c>
      <c r="G717" s="2" t="str">
        <f>Programas!G717</f>
        <v>N/A</v>
      </c>
      <c r="H717" s="2" t="str">
        <f>Programas!H717</f>
        <v>17.1.2</v>
      </c>
      <c r="I717" s="2" t="str">
        <f>Programas!I717</f>
        <v>Manter e custear os serviços de tecnologia da informação necessários ao funcionamento dos sistemas corporativos do comitê de bacia hidrográfica e da entidade delegatária</v>
      </c>
      <c r="J717" s="3" t="str">
        <f>IF(Programas!J717="X","X","")</f>
        <v/>
      </c>
      <c r="K717" s="3" t="str">
        <f>IF(Programas!K717="X","X","")</f>
        <v/>
      </c>
      <c r="L717" s="3" t="str">
        <f>IF(Programas!L717="X","X","")</f>
        <v/>
      </c>
      <c r="M717" s="3" t="str">
        <f>IF(Programas!M717="X","X","")</f>
        <v/>
      </c>
      <c r="N717" s="3" t="str">
        <f>IF(Programas!N717="X","X","")</f>
        <v>X</v>
      </c>
      <c r="O717" s="3" t="str">
        <f>IF(Programas!O717="X","X","")</f>
        <v>X</v>
      </c>
      <c r="P717" s="3" t="str">
        <f>IF(Programas!P717="X","X","")</f>
        <v>X</v>
      </c>
      <c r="Q717" s="3" t="str">
        <f>IF(Programas!Q717="X","X","")</f>
        <v>X</v>
      </c>
      <c r="R717" s="3" t="str">
        <f>IF(Programas!R717="X","X","")</f>
        <v>X</v>
      </c>
      <c r="S717" s="3" t="str">
        <f>IF(Programas!S717="X","X","")</f>
        <v>X</v>
      </c>
      <c r="T717" s="3" t="str">
        <f>IF(Programas!T717="X","X","")</f>
        <v>X</v>
      </c>
      <c r="U717" s="3" t="str">
        <f>IF(Programas!U717="X","X","")</f>
        <v>X</v>
      </c>
      <c r="V717" s="3" t="str">
        <f>IF(Programas!V717="X","X","")</f>
        <v>X</v>
      </c>
      <c r="W717" s="3" t="str">
        <f>IF(Programas!W717="X","X","")</f>
        <v>X</v>
      </c>
      <c r="X717" s="3" t="str">
        <f>IF(Programas!X717="X","X","")</f>
        <v>X</v>
      </c>
      <c r="Y717" s="3" t="str">
        <f>IF(Programas!Y717="X","X","")</f>
        <v>X</v>
      </c>
      <c r="Z717" s="3" t="str">
        <f>IF(Programas!Z717="X","X","")</f>
        <v>X</v>
      </c>
      <c r="AA717" s="3" t="str">
        <f>IF(Programas!AA717="X","X","")</f>
        <v>X</v>
      </c>
      <c r="AB717" s="3" t="str">
        <f>IF(Programas!AB717="X","X","")</f>
        <v>X</v>
      </c>
      <c r="AC717" s="3" t="str">
        <f>IF(Programas!AC717="X","X","")</f>
        <v>X</v>
      </c>
      <c r="AD717" s="3">
        <f>Programas!AD717</f>
        <v>0</v>
      </c>
      <c r="AE717" s="3">
        <f>Programas!AE717</f>
        <v>0</v>
      </c>
      <c r="AF717" s="3">
        <f>Programas!AF717</f>
        <v>0</v>
      </c>
      <c r="AG717" s="3">
        <f>Programas!AG717</f>
        <v>0</v>
      </c>
      <c r="AH717" s="3">
        <f>Programas!AH717</f>
        <v>0</v>
      </c>
      <c r="AI717" s="3">
        <f>Programas!AI717</f>
        <v>30</v>
      </c>
      <c r="AJ717" s="3">
        <f>Programas!AJ717</f>
        <v>30</v>
      </c>
      <c r="AK717" s="3">
        <f>Programas!AK717</f>
        <v>30</v>
      </c>
      <c r="AL717" s="3">
        <f>Programas!AL717</f>
        <v>30</v>
      </c>
      <c r="AM717" s="3">
        <f>Programas!AM717</f>
        <v>30</v>
      </c>
      <c r="AN717" s="3">
        <f>Programas!AN717</f>
        <v>30</v>
      </c>
      <c r="AO717" s="3">
        <f>Programas!AO717</f>
        <v>30</v>
      </c>
      <c r="AP717" s="3">
        <f>Programas!AP717</f>
        <v>30</v>
      </c>
      <c r="AQ717" s="3">
        <f>Programas!AQ717</f>
        <v>30</v>
      </c>
      <c r="AR717" s="3">
        <f>Programas!AR717</f>
        <v>30</v>
      </c>
      <c r="AS717" s="3">
        <f>Programas!AS717</f>
        <v>30</v>
      </c>
      <c r="AT717" s="3">
        <f>Programas!AT717</f>
        <v>30</v>
      </c>
      <c r="AU717" s="3">
        <f>Programas!AU717</f>
        <v>30</v>
      </c>
      <c r="AV717" s="3">
        <f>Programas!AV717</f>
        <v>30</v>
      </c>
      <c r="AW717" s="3">
        <f>Programas!AW717</f>
        <v>30</v>
      </c>
      <c r="AX717" s="4">
        <f t="shared" si="746"/>
        <v>450</v>
      </c>
      <c r="AY717" s="4" t="s">
        <v>205</v>
      </c>
      <c r="AZ717" s="2" t="s">
        <v>499</v>
      </c>
      <c r="BA717" s="2" t="s">
        <v>411</v>
      </c>
      <c r="BB717" s="2" t="s">
        <v>412</v>
      </c>
      <c r="BC717" s="2" t="s">
        <v>413</v>
      </c>
      <c r="BD717" s="6">
        <v>0</v>
      </c>
      <c r="BE717" s="6">
        <f t="shared" si="778"/>
        <v>0</v>
      </c>
      <c r="BF717" s="6">
        <f t="shared" si="778"/>
        <v>0</v>
      </c>
      <c r="BG717" s="6">
        <f t="shared" si="778"/>
        <v>0</v>
      </c>
      <c r="BH717" s="6">
        <v>0.25</v>
      </c>
      <c r="BI717" s="6">
        <f t="shared" si="779"/>
        <v>0.25</v>
      </c>
      <c r="BJ717" s="6">
        <f t="shared" si="779"/>
        <v>0.25</v>
      </c>
      <c r="BK717" s="6">
        <f t="shared" si="779"/>
        <v>0.25</v>
      </c>
      <c r="BL717" s="6">
        <f t="shared" si="779"/>
        <v>0.25</v>
      </c>
      <c r="BM717" s="6">
        <v>0.5</v>
      </c>
      <c r="BN717" s="6">
        <f t="shared" si="780"/>
        <v>0.5</v>
      </c>
      <c r="BO717" s="6">
        <f t="shared" si="780"/>
        <v>0.5</v>
      </c>
      <c r="BP717" s="6">
        <f t="shared" si="780"/>
        <v>0.5</v>
      </c>
      <c r="BQ717" s="6">
        <f t="shared" si="780"/>
        <v>0.5</v>
      </c>
      <c r="BR717" s="6">
        <v>0.75</v>
      </c>
      <c r="BS717" s="6">
        <f t="shared" si="781"/>
        <v>0.75</v>
      </c>
      <c r="BT717" s="6">
        <f t="shared" si="781"/>
        <v>0.75</v>
      </c>
      <c r="BU717" s="6">
        <f t="shared" si="781"/>
        <v>0.75</v>
      </c>
      <c r="BV717" s="6">
        <f t="shared" si="781"/>
        <v>0.75</v>
      </c>
      <c r="BW717" s="6">
        <v>1</v>
      </c>
      <c r="BX717" s="1"/>
    </row>
    <row r="718" spans="1:76" ht="68.400000000000006" hidden="1" x14ac:dyDescent="0.3">
      <c r="A718" s="2" t="str">
        <f>Programas!A718</f>
        <v>UA9</v>
      </c>
      <c r="B718" s="2">
        <f>Programas!B718</f>
        <v>3</v>
      </c>
      <c r="C718" s="2" t="str">
        <f>Programas!C718</f>
        <v>Apoio e manutenção dos CBHs e ED</v>
      </c>
      <c r="D718" s="2">
        <f>Programas!D718</f>
        <v>17</v>
      </c>
      <c r="E718" s="2" t="str">
        <f>Programas!E718</f>
        <v>Manutenção e Custeio Operacional da Entidade Delegatária e dos CBHs</v>
      </c>
      <c r="F718" s="2" t="str">
        <f>Programas!F718</f>
        <v>N/A</v>
      </c>
      <c r="G718" s="2" t="str">
        <f>Programas!G718</f>
        <v>N/A</v>
      </c>
      <c r="H718" s="2" t="str">
        <f>Programas!H718</f>
        <v>17.1.2</v>
      </c>
      <c r="I718" s="2" t="str">
        <f>Programas!I718</f>
        <v>Manter e custear os serviços de tecnologia da informação necessários ao funcionamento dos sistemas corporativos do comitê de bacia hidrográfica e da entidade delegatária</v>
      </c>
      <c r="J718" s="3" t="str">
        <f>IF(Programas!J718="X","X","")</f>
        <v/>
      </c>
      <c r="K718" s="3" t="str">
        <f>IF(Programas!K718="X","X","")</f>
        <v/>
      </c>
      <c r="L718" s="3" t="str">
        <f>IF(Programas!L718="X","X","")</f>
        <v/>
      </c>
      <c r="M718" s="3" t="str">
        <f>IF(Programas!M718="X","X","")</f>
        <v/>
      </c>
      <c r="N718" s="3" t="str">
        <f>IF(Programas!N718="X","X","")</f>
        <v>X</v>
      </c>
      <c r="O718" s="3" t="str">
        <f>IF(Programas!O718="X","X","")</f>
        <v>X</v>
      </c>
      <c r="P718" s="3" t="str">
        <f>IF(Programas!P718="X","X","")</f>
        <v>X</v>
      </c>
      <c r="Q718" s="3" t="str">
        <f>IF(Programas!Q718="X","X","")</f>
        <v>X</v>
      </c>
      <c r="R718" s="3" t="str">
        <f>IF(Programas!R718="X","X","")</f>
        <v>X</v>
      </c>
      <c r="S718" s="3" t="str">
        <f>IF(Programas!S718="X","X","")</f>
        <v>X</v>
      </c>
      <c r="T718" s="3" t="str">
        <f>IF(Programas!T718="X","X","")</f>
        <v>X</v>
      </c>
      <c r="U718" s="3" t="str">
        <f>IF(Programas!U718="X","X","")</f>
        <v>X</v>
      </c>
      <c r="V718" s="3" t="str">
        <f>IF(Programas!V718="X","X","")</f>
        <v>X</v>
      </c>
      <c r="W718" s="3" t="str">
        <f>IF(Programas!W718="X","X","")</f>
        <v>X</v>
      </c>
      <c r="X718" s="3" t="str">
        <f>IF(Programas!X718="X","X","")</f>
        <v>X</v>
      </c>
      <c r="Y718" s="3" t="str">
        <f>IF(Programas!Y718="X","X","")</f>
        <v>X</v>
      </c>
      <c r="Z718" s="3" t="str">
        <f>IF(Programas!Z718="X","X","")</f>
        <v>X</v>
      </c>
      <c r="AA718" s="3" t="str">
        <f>IF(Programas!AA718="X","X","")</f>
        <v>X</v>
      </c>
      <c r="AB718" s="3" t="str">
        <f>IF(Programas!AB718="X","X","")</f>
        <v>X</v>
      </c>
      <c r="AC718" s="3" t="str">
        <f>IF(Programas!AC718="X","X","")</f>
        <v>X</v>
      </c>
      <c r="AD718" s="3">
        <f>Programas!AD718</f>
        <v>0</v>
      </c>
      <c r="AE718" s="3">
        <f>Programas!AE718</f>
        <v>0</v>
      </c>
      <c r="AF718" s="3">
        <f>Programas!AF718</f>
        <v>0</v>
      </c>
      <c r="AG718" s="3">
        <f>Programas!AG718</f>
        <v>0</v>
      </c>
      <c r="AH718" s="3">
        <f>Programas!AH718</f>
        <v>0</v>
      </c>
      <c r="AI718" s="3">
        <f>Programas!AI718</f>
        <v>10</v>
      </c>
      <c r="AJ718" s="3">
        <f>Programas!AJ718</f>
        <v>10</v>
      </c>
      <c r="AK718" s="3">
        <f>Programas!AK718</f>
        <v>10</v>
      </c>
      <c r="AL718" s="3">
        <f>Programas!AL718</f>
        <v>10</v>
      </c>
      <c r="AM718" s="3">
        <f>Programas!AM718</f>
        <v>10</v>
      </c>
      <c r="AN718" s="3">
        <f>Programas!AN718</f>
        <v>10</v>
      </c>
      <c r="AO718" s="3">
        <f>Programas!AO718</f>
        <v>10</v>
      </c>
      <c r="AP718" s="3">
        <f>Programas!AP718</f>
        <v>10</v>
      </c>
      <c r="AQ718" s="3">
        <f>Programas!AQ718</f>
        <v>10</v>
      </c>
      <c r="AR718" s="3">
        <f>Programas!AR718</f>
        <v>10</v>
      </c>
      <c r="AS718" s="3">
        <f>Programas!AS718</f>
        <v>10</v>
      </c>
      <c r="AT718" s="3">
        <f>Programas!AT718</f>
        <v>10</v>
      </c>
      <c r="AU718" s="3">
        <f>Programas!AU718</f>
        <v>10</v>
      </c>
      <c r="AV718" s="3">
        <f>Programas!AV718</f>
        <v>10</v>
      </c>
      <c r="AW718" s="3">
        <f>Programas!AW718</f>
        <v>10</v>
      </c>
      <c r="AX718" s="4">
        <f t="shared" si="746"/>
        <v>150</v>
      </c>
      <c r="AY718" s="4" t="s">
        <v>205</v>
      </c>
      <c r="AZ718" s="2" t="s">
        <v>499</v>
      </c>
      <c r="BA718" s="2" t="s">
        <v>411</v>
      </c>
      <c r="BB718" s="2" t="s">
        <v>412</v>
      </c>
      <c r="BC718" s="2" t="s">
        <v>413</v>
      </c>
      <c r="BD718" s="6">
        <v>0</v>
      </c>
      <c r="BE718" s="6">
        <f t="shared" si="778"/>
        <v>0</v>
      </c>
      <c r="BF718" s="6">
        <f t="shared" si="778"/>
        <v>0</v>
      </c>
      <c r="BG718" s="6">
        <f t="shared" si="778"/>
        <v>0</v>
      </c>
      <c r="BH718" s="6">
        <v>0.25</v>
      </c>
      <c r="BI718" s="6">
        <f t="shared" si="779"/>
        <v>0.25</v>
      </c>
      <c r="BJ718" s="6">
        <f t="shared" si="779"/>
        <v>0.25</v>
      </c>
      <c r="BK718" s="6">
        <f t="shared" si="779"/>
        <v>0.25</v>
      </c>
      <c r="BL718" s="6">
        <f t="shared" si="779"/>
        <v>0.25</v>
      </c>
      <c r="BM718" s="6">
        <v>0.5</v>
      </c>
      <c r="BN718" s="6">
        <f t="shared" si="780"/>
        <v>0.5</v>
      </c>
      <c r="BO718" s="6">
        <f t="shared" si="780"/>
        <v>0.5</v>
      </c>
      <c r="BP718" s="6">
        <f t="shared" si="780"/>
        <v>0.5</v>
      </c>
      <c r="BQ718" s="6">
        <f t="shared" si="780"/>
        <v>0.5</v>
      </c>
      <c r="BR718" s="6">
        <v>0.75</v>
      </c>
      <c r="BS718" s="6">
        <f t="shared" si="781"/>
        <v>0.75</v>
      </c>
      <c r="BT718" s="6">
        <f t="shared" si="781"/>
        <v>0.75</v>
      </c>
      <c r="BU718" s="6">
        <f t="shared" si="781"/>
        <v>0.75</v>
      </c>
      <c r="BV718" s="6">
        <f t="shared" si="781"/>
        <v>0.75</v>
      </c>
      <c r="BW718" s="6">
        <v>1</v>
      </c>
      <c r="BX718" s="1"/>
    </row>
    <row r="719" spans="1:76" ht="45.6" x14ac:dyDescent="0.3">
      <c r="A719" s="40" t="str">
        <f>Programas!A719</f>
        <v>PIRH</v>
      </c>
      <c r="B719" s="40">
        <f>Programas!B719</f>
        <v>3</v>
      </c>
      <c r="C719" s="40" t="str">
        <f>Programas!C719</f>
        <v>Apoio e manutenção dos CBHs e ED</v>
      </c>
      <c r="D719" s="40">
        <f>Programas!D719</f>
        <v>17</v>
      </c>
      <c r="E719" s="40" t="str">
        <f>Programas!E719</f>
        <v>Manutenção e Custeio Operacional da Entidade Delegatária e dos CBHs</v>
      </c>
      <c r="F719" s="40" t="str">
        <f>Programas!F719</f>
        <v>N/A</v>
      </c>
      <c r="G719" s="40" t="str">
        <f>Programas!G719</f>
        <v>N/A</v>
      </c>
      <c r="H719" s="40" t="str">
        <f>Programas!H719</f>
        <v>17.1.3</v>
      </c>
      <c r="I719" s="40" t="str">
        <f>Programas!I719</f>
        <v>Apoiar a participação dos membros do comitê de bacia hidrográfica em reuniões e eventos internos e externos</v>
      </c>
      <c r="J719" s="30" t="str">
        <f>IF(Programas!J719="X","X","")</f>
        <v>X</v>
      </c>
      <c r="K719" s="30" t="str">
        <f>IF(Programas!K719="X","X","")</f>
        <v>X</v>
      </c>
      <c r="L719" s="30" t="str">
        <f>IF(Programas!L719="X","X","")</f>
        <v>X</v>
      </c>
      <c r="M719" s="30" t="str">
        <f>IF(Programas!M719="X","X","")</f>
        <v>X</v>
      </c>
      <c r="N719" s="30" t="str">
        <f>IF(Programas!N719="X","X","")</f>
        <v>X</v>
      </c>
      <c r="O719" s="30" t="str">
        <f>IF(Programas!O719="X","X","")</f>
        <v>X</v>
      </c>
      <c r="P719" s="30" t="str">
        <f>IF(Programas!P719="X","X","")</f>
        <v>X</v>
      </c>
      <c r="Q719" s="30" t="str">
        <f>IF(Programas!Q719="X","X","")</f>
        <v>X</v>
      </c>
      <c r="R719" s="30" t="str">
        <f>IF(Programas!R719="X","X","")</f>
        <v>X</v>
      </c>
      <c r="S719" s="30" t="str">
        <f>IF(Programas!S719="X","X","")</f>
        <v>X</v>
      </c>
      <c r="T719" s="30" t="str">
        <f>IF(Programas!T719="X","X","")</f>
        <v>X</v>
      </c>
      <c r="U719" s="30" t="str">
        <f>IF(Programas!U719="X","X","")</f>
        <v>X</v>
      </c>
      <c r="V719" s="30" t="str">
        <f>IF(Programas!V719="X","X","")</f>
        <v>X</v>
      </c>
      <c r="W719" s="30" t="str">
        <f>IF(Programas!W719="X","X","")</f>
        <v>X</v>
      </c>
      <c r="X719" s="30" t="str">
        <f>IF(Programas!X719="X","X","")</f>
        <v>X</v>
      </c>
      <c r="Y719" s="30" t="str">
        <f>IF(Programas!Y719="X","X","")</f>
        <v>X</v>
      </c>
      <c r="Z719" s="30" t="str">
        <f>IF(Programas!Z719="X","X","")</f>
        <v>X</v>
      </c>
      <c r="AA719" s="30" t="str">
        <f>IF(Programas!AA719="X","X","")</f>
        <v>X</v>
      </c>
      <c r="AB719" s="30" t="str">
        <f>IF(Programas!AB719="X","X","")</f>
        <v>X</v>
      </c>
      <c r="AC719" s="30" t="str">
        <f>IF(Programas!AC719="X","X","")</f>
        <v>X</v>
      </c>
      <c r="AD719" s="30">
        <f>Programas!AD719</f>
        <v>600</v>
      </c>
      <c r="AE719" s="30">
        <f>Programas!AE719</f>
        <v>550</v>
      </c>
      <c r="AF719" s="30">
        <f>Programas!AF719</f>
        <v>550</v>
      </c>
      <c r="AG719" s="30">
        <f>Programas!AG719</f>
        <v>150</v>
      </c>
      <c r="AH719" s="30">
        <f>Programas!AH719</f>
        <v>150</v>
      </c>
      <c r="AI719" s="30">
        <f>Programas!AI719</f>
        <v>180</v>
      </c>
      <c r="AJ719" s="30">
        <f>Programas!AJ719</f>
        <v>180</v>
      </c>
      <c r="AK719" s="30">
        <f>Programas!AK719</f>
        <v>180</v>
      </c>
      <c r="AL719" s="30">
        <f>Programas!AL719</f>
        <v>180</v>
      </c>
      <c r="AM719" s="30">
        <f>Programas!AM719</f>
        <v>180</v>
      </c>
      <c r="AN719" s="30">
        <f>Programas!AN719</f>
        <v>180</v>
      </c>
      <c r="AO719" s="30">
        <f>Programas!AO719</f>
        <v>180</v>
      </c>
      <c r="AP719" s="30">
        <f>Programas!AP719</f>
        <v>180</v>
      </c>
      <c r="AQ719" s="30">
        <f>Programas!AQ719</f>
        <v>180</v>
      </c>
      <c r="AR719" s="30">
        <f>Programas!AR719</f>
        <v>180</v>
      </c>
      <c r="AS719" s="30">
        <f>Programas!AS719</f>
        <v>180</v>
      </c>
      <c r="AT719" s="30">
        <f>Programas!AT719</f>
        <v>180</v>
      </c>
      <c r="AU719" s="30">
        <f>Programas!AU719</f>
        <v>180</v>
      </c>
      <c r="AV719" s="30">
        <f>Programas!AV719</f>
        <v>180</v>
      </c>
      <c r="AW719" s="30">
        <f>Programas!AW719</f>
        <v>180</v>
      </c>
      <c r="AX719" s="36">
        <f t="shared" si="746"/>
        <v>4700</v>
      </c>
      <c r="AY719" s="36" t="s">
        <v>205</v>
      </c>
      <c r="AZ719" s="40" t="s">
        <v>411</v>
      </c>
      <c r="BA719" s="40" t="s">
        <v>412</v>
      </c>
      <c r="BB719" s="40" t="s">
        <v>413</v>
      </c>
      <c r="BC719" s="40" t="s">
        <v>414</v>
      </c>
      <c r="BD719" s="62">
        <v>0</v>
      </c>
      <c r="BE719" s="62">
        <f t="shared" si="778"/>
        <v>0</v>
      </c>
      <c r="BF719" s="62">
        <f t="shared" si="778"/>
        <v>0</v>
      </c>
      <c r="BG719" s="62">
        <f t="shared" si="778"/>
        <v>0</v>
      </c>
      <c r="BH719" s="62">
        <v>0.25</v>
      </c>
      <c r="BI719" s="62">
        <f t="shared" si="779"/>
        <v>0.25</v>
      </c>
      <c r="BJ719" s="62">
        <f t="shared" si="779"/>
        <v>0.25</v>
      </c>
      <c r="BK719" s="62">
        <f t="shared" si="779"/>
        <v>0.25</v>
      </c>
      <c r="BL719" s="62">
        <f t="shared" si="779"/>
        <v>0.25</v>
      </c>
      <c r="BM719" s="62">
        <v>0.5</v>
      </c>
      <c r="BN719" s="62">
        <f t="shared" si="780"/>
        <v>0.5</v>
      </c>
      <c r="BO719" s="62">
        <f t="shared" si="780"/>
        <v>0.5</v>
      </c>
      <c r="BP719" s="62">
        <f t="shared" si="780"/>
        <v>0.5</v>
      </c>
      <c r="BQ719" s="62">
        <f t="shared" si="780"/>
        <v>0.5</v>
      </c>
      <c r="BR719" s="62">
        <v>0.75</v>
      </c>
      <c r="BS719" s="62">
        <f t="shared" si="781"/>
        <v>0.75</v>
      </c>
      <c r="BT719" s="62">
        <f t="shared" si="781"/>
        <v>0.75</v>
      </c>
      <c r="BU719" s="62">
        <f t="shared" si="781"/>
        <v>0.75</v>
      </c>
      <c r="BV719" s="62">
        <f t="shared" si="781"/>
        <v>0.75</v>
      </c>
      <c r="BW719" s="62">
        <v>1</v>
      </c>
    </row>
    <row r="720" spans="1:76" ht="45.6" hidden="1" x14ac:dyDescent="0.3">
      <c r="A720" s="2" t="str">
        <f>Programas!A720</f>
        <v>Doce</v>
      </c>
      <c r="B720" s="2">
        <f>Programas!B720</f>
        <v>3</v>
      </c>
      <c r="C720" s="2" t="str">
        <f>Programas!C720</f>
        <v>Apoio e manutenção dos CBHs e ED</v>
      </c>
      <c r="D720" s="2">
        <f>Programas!D720</f>
        <v>17</v>
      </c>
      <c r="E720" s="2" t="str">
        <f>Programas!E720</f>
        <v>Manutenção e Custeio Operacional da Entidade Delegatária e dos CBHs</v>
      </c>
      <c r="F720" s="2" t="str">
        <f>Programas!F720</f>
        <v>N/A</v>
      </c>
      <c r="G720" s="2" t="str">
        <f>Programas!G720</f>
        <v>N/A</v>
      </c>
      <c r="H720" s="2" t="str">
        <f>Programas!H720</f>
        <v>17.1.3</v>
      </c>
      <c r="I720" s="2" t="str">
        <f>Programas!I720</f>
        <v>Apoiar a participação dos membros do comitê de bacia hidrográfica em reuniões e eventos internos e externos</v>
      </c>
      <c r="J720" s="3" t="str">
        <f>IF(Programas!J720="X","X","")</f>
        <v>X</v>
      </c>
      <c r="K720" s="3" t="str">
        <f>IF(Programas!K720="X","X","")</f>
        <v>X</v>
      </c>
      <c r="L720" s="3" t="str">
        <f>IF(Programas!L720="X","X","")</f>
        <v>X</v>
      </c>
      <c r="M720" s="3" t="str">
        <f>IF(Programas!M720="X","X","")</f>
        <v>X</v>
      </c>
      <c r="N720" s="3" t="str">
        <f>IF(Programas!N720="X","X","")</f>
        <v>X</v>
      </c>
      <c r="O720" s="3" t="str">
        <f>IF(Programas!O720="X","X","")</f>
        <v>X</v>
      </c>
      <c r="P720" s="3" t="str">
        <f>IF(Programas!P720="X","X","")</f>
        <v>X</v>
      </c>
      <c r="Q720" s="3" t="str">
        <f>IF(Programas!Q720="X","X","")</f>
        <v>X</v>
      </c>
      <c r="R720" s="3" t="str">
        <f>IF(Programas!R720="X","X","")</f>
        <v>X</v>
      </c>
      <c r="S720" s="3" t="str">
        <f>IF(Programas!S720="X","X","")</f>
        <v>X</v>
      </c>
      <c r="T720" s="3" t="str">
        <f>IF(Programas!T720="X","X","")</f>
        <v>X</v>
      </c>
      <c r="U720" s="3" t="str">
        <f>IF(Programas!U720="X","X","")</f>
        <v>X</v>
      </c>
      <c r="V720" s="3" t="str">
        <f>IF(Programas!V720="X","X","")</f>
        <v>X</v>
      </c>
      <c r="W720" s="3" t="str">
        <f>IF(Programas!W720="X","X","")</f>
        <v>X</v>
      </c>
      <c r="X720" s="3" t="str">
        <f>IF(Programas!X720="X","X","")</f>
        <v>X</v>
      </c>
      <c r="Y720" s="3" t="str">
        <f>IF(Programas!Y720="X","X","")</f>
        <v>X</v>
      </c>
      <c r="Z720" s="3" t="str">
        <f>IF(Programas!Z720="X","X","")</f>
        <v>X</v>
      </c>
      <c r="AA720" s="3" t="str">
        <f>IF(Programas!AA720="X","X","")</f>
        <v>X</v>
      </c>
      <c r="AB720" s="3" t="str">
        <f>IF(Programas!AB720="X","X","")</f>
        <v>X</v>
      </c>
      <c r="AC720" s="3" t="str">
        <f>IF(Programas!AC720="X","X","")</f>
        <v>X</v>
      </c>
      <c r="AD720" s="3">
        <f>Programas!AD720</f>
        <v>200</v>
      </c>
      <c r="AE720" s="3">
        <f>Programas!AE720</f>
        <v>150</v>
      </c>
      <c r="AF720" s="3">
        <f>Programas!AF720</f>
        <v>150</v>
      </c>
      <c r="AG720" s="3">
        <f>Programas!AG720</f>
        <v>50</v>
      </c>
      <c r="AH720" s="3">
        <f>Programas!AH720</f>
        <v>50</v>
      </c>
      <c r="AI720" s="3">
        <f>Programas!AI720</f>
        <v>50</v>
      </c>
      <c r="AJ720" s="3">
        <f>Programas!AJ720</f>
        <v>50</v>
      </c>
      <c r="AK720" s="3">
        <f>Programas!AK720</f>
        <v>50</v>
      </c>
      <c r="AL720" s="3">
        <f>Programas!AL720</f>
        <v>50</v>
      </c>
      <c r="AM720" s="3">
        <f>Programas!AM720</f>
        <v>50</v>
      </c>
      <c r="AN720" s="3">
        <f>Programas!AN720</f>
        <v>50</v>
      </c>
      <c r="AO720" s="3">
        <f>Programas!AO720</f>
        <v>50</v>
      </c>
      <c r="AP720" s="3">
        <f>Programas!AP720</f>
        <v>50</v>
      </c>
      <c r="AQ720" s="3">
        <f>Programas!AQ720</f>
        <v>50</v>
      </c>
      <c r="AR720" s="3">
        <f>Programas!AR720</f>
        <v>50</v>
      </c>
      <c r="AS720" s="3">
        <f>Programas!AS720</f>
        <v>50</v>
      </c>
      <c r="AT720" s="3">
        <f>Programas!AT720</f>
        <v>50</v>
      </c>
      <c r="AU720" s="3">
        <f>Programas!AU720</f>
        <v>50</v>
      </c>
      <c r="AV720" s="3">
        <f>Programas!AV720</f>
        <v>50</v>
      </c>
      <c r="AW720" s="3">
        <f>Programas!AW720</f>
        <v>50</v>
      </c>
      <c r="AX720" s="4">
        <f t="shared" si="746"/>
        <v>1350</v>
      </c>
      <c r="AY720" s="4" t="s">
        <v>205</v>
      </c>
      <c r="AZ720" s="2" t="s">
        <v>411</v>
      </c>
      <c r="BA720" s="2" t="s">
        <v>412</v>
      </c>
      <c r="BB720" s="2" t="s">
        <v>413</v>
      </c>
      <c r="BC720" s="2" t="s">
        <v>414</v>
      </c>
      <c r="BD720" s="6">
        <v>0</v>
      </c>
      <c r="BE720" s="6">
        <f t="shared" ref="BE720:BE729" si="782">BD720</f>
        <v>0</v>
      </c>
      <c r="BF720" s="6">
        <f t="shared" ref="BF720:BF729" si="783">BE720</f>
        <v>0</v>
      </c>
      <c r="BG720" s="6">
        <f t="shared" ref="BG720:BG729" si="784">BF720</f>
        <v>0</v>
      </c>
      <c r="BH720" s="6">
        <v>0.25</v>
      </c>
      <c r="BI720" s="6">
        <f t="shared" ref="BI720:BI729" si="785">BH720</f>
        <v>0.25</v>
      </c>
      <c r="BJ720" s="6">
        <f t="shared" ref="BJ720:BJ729" si="786">BI720</f>
        <v>0.25</v>
      </c>
      <c r="BK720" s="6">
        <f t="shared" ref="BK720:BK729" si="787">BJ720</f>
        <v>0.25</v>
      </c>
      <c r="BL720" s="6">
        <f t="shared" ref="BL720:BL729" si="788">BK720</f>
        <v>0.25</v>
      </c>
      <c r="BM720" s="6">
        <v>0.5</v>
      </c>
      <c r="BN720" s="6">
        <f t="shared" ref="BN720:BN729" si="789">BM720</f>
        <v>0.5</v>
      </c>
      <c r="BO720" s="6">
        <f t="shared" ref="BO720:BO729" si="790">BN720</f>
        <v>0.5</v>
      </c>
      <c r="BP720" s="6">
        <f t="shared" ref="BP720:BP729" si="791">BO720</f>
        <v>0.5</v>
      </c>
      <c r="BQ720" s="6">
        <f t="shared" ref="BQ720:BQ729" si="792">BP720</f>
        <v>0.5</v>
      </c>
      <c r="BR720" s="6">
        <v>0.75</v>
      </c>
      <c r="BS720" s="6">
        <f t="shared" ref="BS720:BS729" si="793">BR720</f>
        <v>0.75</v>
      </c>
      <c r="BT720" s="6">
        <f t="shared" ref="BT720:BT729" si="794">BS720</f>
        <v>0.75</v>
      </c>
      <c r="BU720" s="6">
        <f t="shared" ref="BU720:BU729" si="795">BT720</f>
        <v>0.75</v>
      </c>
      <c r="BV720" s="6">
        <f t="shared" ref="BV720:BV729" si="796">BU720</f>
        <v>0.75</v>
      </c>
      <c r="BW720" s="6">
        <v>1</v>
      </c>
      <c r="BX720" s="1"/>
    </row>
    <row r="721" spans="1:76" ht="45.6" hidden="1" x14ac:dyDescent="0.3">
      <c r="A721" s="2" t="str">
        <f>Programas!A721</f>
        <v>DO1</v>
      </c>
      <c r="B721" s="2">
        <f>Programas!B721</f>
        <v>3</v>
      </c>
      <c r="C721" s="2" t="str">
        <f>Programas!C721</f>
        <v>Apoio e manutenção dos CBHs e ED</v>
      </c>
      <c r="D721" s="2">
        <f>Programas!D721</f>
        <v>17</v>
      </c>
      <c r="E721" s="2" t="str">
        <f>Programas!E721</f>
        <v>Manutenção e Custeio Operacional da Entidade Delegatária e dos CBHs</v>
      </c>
      <c r="F721" s="2" t="str">
        <f>Programas!F721</f>
        <v>N/A</v>
      </c>
      <c r="G721" s="2" t="str">
        <f>Programas!G721</f>
        <v>N/A</v>
      </c>
      <c r="H721" s="2" t="str">
        <f>Programas!H721</f>
        <v>17.1.3</v>
      </c>
      <c r="I721" s="2" t="str">
        <f>Programas!I721</f>
        <v>Apoiar a participação dos membros do comitê de bacia hidrográfica em reuniões e eventos internos e externos</v>
      </c>
      <c r="J721" s="3" t="str">
        <f>IF(Programas!J721="X","X","")</f>
        <v>X</v>
      </c>
      <c r="K721" s="3" t="str">
        <f>IF(Programas!K721="X","X","")</f>
        <v>X</v>
      </c>
      <c r="L721" s="3" t="str">
        <f>IF(Programas!L721="X","X","")</f>
        <v>X</v>
      </c>
      <c r="M721" s="3" t="str">
        <f>IF(Programas!M721="X","X","")</f>
        <v>X</v>
      </c>
      <c r="N721" s="3" t="str">
        <f>IF(Programas!N721="X","X","")</f>
        <v>X</v>
      </c>
      <c r="O721" s="3" t="str">
        <f>IF(Programas!O721="X","X","")</f>
        <v>X</v>
      </c>
      <c r="P721" s="3" t="str">
        <f>IF(Programas!P721="X","X","")</f>
        <v>X</v>
      </c>
      <c r="Q721" s="3" t="str">
        <f>IF(Programas!Q721="X","X","")</f>
        <v>X</v>
      </c>
      <c r="R721" s="3" t="str">
        <f>IF(Programas!R721="X","X","")</f>
        <v>X</v>
      </c>
      <c r="S721" s="3" t="str">
        <f>IF(Programas!S721="X","X","")</f>
        <v>X</v>
      </c>
      <c r="T721" s="3" t="str">
        <f>IF(Programas!T721="X","X","")</f>
        <v>X</v>
      </c>
      <c r="U721" s="3" t="str">
        <f>IF(Programas!U721="X","X","")</f>
        <v>X</v>
      </c>
      <c r="V721" s="3" t="str">
        <f>IF(Programas!V721="X","X","")</f>
        <v>X</v>
      </c>
      <c r="W721" s="3" t="str">
        <f>IF(Programas!W721="X","X","")</f>
        <v>X</v>
      </c>
      <c r="X721" s="3" t="str">
        <f>IF(Programas!X721="X","X","")</f>
        <v>X</v>
      </c>
      <c r="Y721" s="3" t="str">
        <f>IF(Programas!Y721="X","X","")</f>
        <v>X</v>
      </c>
      <c r="Z721" s="3" t="str">
        <f>IF(Programas!Z721="X","X","")</f>
        <v>X</v>
      </c>
      <c r="AA721" s="3" t="str">
        <f>IF(Programas!AA721="X","X","")</f>
        <v>X</v>
      </c>
      <c r="AB721" s="3" t="str">
        <f>IF(Programas!AB721="X","X","")</f>
        <v>X</v>
      </c>
      <c r="AC721" s="3" t="str">
        <f>IF(Programas!AC721="X","X","")</f>
        <v>X</v>
      </c>
      <c r="AD721" s="3">
        <f>Programas!AD721</f>
        <v>100</v>
      </c>
      <c r="AE721" s="3">
        <f>Programas!AE721</f>
        <v>100</v>
      </c>
      <c r="AF721" s="3">
        <f>Programas!AF721</f>
        <v>100</v>
      </c>
      <c r="AG721" s="3">
        <f>Programas!AG721</f>
        <v>10</v>
      </c>
      <c r="AH721" s="3">
        <f>Programas!AH721</f>
        <v>10</v>
      </c>
      <c r="AI721" s="3">
        <f>Programas!AI721</f>
        <v>10</v>
      </c>
      <c r="AJ721" s="3">
        <f>Programas!AJ721</f>
        <v>10</v>
      </c>
      <c r="AK721" s="3">
        <f>Programas!AK721</f>
        <v>10</v>
      </c>
      <c r="AL721" s="3">
        <f>Programas!AL721</f>
        <v>10</v>
      </c>
      <c r="AM721" s="3">
        <f>Programas!AM721</f>
        <v>10</v>
      </c>
      <c r="AN721" s="3">
        <f>Programas!AN721</f>
        <v>10</v>
      </c>
      <c r="AO721" s="3">
        <f>Programas!AO721</f>
        <v>10</v>
      </c>
      <c r="AP721" s="3">
        <f>Programas!AP721</f>
        <v>10</v>
      </c>
      <c r="AQ721" s="3">
        <f>Programas!AQ721</f>
        <v>10</v>
      </c>
      <c r="AR721" s="3">
        <f>Programas!AR721</f>
        <v>10</v>
      </c>
      <c r="AS721" s="3">
        <f>Programas!AS721</f>
        <v>10</v>
      </c>
      <c r="AT721" s="3">
        <f>Programas!AT721</f>
        <v>10</v>
      </c>
      <c r="AU721" s="3">
        <f>Programas!AU721</f>
        <v>10</v>
      </c>
      <c r="AV721" s="3">
        <f>Programas!AV721</f>
        <v>10</v>
      </c>
      <c r="AW721" s="3">
        <f>Programas!AW721</f>
        <v>10</v>
      </c>
      <c r="AX721" s="4">
        <f t="shared" si="746"/>
        <v>470</v>
      </c>
      <c r="AY721" s="4" t="s">
        <v>205</v>
      </c>
      <c r="AZ721" s="2" t="s">
        <v>411</v>
      </c>
      <c r="BA721" s="2" t="s">
        <v>412</v>
      </c>
      <c r="BB721" s="2" t="s">
        <v>413</v>
      </c>
      <c r="BC721" s="2" t="s">
        <v>414</v>
      </c>
      <c r="BD721" s="6">
        <v>0</v>
      </c>
      <c r="BE721" s="6">
        <f t="shared" si="782"/>
        <v>0</v>
      </c>
      <c r="BF721" s="6">
        <f t="shared" si="783"/>
        <v>0</v>
      </c>
      <c r="BG721" s="6">
        <f t="shared" si="784"/>
        <v>0</v>
      </c>
      <c r="BH721" s="6">
        <v>0.25</v>
      </c>
      <c r="BI721" s="6">
        <f t="shared" si="785"/>
        <v>0.25</v>
      </c>
      <c r="BJ721" s="6">
        <f t="shared" si="786"/>
        <v>0.25</v>
      </c>
      <c r="BK721" s="6">
        <f t="shared" si="787"/>
        <v>0.25</v>
      </c>
      <c r="BL721" s="6">
        <f t="shared" si="788"/>
        <v>0.25</v>
      </c>
      <c r="BM721" s="6">
        <v>0.5</v>
      </c>
      <c r="BN721" s="6">
        <f t="shared" si="789"/>
        <v>0.5</v>
      </c>
      <c r="BO721" s="6">
        <f t="shared" si="790"/>
        <v>0.5</v>
      </c>
      <c r="BP721" s="6">
        <f t="shared" si="791"/>
        <v>0.5</v>
      </c>
      <c r="BQ721" s="6">
        <f t="shared" si="792"/>
        <v>0.5</v>
      </c>
      <c r="BR721" s="6">
        <v>0.75</v>
      </c>
      <c r="BS721" s="6">
        <f t="shared" si="793"/>
        <v>0.75</v>
      </c>
      <c r="BT721" s="6">
        <f t="shared" si="794"/>
        <v>0.75</v>
      </c>
      <c r="BU721" s="6">
        <f t="shared" si="795"/>
        <v>0.75</v>
      </c>
      <c r="BV721" s="6">
        <f t="shared" si="796"/>
        <v>0.75</v>
      </c>
      <c r="BW721" s="6">
        <v>1</v>
      </c>
      <c r="BX721" s="1"/>
    </row>
    <row r="722" spans="1:76" ht="45.6" hidden="1" x14ac:dyDescent="0.3">
      <c r="A722" s="2" t="str">
        <f>Programas!A722</f>
        <v>DO2</v>
      </c>
      <c r="B722" s="2">
        <f>Programas!B722</f>
        <v>3</v>
      </c>
      <c r="C722" s="2" t="str">
        <f>Programas!C722</f>
        <v>Apoio e manutenção dos CBHs e ED</v>
      </c>
      <c r="D722" s="2">
        <f>Programas!D722</f>
        <v>17</v>
      </c>
      <c r="E722" s="2" t="str">
        <f>Programas!E722</f>
        <v>Manutenção e Custeio Operacional da Entidade Delegatária e dos CBHs</v>
      </c>
      <c r="F722" s="2" t="str">
        <f>Programas!F722</f>
        <v>N/A</v>
      </c>
      <c r="G722" s="2" t="str">
        <f>Programas!G722</f>
        <v>N/A</v>
      </c>
      <c r="H722" s="2" t="str">
        <f>Programas!H722</f>
        <v>17.1.3</v>
      </c>
      <c r="I722" s="2" t="str">
        <f>Programas!I722</f>
        <v>Apoiar a participação dos membros do comitê de bacia hidrográfica em reuniões e eventos internos e externos</v>
      </c>
      <c r="J722" s="3" t="str">
        <f>IF(Programas!J722="X","X","")</f>
        <v>X</v>
      </c>
      <c r="K722" s="3" t="str">
        <f>IF(Programas!K722="X","X","")</f>
        <v>X</v>
      </c>
      <c r="L722" s="3" t="str">
        <f>IF(Programas!L722="X","X","")</f>
        <v>X</v>
      </c>
      <c r="M722" s="3" t="str">
        <f>IF(Programas!M722="X","X","")</f>
        <v>X</v>
      </c>
      <c r="N722" s="3" t="str">
        <f>IF(Programas!N722="X","X","")</f>
        <v>X</v>
      </c>
      <c r="O722" s="3" t="str">
        <f>IF(Programas!O722="X","X","")</f>
        <v>X</v>
      </c>
      <c r="P722" s="3" t="str">
        <f>IF(Programas!P722="X","X","")</f>
        <v>X</v>
      </c>
      <c r="Q722" s="3" t="str">
        <f>IF(Programas!Q722="X","X","")</f>
        <v>X</v>
      </c>
      <c r="R722" s="3" t="str">
        <f>IF(Programas!R722="X","X","")</f>
        <v>X</v>
      </c>
      <c r="S722" s="3" t="str">
        <f>IF(Programas!S722="X","X","")</f>
        <v>X</v>
      </c>
      <c r="T722" s="3" t="str">
        <f>IF(Programas!T722="X","X","")</f>
        <v>X</v>
      </c>
      <c r="U722" s="3" t="str">
        <f>IF(Programas!U722="X","X","")</f>
        <v>X</v>
      </c>
      <c r="V722" s="3" t="str">
        <f>IF(Programas!V722="X","X","")</f>
        <v>X</v>
      </c>
      <c r="W722" s="3" t="str">
        <f>IF(Programas!W722="X","X","")</f>
        <v>X</v>
      </c>
      <c r="X722" s="3" t="str">
        <f>IF(Programas!X722="X","X","")</f>
        <v>X</v>
      </c>
      <c r="Y722" s="3" t="str">
        <f>IF(Programas!Y722="X","X","")</f>
        <v>X</v>
      </c>
      <c r="Z722" s="3" t="str">
        <f>IF(Programas!Z722="X","X","")</f>
        <v>X</v>
      </c>
      <c r="AA722" s="3" t="str">
        <f>IF(Programas!AA722="X","X","")</f>
        <v>X</v>
      </c>
      <c r="AB722" s="3" t="str">
        <f>IF(Programas!AB722="X","X","")</f>
        <v>X</v>
      </c>
      <c r="AC722" s="3" t="str">
        <f>IF(Programas!AC722="X","X","")</f>
        <v>X</v>
      </c>
      <c r="AD722" s="3">
        <f>Programas!AD722</f>
        <v>100</v>
      </c>
      <c r="AE722" s="3">
        <f>Programas!AE722</f>
        <v>100</v>
      </c>
      <c r="AF722" s="3">
        <f>Programas!AF722</f>
        <v>100</v>
      </c>
      <c r="AG722" s="3">
        <f>Programas!AG722</f>
        <v>50</v>
      </c>
      <c r="AH722" s="3">
        <f>Programas!AH722</f>
        <v>50</v>
      </c>
      <c r="AI722" s="3">
        <f>Programas!AI722</f>
        <v>50</v>
      </c>
      <c r="AJ722" s="3">
        <f>Programas!AJ722</f>
        <v>50</v>
      </c>
      <c r="AK722" s="3">
        <f>Programas!AK722</f>
        <v>50</v>
      </c>
      <c r="AL722" s="3">
        <f>Programas!AL722</f>
        <v>50</v>
      </c>
      <c r="AM722" s="3">
        <f>Programas!AM722</f>
        <v>50</v>
      </c>
      <c r="AN722" s="3">
        <f>Programas!AN722</f>
        <v>50</v>
      </c>
      <c r="AO722" s="3">
        <f>Programas!AO722</f>
        <v>50</v>
      </c>
      <c r="AP722" s="3">
        <f>Programas!AP722</f>
        <v>50</v>
      </c>
      <c r="AQ722" s="3">
        <f>Programas!AQ722</f>
        <v>50</v>
      </c>
      <c r="AR722" s="3">
        <f>Programas!AR722</f>
        <v>50</v>
      </c>
      <c r="AS722" s="3">
        <f>Programas!AS722</f>
        <v>50</v>
      </c>
      <c r="AT722" s="3">
        <f>Programas!AT722</f>
        <v>50</v>
      </c>
      <c r="AU722" s="3">
        <f>Programas!AU722</f>
        <v>50</v>
      </c>
      <c r="AV722" s="3">
        <f>Programas!AV722</f>
        <v>50</v>
      </c>
      <c r="AW722" s="3">
        <f>Programas!AW722</f>
        <v>50</v>
      </c>
      <c r="AX722" s="4">
        <f t="shared" si="746"/>
        <v>1150</v>
      </c>
      <c r="AY722" s="4" t="s">
        <v>205</v>
      </c>
      <c r="AZ722" s="2" t="s">
        <v>411</v>
      </c>
      <c r="BA722" s="2" t="s">
        <v>412</v>
      </c>
      <c r="BB722" s="2" t="s">
        <v>413</v>
      </c>
      <c r="BC722" s="2" t="s">
        <v>414</v>
      </c>
      <c r="BD722" s="6">
        <v>0</v>
      </c>
      <c r="BE722" s="6">
        <f t="shared" si="782"/>
        <v>0</v>
      </c>
      <c r="BF722" s="6">
        <f t="shared" si="783"/>
        <v>0</v>
      </c>
      <c r="BG722" s="6">
        <f t="shared" si="784"/>
        <v>0</v>
      </c>
      <c r="BH722" s="6">
        <v>0.25</v>
      </c>
      <c r="BI722" s="6">
        <f t="shared" si="785"/>
        <v>0.25</v>
      </c>
      <c r="BJ722" s="6">
        <f t="shared" si="786"/>
        <v>0.25</v>
      </c>
      <c r="BK722" s="6">
        <f t="shared" si="787"/>
        <v>0.25</v>
      </c>
      <c r="BL722" s="6">
        <f t="shared" si="788"/>
        <v>0.25</v>
      </c>
      <c r="BM722" s="6">
        <v>0.5</v>
      </c>
      <c r="BN722" s="6">
        <f t="shared" si="789"/>
        <v>0.5</v>
      </c>
      <c r="BO722" s="6">
        <f t="shared" si="790"/>
        <v>0.5</v>
      </c>
      <c r="BP722" s="6">
        <f t="shared" si="791"/>
        <v>0.5</v>
      </c>
      <c r="BQ722" s="6">
        <f t="shared" si="792"/>
        <v>0.5</v>
      </c>
      <c r="BR722" s="6">
        <v>0.75</v>
      </c>
      <c r="BS722" s="6">
        <f t="shared" si="793"/>
        <v>0.75</v>
      </c>
      <c r="BT722" s="6">
        <f t="shared" si="794"/>
        <v>0.75</v>
      </c>
      <c r="BU722" s="6">
        <f t="shared" si="795"/>
        <v>0.75</v>
      </c>
      <c r="BV722" s="6">
        <f t="shared" si="796"/>
        <v>0.75</v>
      </c>
      <c r="BW722" s="6">
        <v>1</v>
      </c>
      <c r="BX722" s="1"/>
    </row>
    <row r="723" spans="1:76" ht="45.6" hidden="1" x14ac:dyDescent="0.3">
      <c r="A723" s="2" t="str">
        <f>Programas!A723</f>
        <v>DO3</v>
      </c>
      <c r="B723" s="2">
        <f>Programas!B723</f>
        <v>3</v>
      </c>
      <c r="C723" s="2" t="str">
        <f>Programas!C723</f>
        <v>Apoio e manutenção dos CBHs e ED</v>
      </c>
      <c r="D723" s="2">
        <f>Programas!D723</f>
        <v>17</v>
      </c>
      <c r="E723" s="2" t="str">
        <f>Programas!E723</f>
        <v>Manutenção e Custeio Operacional da Entidade Delegatária e dos CBHs</v>
      </c>
      <c r="F723" s="2" t="str">
        <f>Programas!F723</f>
        <v>N/A</v>
      </c>
      <c r="G723" s="2" t="str">
        <f>Programas!G723</f>
        <v>N/A</v>
      </c>
      <c r="H723" s="2" t="str">
        <f>Programas!H723</f>
        <v>17.1.3</v>
      </c>
      <c r="I723" s="2" t="str">
        <f>Programas!I723</f>
        <v>Apoiar a participação dos membros do comitê de bacia hidrográfica em reuniões e eventos internos e externos</v>
      </c>
      <c r="J723" s="3" t="str">
        <f>IF(Programas!J723="X","X","")</f>
        <v>X</v>
      </c>
      <c r="K723" s="3" t="str">
        <f>IF(Programas!K723="X","X","")</f>
        <v>X</v>
      </c>
      <c r="L723" s="3" t="str">
        <f>IF(Programas!L723="X","X","")</f>
        <v>X</v>
      </c>
      <c r="M723" s="3" t="str">
        <f>IF(Programas!M723="X","X","")</f>
        <v>X</v>
      </c>
      <c r="N723" s="3" t="str">
        <f>IF(Programas!N723="X","X","")</f>
        <v>X</v>
      </c>
      <c r="O723" s="3" t="str">
        <f>IF(Programas!O723="X","X","")</f>
        <v>X</v>
      </c>
      <c r="P723" s="3" t="str">
        <f>IF(Programas!P723="X","X","")</f>
        <v>X</v>
      </c>
      <c r="Q723" s="3" t="str">
        <f>IF(Programas!Q723="X","X","")</f>
        <v>X</v>
      </c>
      <c r="R723" s="3" t="str">
        <f>IF(Programas!R723="X","X","")</f>
        <v>X</v>
      </c>
      <c r="S723" s="3" t="str">
        <f>IF(Programas!S723="X","X","")</f>
        <v>X</v>
      </c>
      <c r="T723" s="3" t="str">
        <f>IF(Programas!T723="X","X","")</f>
        <v>X</v>
      </c>
      <c r="U723" s="3" t="str">
        <f>IF(Programas!U723="X","X","")</f>
        <v>X</v>
      </c>
      <c r="V723" s="3" t="str">
        <f>IF(Programas!V723="X","X","")</f>
        <v>X</v>
      </c>
      <c r="W723" s="3" t="str">
        <f>IF(Programas!W723="X","X","")</f>
        <v>X</v>
      </c>
      <c r="X723" s="3" t="str">
        <f>IF(Programas!X723="X","X","")</f>
        <v>X</v>
      </c>
      <c r="Y723" s="3" t="str">
        <f>IF(Programas!Y723="X","X","")</f>
        <v>X</v>
      </c>
      <c r="Z723" s="3" t="str">
        <f>IF(Programas!Z723="X","X","")</f>
        <v>X</v>
      </c>
      <c r="AA723" s="3" t="str">
        <f>IF(Programas!AA723="X","X","")</f>
        <v>X</v>
      </c>
      <c r="AB723" s="3" t="str">
        <f>IF(Programas!AB723="X","X","")</f>
        <v>X</v>
      </c>
      <c r="AC723" s="3" t="str">
        <f>IF(Programas!AC723="X","X","")</f>
        <v>X</v>
      </c>
      <c r="AD723" s="3">
        <f>Programas!AD723</f>
        <v>50</v>
      </c>
      <c r="AE723" s="3">
        <f>Programas!AE723</f>
        <v>50</v>
      </c>
      <c r="AF723" s="3">
        <f>Programas!AF723</f>
        <v>50</v>
      </c>
      <c r="AG723" s="3">
        <f>Programas!AG723</f>
        <v>10</v>
      </c>
      <c r="AH723" s="3">
        <f>Programas!AH723</f>
        <v>10</v>
      </c>
      <c r="AI723" s="3">
        <f>Programas!AI723</f>
        <v>10</v>
      </c>
      <c r="AJ723" s="3">
        <f>Programas!AJ723</f>
        <v>10</v>
      </c>
      <c r="AK723" s="3">
        <f>Programas!AK723</f>
        <v>10</v>
      </c>
      <c r="AL723" s="3">
        <f>Programas!AL723</f>
        <v>10</v>
      </c>
      <c r="AM723" s="3">
        <f>Programas!AM723</f>
        <v>10</v>
      </c>
      <c r="AN723" s="3">
        <f>Programas!AN723</f>
        <v>10</v>
      </c>
      <c r="AO723" s="3">
        <f>Programas!AO723</f>
        <v>10</v>
      </c>
      <c r="AP723" s="3">
        <f>Programas!AP723</f>
        <v>10</v>
      </c>
      <c r="AQ723" s="3">
        <f>Programas!AQ723</f>
        <v>10</v>
      </c>
      <c r="AR723" s="3">
        <f>Programas!AR723</f>
        <v>10</v>
      </c>
      <c r="AS723" s="3">
        <f>Programas!AS723</f>
        <v>10</v>
      </c>
      <c r="AT723" s="3">
        <f>Programas!AT723</f>
        <v>10</v>
      </c>
      <c r="AU723" s="3">
        <f>Programas!AU723</f>
        <v>10</v>
      </c>
      <c r="AV723" s="3">
        <f>Programas!AV723</f>
        <v>10</v>
      </c>
      <c r="AW723" s="3">
        <f>Programas!AW723</f>
        <v>10</v>
      </c>
      <c r="AX723" s="4">
        <f t="shared" si="746"/>
        <v>320</v>
      </c>
      <c r="AY723" s="4" t="s">
        <v>205</v>
      </c>
      <c r="AZ723" s="2" t="s">
        <v>411</v>
      </c>
      <c r="BA723" s="2" t="s">
        <v>412</v>
      </c>
      <c r="BB723" s="2" t="s">
        <v>413</v>
      </c>
      <c r="BC723" s="2" t="s">
        <v>414</v>
      </c>
      <c r="BD723" s="6">
        <v>0</v>
      </c>
      <c r="BE723" s="6">
        <f t="shared" si="782"/>
        <v>0</v>
      </c>
      <c r="BF723" s="6">
        <f t="shared" si="783"/>
        <v>0</v>
      </c>
      <c r="BG723" s="6">
        <f t="shared" si="784"/>
        <v>0</v>
      </c>
      <c r="BH723" s="6">
        <v>0.25</v>
      </c>
      <c r="BI723" s="6">
        <f t="shared" si="785"/>
        <v>0.25</v>
      </c>
      <c r="BJ723" s="6">
        <f t="shared" si="786"/>
        <v>0.25</v>
      </c>
      <c r="BK723" s="6">
        <f t="shared" si="787"/>
        <v>0.25</v>
      </c>
      <c r="BL723" s="6">
        <f t="shared" si="788"/>
        <v>0.25</v>
      </c>
      <c r="BM723" s="6">
        <v>0.5</v>
      </c>
      <c r="BN723" s="6">
        <f t="shared" si="789"/>
        <v>0.5</v>
      </c>
      <c r="BO723" s="6">
        <f t="shared" si="790"/>
        <v>0.5</v>
      </c>
      <c r="BP723" s="6">
        <f t="shared" si="791"/>
        <v>0.5</v>
      </c>
      <c r="BQ723" s="6">
        <f t="shared" si="792"/>
        <v>0.5</v>
      </c>
      <c r="BR723" s="6">
        <v>0.75</v>
      </c>
      <c r="BS723" s="6">
        <f t="shared" si="793"/>
        <v>0.75</v>
      </c>
      <c r="BT723" s="6">
        <f t="shared" si="794"/>
        <v>0.75</v>
      </c>
      <c r="BU723" s="6">
        <f t="shared" si="795"/>
        <v>0.75</v>
      </c>
      <c r="BV723" s="6">
        <f t="shared" si="796"/>
        <v>0.75</v>
      </c>
      <c r="BW723" s="6">
        <v>1</v>
      </c>
      <c r="BX723" s="1"/>
    </row>
    <row r="724" spans="1:76" ht="45.6" hidden="1" x14ac:dyDescent="0.3">
      <c r="A724" s="2" t="str">
        <f>Programas!A724</f>
        <v>DO4</v>
      </c>
      <c r="B724" s="2">
        <f>Programas!B724</f>
        <v>3</v>
      </c>
      <c r="C724" s="2" t="str">
        <f>Programas!C724</f>
        <v>Apoio e manutenção dos CBHs e ED</v>
      </c>
      <c r="D724" s="2">
        <f>Programas!D724</f>
        <v>17</v>
      </c>
      <c r="E724" s="2" t="str">
        <f>Programas!E724</f>
        <v>Manutenção e Custeio Operacional da Entidade Delegatária e dos CBHs</v>
      </c>
      <c r="F724" s="2" t="str">
        <f>Programas!F724</f>
        <v>N/A</v>
      </c>
      <c r="G724" s="2" t="str">
        <f>Programas!G724</f>
        <v>N/A</v>
      </c>
      <c r="H724" s="2" t="str">
        <f>Programas!H724</f>
        <v>17.1.3</v>
      </c>
      <c r="I724" s="2" t="str">
        <f>Programas!I724</f>
        <v>Apoiar a participação dos membros do comitê de bacia hidrográfica em reuniões e eventos internos e externos</v>
      </c>
      <c r="J724" s="3" t="str">
        <f>IF(Programas!J724="X","X","")</f>
        <v>X</v>
      </c>
      <c r="K724" s="3" t="str">
        <f>IF(Programas!K724="X","X","")</f>
        <v>X</v>
      </c>
      <c r="L724" s="3" t="str">
        <f>IF(Programas!L724="X","X","")</f>
        <v>X</v>
      </c>
      <c r="M724" s="3" t="str">
        <f>IF(Programas!M724="X","X","")</f>
        <v>X</v>
      </c>
      <c r="N724" s="3" t="str">
        <f>IF(Programas!N724="X","X","")</f>
        <v>X</v>
      </c>
      <c r="O724" s="3" t="str">
        <f>IF(Programas!O724="X","X","")</f>
        <v>X</v>
      </c>
      <c r="P724" s="3" t="str">
        <f>IF(Programas!P724="X","X","")</f>
        <v>X</v>
      </c>
      <c r="Q724" s="3" t="str">
        <f>IF(Programas!Q724="X","X","")</f>
        <v>X</v>
      </c>
      <c r="R724" s="3" t="str">
        <f>IF(Programas!R724="X","X","")</f>
        <v>X</v>
      </c>
      <c r="S724" s="3" t="str">
        <f>IF(Programas!S724="X","X","")</f>
        <v>X</v>
      </c>
      <c r="T724" s="3" t="str">
        <f>IF(Programas!T724="X","X","")</f>
        <v>X</v>
      </c>
      <c r="U724" s="3" t="str">
        <f>IF(Programas!U724="X","X","")</f>
        <v>X</v>
      </c>
      <c r="V724" s="3" t="str">
        <f>IF(Programas!V724="X","X","")</f>
        <v>X</v>
      </c>
      <c r="W724" s="3" t="str">
        <f>IF(Programas!W724="X","X","")</f>
        <v>X</v>
      </c>
      <c r="X724" s="3" t="str">
        <f>IF(Programas!X724="X","X","")</f>
        <v>X</v>
      </c>
      <c r="Y724" s="3" t="str">
        <f>IF(Programas!Y724="X","X","")</f>
        <v>X</v>
      </c>
      <c r="Z724" s="3" t="str">
        <f>IF(Programas!Z724="X","X","")</f>
        <v>X</v>
      </c>
      <c r="AA724" s="3" t="str">
        <f>IF(Programas!AA724="X","X","")</f>
        <v>X</v>
      </c>
      <c r="AB724" s="3" t="str">
        <f>IF(Programas!AB724="X","X","")</f>
        <v>X</v>
      </c>
      <c r="AC724" s="3" t="str">
        <f>IF(Programas!AC724="X","X","")</f>
        <v>X</v>
      </c>
      <c r="AD724" s="3">
        <f>Programas!AD724</f>
        <v>50</v>
      </c>
      <c r="AE724" s="3">
        <f>Programas!AE724</f>
        <v>50</v>
      </c>
      <c r="AF724" s="3">
        <f>Programas!AF724</f>
        <v>50</v>
      </c>
      <c r="AG724" s="3">
        <f>Programas!AG724</f>
        <v>10</v>
      </c>
      <c r="AH724" s="3">
        <f>Programas!AH724</f>
        <v>10</v>
      </c>
      <c r="AI724" s="3">
        <f>Programas!AI724</f>
        <v>10</v>
      </c>
      <c r="AJ724" s="3">
        <f>Programas!AJ724</f>
        <v>10</v>
      </c>
      <c r="AK724" s="3">
        <f>Programas!AK724</f>
        <v>10</v>
      </c>
      <c r="AL724" s="3">
        <f>Programas!AL724</f>
        <v>10</v>
      </c>
      <c r="AM724" s="3">
        <f>Programas!AM724</f>
        <v>10</v>
      </c>
      <c r="AN724" s="3">
        <f>Programas!AN724</f>
        <v>10</v>
      </c>
      <c r="AO724" s="3">
        <f>Programas!AO724</f>
        <v>10</v>
      </c>
      <c r="AP724" s="3">
        <f>Programas!AP724</f>
        <v>10</v>
      </c>
      <c r="AQ724" s="3">
        <f>Programas!AQ724</f>
        <v>10</v>
      </c>
      <c r="AR724" s="3">
        <f>Programas!AR724</f>
        <v>10</v>
      </c>
      <c r="AS724" s="3">
        <f>Programas!AS724</f>
        <v>10</v>
      </c>
      <c r="AT724" s="3">
        <f>Programas!AT724</f>
        <v>10</v>
      </c>
      <c r="AU724" s="3">
        <f>Programas!AU724</f>
        <v>10</v>
      </c>
      <c r="AV724" s="3">
        <f>Programas!AV724</f>
        <v>10</v>
      </c>
      <c r="AW724" s="3">
        <f>Programas!AW724</f>
        <v>10</v>
      </c>
      <c r="AX724" s="4">
        <f t="shared" si="746"/>
        <v>320</v>
      </c>
      <c r="AY724" s="4" t="s">
        <v>205</v>
      </c>
      <c r="AZ724" s="2" t="s">
        <v>411</v>
      </c>
      <c r="BA724" s="2" t="s">
        <v>412</v>
      </c>
      <c r="BB724" s="2" t="s">
        <v>413</v>
      </c>
      <c r="BC724" s="2" t="s">
        <v>414</v>
      </c>
      <c r="BD724" s="6">
        <v>0</v>
      </c>
      <c r="BE724" s="6">
        <f t="shared" si="782"/>
        <v>0</v>
      </c>
      <c r="BF724" s="6">
        <f t="shared" si="783"/>
        <v>0</v>
      </c>
      <c r="BG724" s="6">
        <f t="shared" si="784"/>
        <v>0</v>
      </c>
      <c r="BH724" s="6">
        <v>0.25</v>
      </c>
      <c r="BI724" s="6">
        <f t="shared" si="785"/>
        <v>0.25</v>
      </c>
      <c r="BJ724" s="6">
        <f t="shared" si="786"/>
        <v>0.25</v>
      </c>
      <c r="BK724" s="6">
        <f t="shared" si="787"/>
        <v>0.25</v>
      </c>
      <c r="BL724" s="6">
        <f t="shared" si="788"/>
        <v>0.25</v>
      </c>
      <c r="BM724" s="6">
        <v>0.5</v>
      </c>
      <c r="BN724" s="6">
        <f t="shared" si="789"/>
        <v>0.5</v>
      </c>
      <c r="BO724" s="6">
        <f t="shared" si="790"/>
        <v>0.5</v>
      </c>
      <c r="BP724" s="6">
        <f t="shared" si="791"/>
        <v>0.5</v>
      </c>
      <c r="BQ724" s="6">
        <f t="shared" si="792"/>
        <v>0.5</v>
      </c>
      <c r="BR724" s="6">
        <v>0.75</v>
      </c>
      <c r="BS724" s="6">
        <f t="shared" si="793"/>
        <v>0.75</v>
      </c>
      <c r="BT724" s="6">
        <f t="shared" si="794"/>
        <v>0.75</v>
      </c>
      <c r="BU724" s="6">
        <f t="shared" si="795"/>
        <v>0.75</v>
      </c>
      <c r="BV724" s="6">
        <f t="shared" si="796"/>
        <v>0.75</v>
      </c>
      <c r="BW724" s="6">
        <v>1</v>
      </c>
      <c r="BX724" s="1"/>
    </row>
    <row r="725" spans="1:76" ht="45.6" hidden="1" x14ac:dyDescent="0.3">
      <c r="A725" s="2" t="str">
        <f>Programas!A725</f>
        <v>DO5</v>
      </c>
      <c r="B725" s="2">
        <f>Programas!B725</f>
        <v>3</v>
      </c>
      <c r="C725" s="2" t="str">
        <f>Programas!C725</f>
        <v>Apoio e manutenção dos CBHs e ED</v>
      </c>
      <c r="D725" s="2">
        <f>Programas!D725</f>
        <v>17</v>
      </c>
      <c r="E725" s="2" t="str">
        <f>Programas!E725</f>
        <v>Manutenção e Custeio Operacional da Entidade Delegatária e dos CBHs</v>
      </c>
      <c r="F725" s="2" t="str">
        <f>Programas!F725</f>
        <v>N/A</v>
      </c>
      <c r="G725" s="2" t="str">
        <f>Programas!G725</f>
        <v>N/A</v>
      </c>
      <c r="H725" s="2" t="str">
        <f>Programas!H725</f>
        <v>17.1.3</v>
      </c>
      <c r="I725" s="2" t="str">
        <f>Programas!I725</f>
        <v>Apoiar a participação dos membros do comitê de bacia hidrográfica em reuniões e eventos internos e externos</v>
      </c>
      <c r="J725" s="3" t="str">
        <f>IF(Programas!J725="X","X","")</f>
        <v>X</v>
      </c>
      <c r="K725" s="3" t="str">
        <f>IF(Programas!K725="X","X","")</f>
        <v>X</v>
      </c>
      <c r="L725" s="3" t="str">
        <f>IF(Programas!L725="X","X","")</f>
        <v>X</v>
      </c>
      <c r="M725" s="3" t="str">
        <f>IF(Programas!M725="X","X","")</f>
        <v>X</v>
      </c>
      <c r="N725" s="3" t="str">
        <f>IF(Programas!N725="X","X","")</f>
        <v>X</v>
      </c>
      <c r="O725" s="3" t="str">
        <f>IF(Programas!O725="X","X","")</f>
        <v>X</v>
      </c>
      <c r="P725" s="3" t="str">
        <f>IF(Programas!P725="X","X","")</f>
        <v>X</v>
      </c>
      <c r="Q725" s="3" t="str">
        <f>IF(Programas!Q725="X","X","")</f>
        <v>X</v>
      </c>
      <c r="R725" s="3" t="str">
        <f>IF(Programas!R725="X","X","")</f>
        <v>X</v>
      </c>
      <c r="S725" s="3" t="str">
        <f>IF(Programas!S725="X","X","")</f>
        <v>X</v>
      </c>
      <c r="T725" s="3" t="str">
        <f>IF(Programas!T725="X","X","")</f>
        <v>X</v>
      </c>
      <c r="U725" s="3" t="str">
        <f>IF(Programas!U725="X","X","")</f>
        <v>X</v>
      </c>
      <c r="V725" s="3" t="str">
        <f>IF(Programas!V725="X","X","")</f>
        <v>X</v>
      </c>
      <c r="W725" s="3" t="str">
        <f>IF(Programas!W725="X","X","")</f>
        <v>X</v>
      </c>
      <c r="X725" s="3" t="str">
        <f>IF(Programas!X725="X","X","")</f>
        <v>X</v>
      </c>
      <c r="Y725" s="3" t="str">
        <f>IF(Programas!Y725="X","X","")</f>
        <v>X</v>
      </c>
      <c r="Z725" s="3" t="str">
        <f>IF(Programas!Z725="X","X","")</f>
        <v>X</v>
      </c>
      <c r="AA725" s="3" t="str">
        <f>IF(Programas!AA725="X","X","")</f>
        <v>X</v>
      </c>
      <c r="AB725" s="3" t="str">
        <f>IF(Programas!AB725="X","X","")</f>
        <v>X</v>
      </c>
      <c r="AC725" s="3" t="str">
        <f>IF(Programas!AC725="X","X","")</f>
        <v>X</v>
      </c>
      <c r="AD725" s="3">
        <f>Programas!AD725</f>
        <v>50</v>
      </c>
      <c r="AE725" s="3">
        <f>Programas!AE725</f>
        <v>50</v>
      </c>
      <c r="AF725" s="3">
        <f>Programas!AF725</f>
        <v>50</v>
      </c>
      <c r="AG725" s="3">
        <f>Programas!AG725</f>
        <v>10</v>
      </c>
      <c r="AH725" s="3">
        <f>Programas!AH725</f>
        <v>10</v>
      </c>
      <c r="AI725" s="3">
        <f>Programas!AI725</f>
        <v>10</v>
      </c>
      <c r="AJ725" s="3">
        <f>Programas!AJ725</f>
        <v>10</v>
      </c>
      <c r="AK725" s="3">
        <f>Programas!AK725</f>
        <v>10</v>
      </c>
      <c r="AL725" s="3">
        <f>Programas!AL725</f>
        <v>10</v>
      </c>
      <c r="AM725" s="3">
        <f>Programas!AM725</f>
        <v>10</v>
      </c>
      <c r="AN725" s="3">
        <f>Programas!AN725</f>
        <v>10</v>
      </c>
      <c r="AO725" s="3">
        <f>Programas!AO725</f>
        <v>10</v>
      </c>
      <c r="AP725" s="3">
        <f>Programas!AP725</f>
        <v>10</v>
      </c>
      <c r="AQ725" s="3">
        <f>Programas!AQ725</f>
        <v>10</v>
      </c>
      <c r="AR725" s="3">
        <f>Programas!AR725</f>
        <v>10</v>
      </c>
      <c r="AS725" s="3">
        <f>Programas!AS725</f>
        <v>10</v>
      </c>
      <c r="AT725" s="3">
        <f>Programas!AT725</f>
        <v>10</v>
      </c>
      <c r="AU725" s="3">
        <f>Programas!AU725</f>
        <v>10</v>
      </c>
      <c r="AV725" s="3">
        <f>Programas!AV725</f>
        <v>10</v>
      </c>
      <c r="AW725" s="3">
        <f>Programas!AW725</f>
        <v>10</v>
      </c>
      <c r="AX725" s="4">
        <f t="shared" si="746"/>
        <v>320</v>
      </c>
      <c r="AY725" s="4" t="s">
        <v>205</v>
      </c>
      <c r="AZ725" s="2" t="s">
        <v>411</v>
      </c>
      <c r="BA725" s="2" t="s">
        <v>412</v>
      </c>
      <c r="BB725" s="2" t="s">
        <v>413</v>
      </c>
      <c r="BC725" s="2" t="s">
        <v>414</v>
      </c>
      <c r="BD725" s="6">
        <v>0</v>
      </c>
      <c r="BE725" s="6">
        <f t="shared" si="782"/>
        <v>0</v>
      </c>
      <c r="BF725" s="6">
        <f t="shared" si="783"/>
        <v>0</v>
      </c>
      <c r="BG725" s="6">
        <f t="shared" si="784"/>
        <v>0</v>
      </c>
      <c r="BH725" s="6">
        <v>0.25</v>
      </c>
      <c r="BI725" s="6">
        <f t="shared" si="785"/>
        <v>0.25</v>
      </c>
      <c r="BJ725" s="6">
        <f t="shared" si="786"/>
        <v>0.25</v>
      </c>
      <c r="BK725" s="6">
        <f t="shared" si="787"/>
        <v>0.25</v>
      </c>
      <c r="BL725" s="6">
        <f t="shared" si="788"/>
        <v>0.25</v>
      </c>
      <c r="BM725" s="6">
        <v>0.5</v>
      </c>
      <c r="BN725" s="6">
        <f t="shared" si="789"/>
        <v>0.5</v>
      </c>
      <c r="BO725" s="6">
        <f t="shared" si="790"/>
        <v>0.5</v>
      </c>
      <c r="BP725" s="6">
        <f t="shared" si="791"/>
        <v>0.5</v>
      </c>
      <c r="BQ725" s="6">
        <f t="shared" si="792"/>
        <v>0.5</v>
      </c>
      <c r="BR725" s="6">
        <v>0.75</v>
      </c>
      <c r="BS725" s="6">
        <f t="shared" si="793"/>
        <v>0.75</v>
      </c>
      <c r="BT725" s="6">
        <f t="shared" si="794"/>
        <v>0.75</v>
      </c>
      <c r="BU725" s="6">
        <f t="shared" si="795"/>
        <v>0.75</v>
      </c>
      <c r="BV725" s="6">
        <f t="shared" si="796"/>
        <v>0.75</v>
      </c>
      <c r="BW725" s="6">
        <v>1</v>
      </c>
      <c r="BX725" s="1"/>
    </row>
    <row r="726" spans="1:76" ht="45.6" hidden="1" x14ac:dyDescent="0.3">
      <c r="A726" s="2" t="str">
        <f>Programas!A726</f>
        <v>DO6</v>
      </c>
      <c r="B726" s="2">
        <f>Programas!B726</f>
        <v>3</v>
      </c>
      <c r="C726" s="2" t="str">
        <f>Programas!C726</f>
        <v>Apoio e manutenção dos CBHs e ED</v>
      </c>
      <c r="D726" s="2">
        <f>Programas!D726</f>
        <v>17</v>
      </c>
      <c r="E726" s="2" t="str">
        <f>Programas!E726</f>
        <v>Manutenção e Custeio Operacional da Entidade Delegatária e dos CBHs</v>
      </c>
      <c r="F726" s="2" t="str">
        <f>Programas!F726</f>
        <v>N/A</v>
      </c>
      <c r="G726" s="2" t="str">
        <f>Programas!G726</f>
        <v>N/A</v>
      </c>
      <c r="H726" s="2" t="str">
        <f>Programas!H726</f>
        <v>17.1.3</v>
      </c>
      <c r="I726" s="2" t="str">
        <f>Programas!I726</f>
        <v>Apoiar a participação dos membros do comitê de bacia hidrográfica em reuniões e eventos internos e externos</v>
      </c>
      <c r="J726" s="3" t="str">
        <f>IF(Programas!J726="X","X","")</f>
        <v>X</v>
      </c>
      <c r="K726" s="3" t="str">
        <f>IF(Programas!K726="X","X","")</f>
        <v>X</v>
      </c>
      <c r="L726" s="3" t="str">
        <f>IF(Programas!L726="X","X","")</f>
        <v>X</v>
      </c>
      <c r="M726" s="3" t="str">
        <f>IF(Programas!M726="X","X","")</f>
        <v>X</v>
      </c>
      <c r="N726" s="3" t="str">
        <f>IF(Programas!N726="X","X","")</f>
        <v>X</v>
      </c>
      <c r="O726" s="3" t="str">
        <f>IF(Programas!O726="X","X","")</f>
        <v>X</v>
      </c>
      <c r="P726" s="3" t="str">
        <f>IF(Programas!P726="X","X","")</f>
        <v>X</v>
      </c>
      <c r="Q726" s="3" t="str">
        <f>IF(Programas!Q726="X","X","")</f>
        <v>X</v>
      </c>
      <c r="R726" s="3" t="str">
        <f>IF(Programas!R726="X","X","")</f>
        <v>X</v>
      </c>
      <c r="S726" s="3" t="str">
        <f>IF(Programas!S726="X","X","")</f>
        <v>X</v>
      </c>
      <c r="T726" s="3" t="str">
        <f>IF(Programas!T726="X","X","")</f>
        <v>X</v>
      </c>
      <c r="U726" s="3" t="str">
        <f>IF(Programas!U726="X","X","")</f>
        <v>X</v>
      </c>
      <c r="V726" s="3" t="str">
        <f>IF(Programas!V726="X","X","")</f>
        <v>X</v>
      </c>
      <c r="W726" s="3" t="str">
        <f>IF(Programas!W726="X","X","")</f>
        <v>X</v>
      </c>
      <c r="X726" s="3" t="str">
        <f>IF(Programas!X726="X","X","")</f>
        <v>X</v>
      </c>
      <c r="Y726" s="3" t="str">
        <f>IF(Programas!Y726="X","X","")</f>
        <v>X</v>
      </c>
      <c r="Z726" s="3" t="str">
        <f>IF(Programas!Z726="X","X","")</f>
        <v>X</v>
      </c>
      <c r="AA726" s="3" t="str">
        <f>IF(Programas!AA726="X","X","")</f>
        <v>X</v>
      </c>
      <c r="AB726" s="3" t="str">
        <f>IF(Programas!AB726="X","X","")</f>
        <v>X</v>
      </c>
      <c r="AC726" s="3" t="str">
        <f>IF(Programas!AC726="X","X","")</f>
        <v>X</v>
      </c>
      <c r="AD726" s="3">
        <f>Programas!AD726</f>
        <v>50</v>
      </c>
      <c r="AE726" s="3">
        <f>Programas!AE726</f>
        <v>50</v>
      </c>
      <c r="AF726" s="3">
        <f>Programas!AF726</f>
        <v>50</v>
      </c>
      <c r="AG726" s="3">
        <f>Programas!AG726</f>
        <v>10</v>
      </c>
      <c r="AH726" s="3">
        <f>Programas!AH726</f>
        <v>10</v>
      </c>
      <c r="AI726" s="3">
        <f>Programas!AI726</f>
        <v>10</v>
      </c>
      <c r="AJ726" s="3">
        <f>Programas!AJ726</f>
        <v>10</v>
      </c>
      <c r="AK726" s="3">
        <f>Programas!AK726</f>
        <v>10</v>
      </c>
      <c r="AL726" s="3">
        <f>Programas!AL726</f>
        <v>10</v>
      </c>
      <c r="AM726" s="3">
        <f>Programas!AM726</f>
        <v>10</v>
      </c>
      <c r="AN726" s="3">
        <f>Programas!AN726</f>
        <v>10</v>
      </c>
      <c r="AO726" s="3">
        <f>Programas!AO726</f>
        <v>10</v>
      </c>
      <c r="AP726" s="3">
        <f>Programas!AP726</f>
        <v>10</v>
      </c>
      <c r="AQ726" s="3">
        <f>Programas!AQ726</f>
        <v>10</v>
      </c>
      <c r="AR726" s="3">
        <f>Programas!AR726</f>
        <v>10</v>
      </c>
      <c r="AS726" s="3">
        <f>Programas!AS726</f>
        <v>10</v>
      </c>
      <c r="AT726" s="3">
        <f>Programas!AT726</f>
        <v>10</v>
      </c>
      <c r="AU726" s="3">
        <f>Programas!AU726</f>
        <v>10</v>
      </c>
      <c r="AV726" s="3">
        <f>Programas!AV726</f>
        <v>10</v>
      </c>
      <c r="AW726" s="3">
        <f>Programas!AW726</f>
        <v>10</v>
      </c>
      <c r="AX726" s="4">
        <f t="shared" si="746"/>
        <v>320</v>
      </c>
      <c r="AY726" s="4" t="s">
        <v>205</v>
      </c>
      <c r="AZ726" s="2" t="s">
        <v>411</v>
      </c>
      <c r="BA726" s="2" t="s">
        <v>412</v>
      </c>
      <c r="BB726" s="2" t="s">
        <v>413</v>
      </c>
      <c r="BC726" s="2" t="s">
        <v>414</v>
      </c>
      <c r="BD726" s="6">
        <v>0</v>
      </c>
      <c r="BE726" s="6">
        <f t="shared" si="782"/>
        <v>0</v>
      </c>
      <c r="BF726" s="6">
        <f t="shared" si="783"/>
        <v>0</v>
      </c>
      <c r="BG726" s="6">
        <f t="shared" si="784"/>
        <v>0</v>
      </c>
      <c r="BH726" s="6">
        <v>0.25</v>
      </c>
      <c r="BI726" s="6">
        <f t="shared" si="785"/>
        <v>0.25</v>
      </c>
      <c r="BJ726" s="6">
        <f t="shared" si="786"/>
        <v>0.25</v>
      </c>
      <c r="BK726" s="6">
        <f t="shared" si="787"/>
        <v>0.25</v>
      </c>
      <c r="BL726" s="6">
        <f t="shared" si="788"/>
        <v>0.25</v>
      </c>
      <c r="BM726" s="6">
        <v>0.5</v>
      </c>
      <c r="BN726" s="6">
        <f t="shared" si="789"/>
        <v>0.5</v>
      </c>
      <c r="BO726" s="6">
        <f t="shared" si="790"/>
        <v>0.5</v>
      </c>
      <c r="BP726" s="6">
        <f t="shared" si="791"/>
        <v>0.5</v>
      </c>
      <c r="BQ726" s="6">
        <f t="shared" si="792"/>
        <v>0.5</v>
      </c>
      <c r="BR726" s="6">
        <v>0.75</v>
      </c>
      <c r="BS726" s="6">
        <f t="shared" si="793"/>
        <v>0.75</v>
      </c>
      <c r="BT726" s="6">
        <f t="shared" si="794"/>
        <v>0.75</v>
      </c>
      <c r="BU726" s="6">
        <f t="shared" si="795"/>
        <v>0.75</v>
      </c>
      <c r="BV726" s="6">
        <f t="shared" si="796"/>
        <v>0.75</v>
      </c>
      <c r="BW726" s="6">
        <v>1</v>
      </c>
      <c r="BX726" s="1"/>
    </row>
    <row r="727" spans="1:76" ht="45.6" hidden="1" x14ac:dyDescent="0.3">
      <c r="A727" s="2" t="str">
        <f>Programas!A727</f>
        <v>UA7</v>
      </c>
      <c r="B727" s="2">
        <f>Programas!B727</f>
        <v>3</v>
      </c>
      <c r="C727" s="2" t="str">
        <f>Programas!C727</f>
        <v>Apoio e manutenção dos CBHs e ED</v>
      </c>
      <c r="D727" s="2">
        <f>Programas!D727</f>
        <v>17</v>
      </c>
      <c r="E727" s="2" t="str">
        <f>Programas!E727</f>
        <v>Manutenção e Custeio Operacional da Entidade Delegatária e dos CBHs</v>
      </c>
      <c r="F727" s="2" t="str">
        <f>Programas!F727</f>
        <v>N/A</v>
      </c>
      <c r="G727" s="2" t="str">
        <f>Programas!G727</f>
        <v>N/A</v>
      </c>
      <c r="H727" s="2" t="str">
        <f>Programas!H727</f>
        <v>17.1.3</v>
      </c>
      <c r="I727" s="2" t="str">
        <f>Programas!I727</f>
        <v>Apoiar a participação dos membros do comitê de bacia hidrográfica em reuniões e eventos internos e externos</v>
      </c>
      <c r="J727" s="3" t="str">
        <f>IF(Programas!J727="X","X","")</f>
        <v/>
      </c>
      <c r="K727" s="3" t="str">
        <f>IF(Programas!K727="X","X","")</f>
        <v/>
      </c>
      <c r="L727" s="3" t="str">
        <f>IF(Programas!L727="X","X","")</f>
        <v/>
      </c>
      <c r="M727" s="3" t="str">
        <f>IF(Programas!M727="X","X","")</f>
        <v/>
      </c>
      <c r="N727" s="3" t="str">
        <f>IF(Programas!N727="X","X","")</f>
        <v>X</v>
      </c>
      <c r="O727" s="3" t="str">
        <f>IF(Programas!O727="X","X","")</f>
        <v>X</v>
      </c>
      <c r="P727" s="3" t="str">
        <f>IF(Programas!P727="X","X","")</f>
        <v>X</v>
      </c>
      <c r="Q727" s="3" t="str">
        <f>IF(Programas!Q727="X","X","")</f>
        <v>X</v>
      </c>
      <c r="R727" s="3" t="str">
        <f>IF(Programas!R727="X","X","")</f>
        <v>X</v>
      </c>
      <c r="S727" s="3" t="str">
        <f>IF(Programas!S727="X","X","")</f>
        <v>X</v>
      </c>
      <c r="T727" s="3" t="str">
        <f>IF(Programas!T727="X","X","")</f>
        <v>X</v>
      </c>
      <c r="U727" s="3" t="str">
        <f>IF(Programas!U727="X","X","")</f>
        <v>X</v>
      </c>
      <c r="V727" s="3" t="str">
        <f>IF(Programas!V727="X","X","")</f>
        <v>X</v>
      </c>
      <c r="W727" s="3" t="str">
        <f>IF(Programas!W727="X","X","")</f>
        <v>X</v>
      </c>
      <c r="X727" s="3" t="str">
        <f>IF(Programas!X727="X","X","")</f>
        <v>X</v>
      </c>
      <c r="Y727" s="3" t="str">
        <f>IF(Programas!Y727="X","X","")</f>
        <v>X</v>
      </c>
      <c r="Z727" s="3" t="str">
        <f>IF(Programas!Z727="X","X","")</f>
        <v>X</v>
      </c>
      <c r="AA727" s="3" t="str">
        <f>IF(Programas!AA727="X","X","")</f>
        <v>X</v>
      </c>
      <c r="AB727" s="3" t="str">
        <f>IF(Programas!AB727="X","X","")</f>
        <v>X</v>
      </c>
      <c r="AC727" s="3" t="str">
        <f>IF(Programas!AC727="X","X","")</f>
        <v>X</v>
      </c>
      <c r="AD727" s="3">
        <f>Programas!AD727</f>
        <v>0</v>
      </c>
      <c r="AE727" s="3">
        <f>Programas!AE727</f>
        <v>0</v>
      </c>
      <c r="AF727" s="3">
        <f>Programas!AF727</f>
        <v>0</v>
      </c>
      <c r="AG727" s="3">
        <f>Programas!AG727</f>
        <v>0</v>
      </c>
      <c r="AH727" s="3">
        <f>Programas!AH727</f>
        <v>0</v>
      </c>
      <c r="AI727" s="3">
        <f>Programas!AI727</f>
        <v>10</v>
      </c>
      <c r="AJ727" s="3">
        <f>Programas!AJ727</f>
        <v>10</v>
      </c>
      <c r="AK727" s="3">
        <f>Programas!AK727</f>
        <v>10</v>
      </c>
      <c r="AL727" s="3">
        <f>Programas!AL727</f>
        <v>10</v>
      </c>
      <c r="AM727" s="3">
        <f>Programas!AM727</f>
        <v>10</v>
      </c>
      <c r="AN727" s="3">
        <f>Programas!AN727</f>
        <v>10</v>
      </c>
      <c r="AO727" s="3">
        <f>Programas!AO727</f>
        <v>10</v>
      </c>
      <c r="AP727" s="3">
        <f>Programas!AP727</f>
        <v>10</v>
      </c>
      <c r="AQ727" s="3">
        <f>Programas!AQ727</f>
        <v>10</v>
      </c>
      <c r="AR727" s="3">
        <f>Programas!AR727</f>
        <v>10</v>
      </c>
      <c r="AS727" s="3">
        <f>Programas!AS727</f>
        <v>10</v>
      </c>
      <c r="AT727" s="3">
        <f>Programas!AT727</f>
        <v>10</v>
      </c>
      <c r="AU727" s="3">
        <f>Programas!AU727</f>
        <v>10</v>
      </c>
      <c r="AV727" s="3">
        <f>Programas!AV727</f>
        <v>10</v>
      </c>
      <c r="AW727" s="3">
        <f>Programas!AW727</f>
        <v>10</v>
      </c>
      <c r="AX727" s="4">
        <f t="shared" si="746"/>
        <v>150</v>
      </c>
      <c r="AY727" s="4" t="s">
        <v>205</v>
      </c>
      <c r="AZ727" s="2" t="s">
        <v>498</v>
      </c>
      <c r="BA727" s="2" t="s">
        <v>411</v>
      </c>
      <c r="BB727" s="2" t="s">
        <v>412</v>
      </c>
      <c r="BC727" s="2" t="s">
        <v>413</v>
      </c>
      <c r="BD727" s="6">
        <v>0</v>
      </c>
      <c r="BE727" s="6">
        <f t="shared" si="782"/>
        <v>0</v>
      </c>
      <c r="BF727" s="6">
        <f t="shared" si="783"/>
        <v>0</v>
      </c>
      <c r="BG727" s="6">
        <f t="shared" si="784"/>
        <v>0</v>
      </c>
      <c r="BH727" s="6">
        <v>0.25</v>
      </c>
      <c r="BI727" s="6">
        <f t="shared" si="785"/>
        <v>0.25</v>
      </c>
      <c r="BJ727" s="6">
        <f t="shared" si="786"/>
        <v>0.25</v>
      </c>
      <c r="BK727" s="6">
        <f t="shared" si="787"/>
        <v>0.25</v>
      </c>
      <c r="BL727" s="6">
        <f t="shared" si="788"/>
        <v>0.25</v>
      </c>
      <c r="BM727" s="6">
        <v>0.5</v>
      </c>
      <c r="BN727" s="6">
        <f t="shared" si="789"/>
        <v>0.5</v>
      </c>
      <c r="BO727" s="6">
        <f t="shared" si="790"/>
        <v>0.5</v>
      </c>
      <c r="BP727" s="6">
        <f t="shared" si="791"/>
        <v>0.5</v>
      </c>
      <c r="BQ727" s="6">
        <f t="shared" si="792"/>
        <v>0.5</v>
      </c>
      <c r="BR727" s="6">
        <v>0.75</v>
      </c>
      <c r="BS727" s="6">
        <f t="shared" si="793"/>
        <v>0.75</v>
      </c>
      <c r="BT727" s="6">
        <f t="shared" si="794"/>
        <v>0.75</v>
      </c>
      <c r="BU727" s="6">
        <f t="shared" si="795"/>
        <v>0.75</v>
      </c>
      <c r="BV727" s="6">
        <f t="shared" si="796"/>
        <v>0.75</v>
      </c>
      <c r="BW727" s="6">
        <v>1</v>
      </c>
      <c r="BX727" s="1"/>
    </row>
    <row r="728" spans="1:76" ht="45.6" hidden="1" x14ac:dyDescent="0.3">
      <c r="A728" s="2" t="str">
        <f>Programas!A728</f>
        <v>UA8</v>
      </c>
      <c r="B728" s="2">
        <f>Programas!B728</f>
        <v>3</v>
      </c>
      <c r="C728" s="2" t="str">
        <f>Programas!C728</f>
        <v>Apoio e manutenção dos CBHs e ED</v>
      </c>
      <c r="D728" s="2">
        <f>Programas!D728</f>
        <v>17</v>
      </c>
      <c r="E728" s="2" t="str">
        <f>Programas!E728</f>
        <v>Manutenção e Custeio Operacional da Entidade Delegatária e dos CBHs</v>
      </c>
      <c r="F728" s="2" t="str">
        <f>Programas!F728</f>
        <v>N/A</v>
      </c>
      <c r="G728" s="2" t="str">
        <f>Programas!G728</f>
        <v>N/A</v>
      </c>
      <c r="H728" s="2" t="str">
        <f>Programas!H728</f>
        <v>17.1.3</v>
      </c>
      <c r="I728" s="2" t="str">
        <f>Programas!I728</f>
        <v>Apoiar a participação dos membros do comitê de bacia hidrográfica em reuniões e eventos internos e externos</v>
      </c>
      <c r="J728" s="3" t="str">
        <f>IF(Programas!J728="X","X","")</f>
        <v/>
      </c>
      <c r="K728" s="3" t="str">
        <f>IF(Programas!K728="X","X","")</f>
        <v/>
      </c>
      <c r="L728" s="3" t="str">
        <f>IF(Programas!L728="X","X","")</f>
        <v/>
      </c>
      <c r="M728" s="3" t="str">
        <f>IF(Programas!M728="X","X","")</f>
        <v/>
      </c>
      <c r="N728" s="3" t="str">
        <f>IF(Programas!N728="X","X","")</f>
        <v>X</v>
      </c>
      <c r="O728" s="3" t="str">
        <f>IF(Programas!O728="X","X","")</f>
        <v>X</v>
      </c>
      <c r="P728" s="3" t="str">
        <f>IF(Programas!P728="X","X","")</f>
        <v>X</v>
      </c>
      <c r="Q728" s="3" t="str">
        <f>IF(Programas!Q728="X","X","")</f>
        <v>X</v>
      </c>
      <c r="R728" s="3" t="str">
        <f>IF(Programas!R728="X","X","")</f>
        <v>X</v>
      </c>
      <c r="S728" s="3" t="str">
        <f>IF(Programas!S728="X","X","")</f>
        <v>X</v>
      </c>
      <c r="T728" s="3" t="str">
        <f>IF(Programas!T728="X","X","")</f>
        <v>X</v>
      </c>
      <c r="U728" s="3" t="str">
        <f>IF(Programas!U728="X","X","")</f>
        <v>X</v>
      </c>
      <c r="V728" s="3" t="str">
        <f>IF(Programas!V728="X","X","")</f>
        <v>X</v>
      </c>
      <c r="W728" s="3" t="str">
        <f>IF(Programas!W728="X","X","")</f>
        <v>X</v>
      </c>
      <c r="X728" s="3" t="str">
        <f>IF(Programas!X728="X","X","")</f>
        <v>X</v>
      </c>
      <c r="Y728" s="3" t="str">
        <f>IF(Programas!Y728="X","X","")</f>
        <v>X</v>
      </c>
      <c r="Z728" s="3" t="str">
        <f>IF(Programas!Z728="X","X","")</f>
        <v>X</v>
      </c>
      <c r="AA728" s="3" t="str">
        <f>IF(Programas!AA728="X","X","")</f>
        <v>X</v>
      </c>
      <c r="AB728" s="3" t="str">
        <f>IF(Programas!AB728="X","X","")</f>
        <v>X</v>
      </c>
      <c r="AC728" s="3" t="str">
        <f>IF(Programas!AC728="X","X","")</f>
        <v>X</v>
      </c>
      <c r="AD728" s="3">
        <f>Programas!AD728</f>
        <v>0</v>
      </c>
      <c r="AE728" s="3">
        <f>Programas!AE728</f>
        <v>0</v>
      </c>
      <c r="AF728" s="3">
        <f>Programas!AF728</f>
        <v>0</v>
      </c>
      <c r="AG728" s="3">
        <f>Programas!AG728</f>
        <v>0</v>
      </c>
      <c r="AH728" s="3">
        <f>Programas!AH728</f>
        <v>0</v>
      </c>
      <c r="AI728" s="3">
        <f>Programas!AI728</f>
        <v>10</v>
      </c>
      <c r="AJ728" s="3">
        <f>Programas!AJ728</f>
        <v>10</v>
      </c>
      <c r="AK728" s="3">
        <f>Programas!AK728</f>
        <v>10</v>
      </c>
      <c r="AL728" s="3">
        <f>Programas!AL728</f>
        <v>10</v>
      </c>
      <c r="AM728" s="3">
        <f>Programas!AM728</f>
        <v>10</v>
      </c>
      <c r="AN728" s="3">
        <f>Programas!AN728</f>
        <v>10</v>
      </c>
      <c r="AO728" s="3">
        <f>Programas!AO728</f>
        <v>10</v>
      </c>
      <c r="AP728" s="3">
        <f>Programas!AP728</f>
        <v>10</v>
      </c>
      <c r="AQ728" s="3">
        <f>Programas!AQ728</f>
        <v>10</v>
      </c>
      <c r="AR728" s="3">
        <f>Programas!AR728</f>
        <v>10</v>
      </c>
      <c r="AS728" s="3">
        <f>Programas!AS728</f>
        <v>10</v>
      </c>
      <c r="AT728" s="3">
        <f>Programas!AT728</f>
        <v>10</v>
      </c>
      <c r="AU728" s="3">
        <f>Programas!AU728</f>
        <v>10</v>
      </c>
      <c r="AV728" s="3">
        <f>Programas!AV728</f>
        <v>10</v>
      </c>
      <c r="AW728" s="3">
        <f>Programas!AW728</f>
        <v>10</v>
      </c>
      <c r="AX728" s="4">
        <f t="shared" si="746"/>
        <v>150</v>
      </c>
      <c r="AY728" s="4" t="s">
        <v>205</v>
      </c>
      <c r="AZ728" s="2" t="s">
        <v>498</v>
      </c>
      <c r="BA728" s="2" t="s">
        <v>411</v>
      </c>
      <c r="BB728" s="2" t="s">
        <v>412</v>
      </c>
      <c r="BC728" s="2" t="s">
        <v>413</v>
      </c>
      <c r="BD728" s="6">
        <v>0</v>
      </c>
      <c r="BE728" s="6">
        <f t="shared" si="782"/>
        <v>0</v>
      </c>
      <c r="BF728" s="6">
        <f t="shared" si="783"/>
        <v>0</v>
      </c>
      <c r="BG728" s="6">
        <f t="shared" si="784"/>
        <v>0</v>
      </c>
      <c r="BH728" s="6">
        <v>0.25</v>
      </c>
      <c r="BI728" s="6">
        <f t="shared" si="785"/>
        <v>0.25</v>
      </c>
      <c r="BJ728" s="6">
        <f t="shared" si="786"/>
        <v>0.25</v>
      </c>
      <c r="BK728" s="6">
        <f t="shared" si="787"/>
        <v>0.25</v>
      </c>
      <c r="BL728" s="6">
        <f t="shared" si="788"/>
        <v>0.25</v>
      </c>
      <c r="BM728" s="6">
        <v>0.5</v>
      </c>
      <c r="BN728" s="6">
        <f t="shared" si="789"/>
        <v>0.5</v>
      </c>
      <c r="BO728" s="6">
        <f t="shared" si="790"/>
        <v>0.5</v>
      </c>
      <c r="BP728" s="6">
        <f t="shared" si="791"/>
        <v>0.5</v>
      </c>
      <c r="BQ728" s="6">
        <f t="shared" si="792"/>
        <v>0.5</v>
      </c>
      <c r="BR728" s="6">
        <v>0.75</v>
      </c>
      <c r="BS728" s="6">
        <f t="shared" si="793"/>
        <v>0.75</v>
      </c>
      <c r="BT728" s="6">
        <f t="shared" si="794"/>
        <v>0.75</v>
      </c>
      <c r="BU728" s="6">
        <f t="shared" si="795"/>
        <v>0.75</v>
      </c>
      <c r="BV728" s="6">
        <f t="shared" si="796"/>
        <v>0.75</v>
      </c>
      <c r="BW728" s="6">
        <v>1</v>
      </c>
      <c r="BX728" s="1"/>
    </row>
    <row r="729" spans="1:76" ht="45.6" hidden="1" x14ac:dyDescent="0.3">
      <c r="A729" s="2" t="str">
        <f>Programas!A729</f>
        <v>UA9</v>
      </c>
      <c r="B729" s="2">
        <f>Programas!B729</f>
        <v>3</v>
      </c>
      <c r="C729" s="2" t="str">
        <f>Programas!C729</f>
        <v>Apoio e manutenção dos CBHs e ED</v>
      </c>
      <c r="D729" s="2">
        <f>Programas!D729</f>
        <v>17</v>
      </c>
      <c r="E729" s="2" t="str">
        <f>Programas!E729</f>
        <v>Manutenção e Custeio Operacional da Entidade Delegatária e dos CBHs</v>
      </c>
      <c r="F729" s="2" t="str">
        <f>Programas!F729</f>
        <v>N/A</v>
      </c>
      <c r="G729" s="2" t="str">
        <f>Programas!G729</f>
        <v>N/A</v>
      </c>
      <c r="H729" s="2" t="str">
        <f>Programas!H729</f>
        <v>17.1.3</v>
      </c>
      <c r="I729" s="2" t="str">
        <f>Programas!I729</f>
        <v>Apoiar a participação dos membros do comitê de bacia hidrográfica em reuniões e eventos internos e externos</v>
      </c>
      <c r="J729" s="3" t="str">
        <f>IF(Programas!J729="X","X","")</f>
        <v/>
      </c>
      <c r="K729" s="3" t="str">
        <f>IF(Programas!K729="X","X","")</f>
        <v/>
      </c>
      <c r="L729" s="3" t="str">
        <f>IF(Programas!L729="X","X","")</f>
        <v/>
      </c>
      <c r="M729" s="3" t="str">
        <f>IF(Programas!M729="X","X","")</f>
        <v/>
      </c>
      <c r="N729" s="3" t="str">
        <f>IF(Programas!N729="X","X","")</f>
        <v>X</v>
      </c>
      <c r="O729" s="3" t="str">
        <f>IF(Programas!O729="X","X","")</f>
        <v>X</v>
      </c>
      <c r="P729" s="3" t="str">
        <f>IF(Programas!P729="X","X","")</f>
        <v>X</v>
      </c>
      <c r="Q729" s="3" t="str">
        <f>IF(Programas!Q729="X","X","")</f>
        <v>X</v>
      </c>
      <c r="R729" s="3" t="str">
        <f>IF(Programas!R729="X","X","")</f>
        <v>X</v>
      </c>
      <c r="S729" s="3" t="str">
        <f>IF(Programas!S729="X","X","")</f>
        <v>X</v>
      </c>
      <c r="T729" s="3" t="str">
        <f>IF(Programas!T729="X","X","")</f>
        <v>X</v>
      </c>
      <c r="U729" s="3" t="str">
        <f>IF(Programas!U729="X","X","")</f>
        <v>X</v>
      </c>
      <c r="V729" s="3" t="str">
        <f>IF(Programas!V729="X","X","")</f>
        <v>X</v>
      </c>
      <c r="W729" s="3" t="str">
        <f>IF(Programas!W729="X","X","")</f>
        <v>X</v>
      </c>
      <c r="X729" s="3" t="str">
        <f>IF(Programas!X729="X","X","")</f>
        <v>X</v>
      </c>
      <c r="Y729" s="3" t="str">
        <f>IF(Programas!Y729="X","X","")</f>
        <v>X</v>
      </c>
      <c r="Z729" s="3" t="str">
        <f>IF(Programas!Z729="X","X","")</f>
        <v>X</v>
      </c>
      <c r="AA729" s="3" t="str">
        <f>IF(Programas!AA729="X","X","")</f>
        <v>X</v>
      </c>
      <c r="AB729" s="3" t="str">
        <f>IF(Programas!AB729="X","X","")</f>
        <v>X</v>
      </c>
      <c r="AC729" s="3" t="str">
        <f>IF(Programas!AC729="X","X","")</f>
        <v>X</v>
      </c>
      <c r="AD729" s="3">
        <f>Programas!AD729</f>
        <v>0</v>
      </c>
      <c r="AE729" s="3">
        <f>Programas!AE729</f>
        <v>0</v>
      </c>
      <c r="AF729" s="3">
        <f>Programas!AF729</f>
        <v>0</v>
      </c>
      <c r="AG729" s="3">
        <f>Programas!AG729</f>
        <v>0</v>
      </c>
      <c r="AH729" s="3">
        <f>Programas!AH729</f>
        <v>0</v>
      </c>
      <c r="AI729" s="3">
        <f>Programas!AI729</f>
        <v>10</v>
      </c>
      <c r="AJ729" s="3">
        <f>Programas!AJ729</f>
        <v>10</v>
      </c>
      <c r="AK729" s="3">
        <f>Programas!AK729</f>
        <v>10</v>
      </c>
      <c r="AL729" s="3">
        <f>Programas!AL729</f>
        <v>10</v>
      </c>
      <c r="AM729" s="3">
        <f>Programas!AM729</f>
        <v>10</v>
      </c>
      <c r="AN729" s="3">
        <f>Programas!AN729</f>
        <v>10</v>
      </c>
      <c r="AO729" s="3">
        <f>Programas!AO729</f>
        <v>10</v>
      </c>
      <c r="AP729" s="3">
        <f>Programas!AP729</f>
        <v>10</v>
      </c>
      <c r="AQ729" s="3">
        <f>Programas!AQ729</f>
        <v>10</v>
      </c>
      <c r="AR729" s="3">
        <f>Programas!AR729</f>
        <v>10</v>
      </c>
      <c r="AS729" s="3">
        <f>Programas!AS729</f>
        <v>10</v>
      </c>
      <c r="AT729" s="3">
        <f>Programas!AT729</f>
        <v>10</v>
      </c>
      <c r="AU729" s="3">
        <f>Programas!AU729</f>
        <v>10</v>
      </c>
      <c r="AV729" s="3">
        <f>Programas!AV729</f>
        <v>10</v>
      </c>
      <c r="AW729" s="3">
        <f>Programas!AW729</f>
        <v>10</v>
      </c>
      <c r="AX729" s="4">
        <f t="shared" si="746"/>
        <v>150</v>
      </c>
      <c r="AY729" s="4" t="s">
        <v>205</v>
      </c>
      <c r="AZ729" s="2" t="s">
        <v>498</v>
      </c>
      <c r="BA729" s="2" t="s">
        <v>411</v>
      </c>
      <c r="BB729" s="2" t="s">
        <v>412</v>
      </c>
      <c r="BC729" s="2" t="s">
        <v>413</v>
      </c>
      <c r="BD729" s="6">
        <v>0</v>
      </c>
      <c r="BE729" s="6">
        <f t="shared" si="782"/>
        <v>0</v>
      </c>
      <c r="BF729" s="6">
        <f t="shared" si="783"/>
        <v>0</v>
      </c>
      <c r="BG729" s="6">
        <f t="shared" si="784"/>
        <v>0</v>
      </c>
      <c r="BH729" s="6">
        <v>0.25</v>
      </c>
      <c r="BI729" s="6">
        <f t="shared" si="785"/>
        <v>0.25</v>
      </c>
      <c r="BJ729" s="6">
        <f t="shared" si="786"/>
        <v>0.25</v>
      </c>
      <c r="BK729" s="6">
        <f t="shared" si="787"/>
        <v>0.25</v>
      </c>
      <c r="BL729" s="6">
        <f t="shared" si="788"/>
        <v>0.25</v>
      </c>
      <c r="BM729" s="6">
        <v>0.5</v>
      </c>
      <c r="BN729" s="6">
        <f t="shared" si="789"/>
        <v>0.5</v>
      </c>
      <c r="BO729" s="6">
        <f t="shared" si="790"/>
        <v>0.5</v>
      </c>
      <c r="BP729" s="6">
        <f t="shared" si="791"/>
        <v>0.5</v>
      </c>
      <c r="BQ729" s="6">
        <f t="shared" si="792"/>
        <v>0.5</v>
      </c>
      <c r="BR729" s="6">
        <v>0.75</v>
      </c>
      <c r="BS729" s="6">
        <f t="shared" si="793"/>
        <v>0.75</v>
      </c>
      <c r="BT729" s="6">
        <f t="shared" si="794"/>
        <v>0.75</v>
      </c>
      <c r="BU729" s="6">
        <f t="shared" si="795"/>
        <v>0.75</v>
      </c>
      <c r="BV729" s="6">
        <f t="shared" si="796"/>
        <v>0.75</v>
      </c>
      <c r="BW729" s="6">
        <v>1</v>
      </c>
      <c r="BX729" s="1"/>
    </row>
    <row r="730" spans="1:76" ht="91.2" x14ac:dyDescent="0.3">
      <c r="A730" s="40" t="str">
        <f>Programas!A730</f>
        <v>PIRH</v>
      </c>
      <c r="B730" s="40">
        <f>Programas!B730</f>
        <v>3</v>
      </c>
      <c r="C730" s="40" t="str">
        <f>Programas!C730</f>
        <v>Apoio e manutenção dos CBHs e ED</v>
      </c>
      <c r="D730" s="40">
        <f>Programas!D730</f>
        <v>17</v>
      </c>
      <c r="E730" s="40" t="str">
        <f>Programas!E730</f>
        <v>Manutenção e Custeio Operacional da Entidade Delegatária e dos CBHs</v>
      </c>
      <c r="F730" s="40" t="str">
        <f>Programas!F730</f>
        <v>N/A</v>
      </c>
      <c r="G730" s="40" t="str">
        <f>Programas!G730</f>
        <v>N/A</v>
      </c>
      <c r="H730" s="40" t="str">
        <f>Programas!H730</f>
        <v>17.1.4</v>
      </c>
      <c r="I730" s="40" t="str">
        <f>Programas!I730</f>
        <v>Manter a operação adequada da Entidade Delegatária</v>
      </c>
      <c r="J730" s="30" t="str">
        <f>IF(Programas!J730="X","X","")</f>
        <v>X</v>
      </c>
      <c r="K730" s="30" t="str">
        <f>IF(Programas!K730="X","X","")</f>
        <v>X</v>
      </c>
      <c r="L730" s="30" t="str">
        <f>IF(Programas!L730="X","X","")</f>
        <v>X</v>
      </c>
      <c r="M730" s="30" t="str">
        <f>IF(Programas!M730="X","X","")</f>
        <v>X</v>
      </c>
      <c r="N730" s="30" t="str">
        <f>IF(Programas!N730="X","X","")</f>
        <v>X</v>
      </c>
      <c r="O730" s="30" t="str">
        <f>IF(Programas!O730="X","X","")</f>
        <v>X</v>
      </c>
      <c r="P730" s="30" t="str">
        <f>IF(Programas!P730="X","X","")</f>
        <v>X</v>
      </c>
      <c r="Q730" s="30" t="str">
        <f>IF(Programas!Q730="X","X","")</f>
        <v>X</v>
      </c>
      <c r="R730" s="30" t="str">
        <f>IF(Programas!R730="X","X","")</f>
        <v>X</v>
      </c>
      <c r="S730" s="30" t="str">
        <f>IF(Programas!S730="X","X","")</f>
        <v>X</v>
      </c>
      <c r="T730" s="30" t="str">
        <f>IF(Programas!T730="X","X","")</f>
        <v>X</v>
      </c>
      <c r="U730" s="30" t="str">
        <f>IF(Programas!U730="X","X","")</f>
        <v>X</v>
      </c>
      <c r="V730" s="30" t="str">
        <f>IF(Programas!V730="X","X","")</f>
        <v>X</v>
      </c>
      <c r="W730" s="30" t="str">
        <f>IF(Programas!W730="X","X","")</f>
        <v>X</v>
      </c>
      <c r="X730" s="30" t="str">
        <f>IF(Programas!X730="X","X","")</f>
        <v>X</v>
      </c>
      <c r="Y730" s="30" t="str">
        <f>IF(Programas!Y730="X","X","")</f>
        <v>X</v>
      </c>
      <c r="Z730" s="30" t="str">
        <f>IF(Programas!Z730="X","X","")</f>
        <v>X</v>
      </c>
      <c r="AA730" s="30" t="str">
        <f>IF(Programas!AA730="X","X","")</f>
        <v>X</v>
      </c>
      <c r="AB730" s="30" t="str">
        <f>IF(Programas!AB730="X","X","")</f>
        <v>X</v>
      </c>
      <c r="AC730" s="30" t="str">
        <f>IF(Programas!AC730="X","X","")</f>
        <v>X</v>
      </c>
      <c r="AD730" s="30">
        <f>Programas!AD730</f>
        <v>3259.2841252071748</v>
      </c>
      <c r="AE730" s="30">
        <f>Programas!AE730</f>
        <v>3694.6351314675335</v>
      </c>
      <c r="AF730" s="30">
        <f>Programas!AF730</f>
        <v>3879.3668880409109</v>
      </c>
      <c r="AG730" s="30">
        <f>Programas!AG730</f>
        <v>4073.3352324429561</v>
      </c>
      <c r="AH730" s="30">
        <f>Programas!AH730</f>
        <v>4277.0019940651036</v>
      </c>
      <c r="AI730" s="30">
        <f>Programas!AI730</f>
        <v>4507.0019940651036</v>
      </c>
      <c r="AJ730" s="30">
        <f>Programas!AJ730</f>
        <v>4507.0019940651036</v>
      </c>
      <c r="AK730" s="30">
        <f>Programas!AK730</f>
        <v>4507.0019940651036</v>
      </c>
      <c r="AL730" s="30">
        <f>Programas!AL730</f>
        <v>4507.0019940651036</v>
      </c>
      <c r="AM730" s="30">
        <f>Programas!AM730</f>
        <v>4507.0019940651036</v>
      </c>
      <c r="AN730" s="30">
        <f>Programas!AN730</f>
        <v>4507.0019940651036</v>
      </c>
      <c r="AO730" s="30">
        <f>Programas!AO730</f>
        <v>4507.0019940651036</v>
      </c>
      <c r="AP730" s="30">
        <f>Programas!AP730</f>
        <v>4507.0019940651036</v>
      </c>
      <c r="AQ730" s="30">
        <f>Programas!AQ730</f>
        <v>4507.0019940651036</v>
      </c>
      <c r="AR730" s="30">
        <f>Programas!AR730</f>
        <v>4507.0019940651036</v>
      </c>
      <c r="AS730" s="30">
        <f>Programas!AS730</f>
        <v>4507.0019940651036</v>
      </c>
      <c r="AT730" s="30">
        <f>Programas!AT730</f>
        <v>4507.0019940651036</v>
      </c>
      <c r="AU730" s="30">
        <f>Programas!AU730</f>
        <v>4507.0019940651036</v>
      </c>
      <c r="AV730" s="30">
        <f>Programas!AV730</f>
        <v>4507.0019940651036</v>
      </c>
      <c r="AW730" s="30">
        <f>Programas!AW730</f>
        <v>4507.0019940651036</v>
      </c>
      <c r="AX730" s="36">
        <f t="shared" si="746"/>
        <v>86788.653282200219</v>
      </c>
      <c r="AY730" s="36" t="s">
        <v>205</v>
      </c>
      <c r="AZ730" s="40" t="s">
        <v>415</v>
      </c>
      <c r="BA730" s="40" t="s">
        <v>412</v>
      </c>
      <c r="BB730" s="40" t="s">
        <v>413</v>
      </c>
      <c r="BC730" s="40" t="s">
        <v>414</v>
      </c>
      <c r="BD730" s="62">
        <v>0</v>
      </c>
      <c r="BE730" s="62">
        <f>BD730</f>
        <v>0</v>
      </c>
      <c r="BF730" s="62">
        <f>BE730</f>
        <v>0</v>
      </c>
      <c r="BG730" s="62">
        <f>BF730</f>
        <v>0</v>
      </c>
      <c r="BH730" s="62">
        <v>0.25</v>
      </c>
      <c r="BI730" s="62">
        <f>BH730</f>
        <v>0.25</v>
      </c>
      <c r="BJ730" s="62">
        <f>BI730</f>
        <v>0.25</v>
      </c>
      <c r="BK730" s="62">
        <f>BJ730</f>
        <v>0.25</v>
      </c>
      <c r="BL730" s="62">
        <f>BK730</f>
        <v>0.25</v>
      </c>
      <c r="BM730" s="62">
        <v>0.5</v>
      </c>
      <c r="BN730" s="62">
        <f>BM730</f>
        <v>0.5</v>
      </c>
      <c r="BO730" s="62">
        <f>BN730</f>
        <v>0.5</v>
      </c>
      <c r="BP730" s="62">
        <f>BO730</f>
        <v>0.5</v>
      </c>
      <c r="BQ730" s="62">
        <f>BP730</f>
        <v>0.5</v>
      </c>
      <c r="BR730" s="62">
        <v>0.75</v>
      </c>
      <c r="BS730" s="62">
        <f>BR730</f>
        <v>0.75</v>
      </c>
      <c r="BT730" s="62">
        <f>BS730</f>
        <v>0.75</v>
      </c>
      <c r="BU730" s="62">
        <f>BT730</f>
        <v>0.75</v>
      </c>
      <c r="BV730" s="62">
        <f>BU730</f>
        <v>0.75</v>
      </c>
      <c r="BW730" s="62">
        <v>1</v>
      </c>
    </row>
    <row r="731" spans="1:76" ht="91.2" hidden="1" x14ac:dyDescent="0.3">
      <c r="A731" s="2" t="str">
        <f>Programas!A731</f>
        <v>Doce</v>
      </c>
      <c r="B731" s="2">
        <f>Programas!B731</f>
        <v>3</v>
      </c>
      <c r="C731" s="2" t="str">
        <f>Programas!C731</f>
        <v>Apoio e manutenção dos CBHs e ED</v>
      </c>
      <c r="D731" s="2">
        <f>Programas!D731</f>
        <v>17</v>
      </c>
      <c r="E731" s="2" t="str">
        <f>Programas!E731</f>
        <v>Manutenção e Custeio Operacional da Entidade Delegatária e dos CBHs</v>
      </c>
      <c r="F731" s="2" t="str">
        <f>Programas!F731</f>
        <v>N/A</v>
      </c>
      <c r="G731" s="2" t="str">
        <f>Programas!G731</f>
        <v>N/A</v>
      </c>
      <c r="H731" s="2" t="str">
        <f>Programas!H731</f>
        <v>17.1.4</v>
      </c>
      <c r="I731" s="2" t="str">
        <f>Programas!I731</f>
        <v>Manter a operação adequada da Entidade Delegatária</v>
      </c>
      <c r="J731" s="3" t="str">
        <f>IF(Programas!J731="X","X","")</f>
        <v>X</v>
      </c>
      <c r="K731" s="3" t="str">
        <f>IF(Programas!K731="X","X","")</f>
        <v>X</v>
      </c>
      <c r="L731" s="3" t="str">
        <f>IF(Programas!L731="X","X","")</f>
        <v>X</v>
      </c>
      <c r="M731" s="3" t="str">
        <f>IF(Programas!M731="X","X","")</f>
        <v>X</v>
      </c>
      <c r="N731" s="3" t="str">
        <f>IF(Programas!N731="X","X","")</f>
        <v>X</v>
      </c>
      <c r="O731" s="3" t="str">
        <f>IF(Programas!O731="X","X","")</f>
        <v>X</v>
      </c>
      <c r="P731" s="3" t="str">
        <f>IF(Programas!P731="X","X","")</f>
        <v>X</v>
      </c>
      <c r="Q731" s="3" t="str">
        <f>IF(Programas!Q731="X","X","")</f>
        <v>X</v>
      </c>
      <c r="R731" s="3" t="str">
        <f>IF(Programas!R731="X","X","")</f>
        <v>X</v>
      </c>
      <c r="S731" s="3" t="str">
        <f>IF(Programas!S731="X","X","")</f>
        <v>X</v>
      </c>
      <c r="T731" s="3" t="str">
        <f>IF(Programas!T731="X","X","")</f>
        <v>X</v>
      </c>
      <c r="U731" s="3" t="str">
        <f>IF(Programas!U731="X","X","")</f>
        <v>X</v>
      </c>
      <c r="V731" s="3" t="str">
        <f>IF(Programas!V731="X","X","")</f>
        <v>X</v>
      </c>
      <c r="W731" s="3" t="str">
        <f>IF(Programas!W731="X","X","")</f>
        <v>X</v>
      </c>
      <c r="X731" s="3" t="str">
        <f>IF(Programas!X731="X","X","")</f>
        <v>X</v>
      </c>
      <c r="Y731" s="3" t="str">
        <f>IF(Programas!Y731="X","X","")</f>
        <v>X</v>
      </c>
      <c r="Z731" s="3" t="str">
        <f>IF(Programas!Z731="X","X","")</f>
        <v>X</v>
      </c>
      <c r="AA731" s="3" t="str">
        <f>IF(Programas!AA731="X","X","")</f>
        <v>X</v>
      </c>
      <c r="AB731" s="3" t="str">
        <f>IF(Programas!AB731="X","X","")</f>
        <v>X</v>
      </c>
      <c r="AC731" s="3" t="str">
        <f>IF(Programas!AC731="X","X","")</f>
        <v>X</v>
      </c>
      <c r="AD731" s="3">
        <f>Programas!AD731</f>
        <v>1667.5237627071747</v>
      </c>
      <c r="AE731" s="3">
        <f>Programas!AE731</f>
        <v>2023.2867508425336</v>
      </c>
      <c r="AF731" s="3">
        <f>Programas!AF731</f>
        <v>2124.4510883846606</v>
      </c>
      <c r="AG731" s="3">
        <f>Programas!AG731</f>
        <v>2230.6736428038935</v>
      </c>
      <c r="AH731" s="3">
        <f>Programas!AH731</f>
        <v>2342.2073249440878</v>
      </c>
      <c r="AI731" s="3">
        <f>Programas!AI731</f>
        <v>2342.2073249440878</v>
      </c>
      <c r="AJ731" s="3">
        <f>Programas!AJ731</f>
        <v>2342.2073249440878</v>
      </c>
      <c r="AK731" s="3">
        <f>Programas!AK731</f>
        <v>2342.2073249440878</v>
      </c>
      <c r="AL731" s="3">
        <f>Programas!AL731</f>
        <v>2342.2073249440878</v>
      </c>
      <c r="AM731" s="3">
        <f>Programas!AM731</f>
        <v>2342.2073249440878</v>
      </c>
      <c r="AN731" s="3">
        <f>Programas!AN731</f>
        <v>2342.2073249440878</v>
      </c>
      <c r="AO731" s="3">
        <f>Programas!AO731</f>
        <v>2342.2073249440878</v>
      </c>
      <c r="AP731" s="3">
        <f>Programas!AP731</f>
        <v>2342.2073249440878</v>
      </c>
      <c r="AQ731" s="3">
        <f>Programas!AQ731</f>
        <v>2342.2073249440878</v>
      </c>
      <c r="AR731" s="3">
        <f>Programas!AR731</f>
        <v>2342.2073249440878</v>
      </c>
      <c r="AS731" s="3">
        <f>Programas!AS731</f>
        <v>2342.2073249440878</v>
      </c>
      <c r="AT731" s="3">
        <f>Programas!AT731</f>
        <v>2342.2073249440878</v>
      </c>
      <c r="AU731" s="3">
        <f>Programas!AU731</f>
        <v>2342.2073249440878</v>
      </c>
      <c r="AV731" s="3">
        <f>Programas!AV731</f>
        <v>2342.2073249440878</v>
      </c>
      <c r="AW731" s="3">
        <f>Programas!AW731</f>
        <v>2342.2073249440878</v>
      </c>
      <c r="AX731" s="4">
        <f t="shared" si="746"/>
        <v>45521.252443843659</v>
      </c>
      <c r="AY731" s="4" t="s">
        <v>205</v>
      </c>
      <c r="AZ731" s="2" t="s">
        <v>415</v>
      </c>
      <c r="BA731" s="2" t="s">
        <v>412</v>
      </c>
      <c r="BB731" s="2" t="s">
        <v>413</v>
      </c>
      <c r="BC731" s="2" t="s">
        <v>414</v>
      </c>
      <c r="BD731" s="6">
        <v>0</v>
      </c>
      <c r="BE731" s="6">
        <f t="shared" ref="BE731:BE740" si="797">BD731</f>
        <v>0</v>
      </c>
      <c r="BF731" s="6">
        <f t="shared" ref="BF731:BF740" si="798">BE731</f>
        <v>0</v>
      </c>
      <c r="BG731" s="6">
        <f t="shared" ref="BG731:BG740" si="799">BF731</f>
        <v>0</v>
      </c>
      <c r="BH731" s="6">
        <v>0.25</v>
      </c>
      <c r="BI731" s="6">
        <f t="shared" ref="BI731:BI740" si="800">BH731</f>
        <v>0.25</v>
      </c>
      <c r="BJ731" s="6">
        <f t="shared" ref="BJ731:BJ740" si="801">BI731</f>
        <v>0.25</v>
      </c>
      <c r="BK731" s="6">
        <f t="shared" ref="BK731:BK740" si="802">BJ731</f>
        <v>0.25</v>
      </c>
      <c r="BL731" s="6">
        <f t="shared" ref="BL731:BL740" si="803">BK731</f>
        <v>0.25</v>
      </c>
      <c r="BM731" s="6">
        <v>0.5</v>
      </c>
      <c r="BN731" s="6">
        <f t="shared" ref="BN731:BN740" si="804">BM731</f>
        <v>0.5</v>
      </c>
      <c r="BO731" s="6">
        <f t="shared" ref="BO731:BO740" si="805">BN731</f>
        <v>0.5</v>
      </c>
      <c r="BP731" s="6">
        <f t="shared" ref="BP731:BP740" si="806">BO731</f>
        <v>0.5</v>
      </c>
      <c r="BQ731" s="6">
        <f t="shared" ref="BQ731:BQ740" si="807">BP731</f>
        <v>0.5</v>
      </c>
      <c r="BR731" s="6">
        <v>0.75</v>
      </c>
      <c r="BS731" s="6">
        <f t="shared" ref="BS731:BS740" si="808">BR731</f>
        <v>0.75</v>
      </c>
      <c r="BT731" s="6">
        <f t="shared" ref="BT731:BT740" si="809">BS731</f>
        <v>0.75</v>
      </c>
      <c r="BU731" s="6">
        <f t="shared" ref="BU731:BU740" si="810">BT731</f>
        <v>0.75</v>
      </c>
      <c r="BV731" s="6">
        <f t="shared" ref="BV731:BV740" si="811">BU731</f>
        <v>0.75</v>
      </c>
      <c r="BW731" s="6">
        <v>1</v>
      </c>
      <c r="BX731" s="1"/>
    </row>
    <row r="732" spans="1:76" ht="91.2" hidden="1" x14ac:dyDescent="0.3">
      <c r="A732" s="2" t="str">
        <f>Programas!A732</f>
        <v>DO1</v>
      </c>
      <c r="B732" s="2">
        <f>Programas!B732</f>
        <v>3</v>
      </c>
      <c r="C732" s="2" t="str">
        <f>Programas!C732</f>
        <v>Apoio e manutenção dos CBHs e ED</v>
      </c>
      <c r="D732" s="2">
        <f>Programas!D732</f>
        <v>17</v>
      </c>
      <c r="E732" s="2" t="str">
        <f>Programas!E732</f>
        <v>Manutenção e Custeio Operacional da Entidade Delegatária e dos CBHs</v>
      </c>
      <c r="F732" s="2" t="str">
        <f>Programas!F732</f>
        <v>N/A</v>
      </c>
      <c r="G732" s="2" t="str">
        <f>Programas!G732</f>
        <v>N/A</v>
      </c>
      <c r="H732" s="2" t="str">
        <f>Programas!H732</f>
        <v>17.1.4</v>
      </c>
      <c r="I732" s="2" t="str">
        <f>Programas!I732</f>
        <v>Manter a operação adequada da Entidade Delegatária</v>
      </c>
      <c r="J732" s="3" t="str">
        <f>IF(Programas!J732="X","X","")</f>
        <v>X</v>
      </c>
      <c r="K732" s="3" t="str">
        <f>IF(Programas!K732="X","X","")</f>
        <v>X</v>
      </c>
      <c r="L732" s="3" t="str">
        <f>IF(Programas!L732="X","X","")</f>
        <v>X</v>
      </c>
      <c r="M732" s="3" t="str">
        <f>IF(Programas!M732="X","X","")</f>
        <v>X</v>
      </c>
      <c r="N732" s="3" t="str">
        <f>IF(Programas!N732="X","X","")</f>
        <v>X</v>
      </c>
      <c r="O732" s="3" t="str">
        <f>IF(Programas!O732="X","X","")</f>
        <v>X</v>
      </c>
      <c r="P732" s="3" t="str">
        <f>IF(Programas!P732="X","X","")</f>
        <v>X</v>
      </c>
      <c r="Q732" s="3" t="str">
        <f>IF(Programas!Q732="X","X","")</f>
        <v>X</v>
      </c>
      <c r="R732" s="3" t="str">
        <f>IF(Programas!R732="X","X","")</f>
        <v>X</v>
      </c>
      <c r="S732" s="3" t="str">
        <f>IF(Programas!S732="X","X","")</f>
        <v>X</v>
      </c>
      <c r="T732" s="3" t="str">
        <f>IF(Programas!T732="X","X","")</f>
        <v>X</v>
      </c>
      <c r="U732" s="3" t="str">
        <f>IF(Programas!U732="X","X","")</f>
        <v>X</v>
      </c>
      <c r="V732" s="3" t="str">
        <f>IF(Programas!V732="X","X","")</f>
        <v>X</v>
      </c>
      <c r="W732" s="3" t="str">
        <f>IF(Programas!W732="X","X","")</f>
        <v>X</v>
      </c>
      <c r="X732" s="3" t="str">
        <f>IF(Programas!X732="X","X","")</f>
        <v>X</v>
      </c>
      <c r="Y732" s="3" t="str">
        <f>IF(Programas!Y732="X","X","")</f>
        <v>X</v>
      </c>
      <c r="Z732" s="3" t="str">
        <f>IF(Programas!Z732="X","X","")</f>
        <v>X</v>
      </c>
      <c r="AA732" s="3" t="str">
        <f>IF(Programas!AA732="X","X","")</f>
        <v>X</v>
      </c>
      <c r="AB732" s="3" t="str">
        <f>IF(Programas!AB732="X","X","")</f>
        <v>X</v>
      </c>
      <c r="AC732" s="3" t="str">
        <f>IF(Programas!AC732="X","X","")</f>
        <v>X</v>
      </c>
      <c r="AD732" s="3">
        <f>Programas!AD732</f>
        <v>272.38679999999999</v>
      </c>
      <c r="AE732" s="3">
        <f>Programas!AE732</f>
        <v>286.00614000000002</v>
      </c>
      <c r="AF732" s="3">
        <f>Programas!AF732</f>
        <v>300.30644699999999</v>
      </c>
      <c r="AG732" s="3">
        <f>Programas!AG732</f>
        <v>315.32176935000001</v>
      </c>
      <c r="AH732" s="3">
        <f>Programas!AH732</f>
        <v>331.08785781749998</v>
      </c>
      <c r="AI732" s="3">
        <f>Programas!AI732</f>
        <v>331.08785781749998</v>
      </c>
      <c r="AJ732" s="3">
        <f>Programas!AJ732</f>
        <v>331.08785781749998</v>
      </c>
      <c r="AK732" s="3">
        <f>Programas!AK732</f>
        <v>331.08785781749998</v>
      </c>
      <c r="AL732" s="3">
        <f>Programas!AL732</f>
        <v>331.08785781749998</v>
      </c>
      <c r="AM732" s="3">
        <f>Programas!AM732</f>
        <v>331.08785781749998</v>
      </c>
      <c r="AN732" s="3">
        <f>Programas!AN732</f>
        <v>331.08785781749998</v>
      </c>
      <c r="AO732" s="3">
        <f>Programas!AO732</f>
        <v>331.08785781749998</v>
      </c>
      <c r="AP732" s="3">
        <f>Programas!AP732</f>
        <v>331.08785781749998</v>
      </c>
      <c r="AQ732" s="3">
        <f>Programas!AQ732</f>
        <v>331.08785781749998</v>
      </c>
      <c r="AR732" s="3">
        <f>Programas!AR732</f>
        <v>331.08785781749998</v>
      </c>
      <c r="AS732" s="3">
        <f>Programas!AS732</f>
        <v>331.08785781749998</v>
      </c>
      <c r="AT732" s="3">
        <f>Programas!AT732</f>
        <v>331.08785781749998</v>
      </c>
      <c r="AU732" s="3">
        <f>Programas!AU732</f>
        <v>331.08785781749998</v>
      </c>
      <c r="AV732" s="3">
        <f>Programas!AV732</f>
        <v>331.08785781749998</v>
      </c>
      <c r="AW732" s="3">
        <f>Programas!AW732</f>
        <v>331.08785781749998</v>
      </c>
      <c r="AX732" s="4">
        <f t="shared" si="746"/>
        <v>6471.4268814299967</v>
      </c>
      <c r="AY732" s="4" t="s">
        <v>205</v>
      </c>
      <c r="AZ732" s="2" t="s">
        <v>415</v>
      </c>
      <c r="BA732" s="2" t="s">
        <v>412</v>
      </c>
      <c r="BB732" s="2" t="s">
        <v>413</v>
      </c>
      <c r="BC732" s="2" t="s">
        <v>414</v>
      </c>
      <c r="BD732" s="6">
        <v>0</v>
      </c>
      <c r="BE732" s="6">
        <f t="shared" si="797"/>
        <v>0</v>
      </c>
      <c r="BF732" s="6">
        <f t="shared" si="798"/>
        <v>0</v>
      </c>
      <c r="BG732" s="6">
        <f t="shared" si="799"/>
        <v>0</v>
      </c>
      <c r="BH732" s="6">
        <v>0.25</v>
      </c>
      <c r="BI732" s="6">
        <f t="shared" si="800"/>
        <v>0.25</v>
      </c>
      <c r="BJ732" s="6">
        <f t="shared" si="801"/>
        <v>0.25</v>
      </c>
      <c r="BK732" s="6">
        <f t="shared" si="802"/>
        <v>0.25</v>
      </c>
      <c r="BL732" s="6">
        <f t="shared" si="803"/>
        <v>0.25</v>
      </c>
      <c r="BM732" s="6">
        <v>0.5</v>
      </c>
      <c r="BN732" s="6">
        <f t="shared" si="804"/>
        <v>0.5</v>
      </c>
      <c r="BO732" s="6">
        <f t="shared" si="805"/>
        <v>0.5</v>
      </c>
      <c r="BP732" s="6">
        <f t="shared" si="806"/>
        <v>0.5</v>
      </c>
      <c r="BQ732" s="6">
        <f t="shared" si="807"/>
        <v>0.5</v>
      </c>
      <c r="BR732" s="6">
        <v>0.75</v>
      </c>
      <c r="BS732" s="6">
        <f t="shared" si="808"/>
        <v>0.75</v>
      </c>
      <c r="BT732" s="6">
        <f t="shared" si="809"/>
        <v>0.75</v>
      </c>
      <c r="BU732" s="6">
        <f t="shared" si="810"/>
        <v>0.75</v>
      </c>
      <c r="BV732" s="6">
        <f t="shared" si="811"/>
        <v>0.75</v>
      </c>
      <c r="BW732" s="6">
        <v>1</v>
      </c>
      <c r="BX732" s="1"/>
    </row>
    <row r="733" spans="1:76" ht="91.2" hidden="1" x14ac:dyDescent="0.3">
      <c r="A733" s="2" t="str">
        <f>Programas!A733</f>
        <v>DO2</v>
      </c>
      <c r="B733" s="2">
        <f>Programas!B733</f>
        <v>3</v>
      </c>
      <c r="C733" s="2" t="str">
        <f>Programas!C733</f>
        <v>Apoio e manutenção dos CBHs e ED</v>
      </c>
      <c r="D733" s="2">
        <f>Programas!D733</f>
        <v>17</v>
      </c>
      <c r="E733" s="2" t="str">
        <f>Programas!E733</f>
        <v>Manutenção e Custeio Operacional da Entidade Delegatária e dos CBHs</v>
      </c>
      <c r="F733" s="2" t="str">
        <f>Programas!F733</f>
        <v>N/A</v>
      </c>
      <c r="G733" s="2" t="str">
        <f>Programas!G733</f>
        <v>N/A</v>
      </c>
      <c r="H733" s="2" t="str">
        <f>Programas!H733</f>
        <v>17.1.4</v>
      </c>
      <c r="I733" s="2" t="str">
        <f>Programas!I733</f>
        <v>Manter a operação adequada da Entidade Delegatária</v>
      </c>
      <c r="J733" s="3" t="str">
        <f>IF(Programas!J733="X","X","")</f>
        <v>X</v>
      </c>
      <c r="K733" s="3" t="str">
        <f>IF(Programas!K733="X","X","")</f>
        <v>X</v>
      </c>
      <c r="L733" s="3" t="str">
        <f>IF(Programas!L733="X","X","")</f>
        <v>X</v>
      </c>
      <c r="M733" s="3" t="str">
        <f>IF(Programas!M733="X","X","")</f>
        <v>X</v>
      </c>
      <c r="N733" s="3" t="str">
        <f>IF(Programas!N733="X","X","")</f>
        <v>X</v>
      </c>
      <c r="O733" s="3" t="str">
        <f>IF(Programas!O733="X","X","")</f>
        <v>X</v>
      </c>
      <c r="P733" s="3" t="str">
        <f>IF(Programas!P733="X","X","")</f>
        <v>X</v>
      </c>
      <c r="Q733" s="3" t="str">
        <f>IF(Programas!Q733="X","X","")</f>
        <v>X</v>
      </c>
      <c r="R733" s="3" t="str">
        <f>IF(Programas!R733="X","X","")</f>
        <v>X</v>
      </c>
      <c r="S733" s="3" t="str">
        <f>IF(Programas!S733="X","X","")</f>
        <v>X</v>
      </c>
      <c r="T733" s="3" t="str">
        <f>IF(Programas!T733="X","X","")</f>
        <v>X</v>
      </c>
      <c r="U733" s="3" t="str">
        <f>IF(Programas!U733="X","X","")</f>
        <v>X</v>
      </c>
      <c r="V733" s="3" t="str">
        <f>IF(Programas!V733="X","X","")</f>
        <v>X</v>
      </c>
      <c r="W733" s="3" t="str">
        <f>IF(Programas!W733="X","X","")</f>
        <v>X</v>
      </c>
      <c r="X733" s="3" t="str">
        <f>IF(Programas!X733="X","X","")</f>
        <v>X</v>
      </c>
      <c r="Y733" s="3" t="str">
        <f>IF(Programas!Y733="X","X","")</f>
        <v>X</v>
      </c>
      <c r="Z733" s="3" t="str">
        <f>IF(Programas!Z733="X","X","")</f>
        <v>X</v>
      </c>
      <c r="AA733" s="3" t="str">
        <f>IF(Programas!AA733="X","X","")</f>
        <v>X</v>
      </c>
      <c r="AB733" s="3" t="str">
        <f>IF(Programas!AB733="X","X","")</f>
        <v>X</v>
      </c>
      <c r="AC733" s="3" t="str">
        <f>IF(Programas!AC733="X","X","")</f>
        <v>X</v>
      </c>
      <c r="AD733" s="3">
        <f>Programas!AD733</f>
        <v>774.59996250000006</v>
      </c>
      <c r="AE733" s="3">
        <f>Programas!AE733</f>
        <v>813.3299606249999</v>
      </c>
      <c r="AF733" s="3">
        <f>Programas!AF733</f>
        <v>853.99645865625007</v>
      </c>
      <c r="AG733" s="3">
        <f>Programas!AG733</f>
        <v>896.69628158906244</v>
      </c>
      <c r="AH733" s="3">
        <f>Programas!AH733</f>
        <v>941.53109566851549</v>
      </c>
      <c r="AI733" s="3">
        <f>Programas!AI733</f>
        <v>941.53109566851549</v>
      </c>
      <c r="AJ733" s="3">
        <f>Programas!AJ733</f>
        <v>941.53109566851549</v>
      </c>
      <c r="AK733" s="3">
        <f>Programas!AK733</f>
        <v>941.53109566851549</v>
      </c>
      <c r="AL733" s="3">
        <f>Programas!AL733</f>
        <v>941.53109566851549</v>
      </c>
      <c r="AM733" s="3">
        <f>Programas!AM733</f>
        <v>941.53109566851549</v>
      </c>
      <c r="AN733" s="3">
        <f>Programas!AN733</f>
        <v>941.53109566851549</v>
      </c>
      <c r="AO733" s="3">
        <f>Programas!AO733</f>
        <v>941.53109566851549</v>
      </c>
      <c r="AP733" s="3">
        <f>Programas!AP733</f>
        <v>941.53109566851549</v>
      </c>
      <c r="AQ733" s="3">
        <f>Programas!AQ733</f>
        <v>941.53109566851549</v>
      </c>
      <c r="AR733" s="3">
        <f>Programas!AR733</f>
        <v>941.53109566851549</v>
      </c>
      <c r="AS733" s="3">
        <f>Programas!AS733</f>
        <v>941.53109566851549</v>
      </c>
      <c r="AT733" s="3">
        <f>Programas!AT733</f>
        <v>941.53109566851549</v>
      </c>
      <c r="AU733" s="3">
        <f>Programas!AU733</f>
        <v>941.53109566851549</v>
      </c>
      <c r="AV733" s="3">
        <f>Programas!AV733</f>
        <v>941.53109566851549</v>
      </c>
      <c r="AW733" s="3">
        <f>Programas!AW733</f>
        <v>941.53109566851549</v>
      </c>
      <c r="AX733" s="4">
        <f t="shared" si="746"/>
        <v>18403.120194066563</v>
      </c>
      <c r="AY733" s="4" t="s">
        <v>205</v>
      </c>
      <c r="AZ733" s="2" t="s">
        <v>415</v>
      </c>
      <c r="BA733" s="2" t="s">
        <v>412</v>
      </c>
      <c r="BB733" s="2" t="s">
        <v>413</v>
      </c>
      <c r="BC733" s="2" t="s">
        <v>414</v>
      </c>
      <c r="BD733" s="6">
        <v>0</v>
      </c>
      <c r="BE733" s="6">
        <f t="shared" si="797"/>
        <v>0</v>
      </c>
      <c r="BF733" s="6">
        <f t="shared" si="798"/>
        <v>0</v>
      </c>
      <c r="BG733" s="6">
        <f t="shared" si="799"/>
        <v>0</v>
      </c>
      <c r="BH733" s="6">
        <v>0.25</v>
      </c>
      <c r="BI733" s="6">
        <f t="shared" si="800"/>
        <v>0.25</v>
      </c>
      <c r="BJ733" s="6">
        <f t="shared" si="801"/>
        <v>0.25</v>
      </c>
      <c r="BK733" s="6">
        <f t="shared" si="802"/>
        <v>0.25</v>
      </c>
      <c r="BL733" s="6">
        <f t="shared" si="803"/>
        <v>0.25</v>
      </c>
      <c r="BM733" s="6">
        <v>0.5</v>
      </c>
      <c r="BN733" s="6">
        <f t="shared" si="804"/>
        <v>0.5</v>
      </c>
      <c r="BO733" s="6">
        <f t="shared" si="805"/>
        <v>0.5</v>
      </c>
      <c r="BP733" s="6">
        <f t="shared" si="806"/>
        <v>0.5</v>
      </c>
      <c r="BQ733" s="6">
        <f t="shared" si="807"/>
        <v>0.5</v>
      </c>
      <c r="BR733" s="6">
        <v>0.75</v>
      </c>
      <c r="BS733" s="6">
        <f t="shared" si="808"/>
        <v>0.75</v>
      </c>
      <c r="BT733" s="6">
        <f t="shared" si="809"/>
        <v>0.75</v>
      </c>
      <c r="BU733" s="6">
        <f t="shared" si="810"/>
        <v>0.75</v>
      </c>
      <c r="BV733" s="6">
        <f t="shared" si="811"/>
        <v>0.75</v>
      </c>
      <c r="BW733" s="6">
        <v>1</v>
      </c>
      <c r="BX733" s="1"/>
    </row>
    <row r="734" spans="1:76" ht="91.2" hidden="1" x14ac:dyDescent="0.3">
      <c r="A734" s="2" t="str">
        <f>Programas!A734</f>
        <v>DO3</v>
      </c>
      <c r="B734" s="2">
        <f>Programas!B734</f>
        <v>3</v>
      </c>
      <c r="C734" s="2" t="str">
        <f>Programas!C734</f>
        <v>Apoio e manutenção dos CBHs e ED</v>
      </c>
      <c r="D734" s="2">
        <f>Programas!D734</f>
        <v>17</v>
      </c>
      <c r="E734" s="2" t="str">
        <f>Programas!E734</f>
        <v>Manutenção e Custeio Operacional da Entidade Delegatária e dos CBHs</v>
      </c>
      <c r="F734" s="2" t="str">
        <f>Programas!F734</f>
        <v>N/A</v>
      </c>
      <c r="G734" s="2" t="str">
        <f>Programas!G734</f>
        <v>N/A</v>
      </c>
      <c r="H734" s="2" t="str">
        <f>Programas!H734</f>
        <v>17.1.4</v>
      </c>
      <c r="I734" s="2" t="str">
        <f>Programas!I734</f>
        <v>Manter a operação adequada da Entidade Delegatária</v>
      </c>
      <c r="J734" s="3" t="str">
        <f>IF(Programas!J734="X","X","")</f>
        <v>X</v>
      </c>
      <c r="K734" s="3" t="str">
        <f>IF(Programas!K734="X","X","")</f>
        <v>X</v>
      </c>
      <c r="L734" s="3" t="str">
        <f>IF(Programas!L734="X","X","")</f>
        <v>X</v>
      </c>
      <c r="M734" s="3" t="str">
        <f>IF(Programas!M734="X","X","")</f>
        <v>X</v>
      </c>
      <c r="N734" s="3" t="str">
        <f>IF(Programas!N734="X","X","")</f>
        <v>X</v>
      </c>
      <c r="O734" s="3" t="str">
        <f>IF(Programas!O734="X","X","")</f>
        <v>X</v>
      </c>
      <c r="P734" s="3" t="str">
        <f>IF(Programas!P734="X","X","")</f>
        <v>X</v>
      </c>
      <c r="Q734" s="3" t="str">
        <f>IF(Programas!Q734="X","X","")</f>
        <v>X</v>
      </c>
      <c r="R734" s="3" t="str">
        <f>IF(Programas!R734="X","X","")</f>
        <v>X</v>
      </c>
      <c r="S734" s="3" t="str">
        <f>IF(Programas!S734="X","X","")</f>
        <v>X</v>
      </c>
      <c r="T734" s="3" t="str">
        <f>IF(Programas!T734="X","X","")</f>
        <v>X</v>
      </c>
      <c r="U734" s="3" t="str">
        <f>IF(Programas!U734="X","X","")</f>
        <v>X</v>
      </c>
      <c r="V734" s="3" t="str">
        <f>IF(Programas!V734="X","X","")</f>
        <v>X</v>
      </c>
      <c r="W734" s="3" t="str">
        <f>IF(Programas!W734="X","X","")</f>
        <v>X</v>
      </c>
      <c r="X734" s="3" t="str">
        <f>IF(Programas!X734="X","X","")</f>
        <v>X</v>
      </c>
      <c r="Y734" s="3" t="str">
        <f>IF(Programas!Y734="X","X","")</f>
        <v>X</v>
      </c>
      <c r="Z734" s="3" t="str">
        <f>IF(Programas!Z734="X","X","")</f>
        <v>X</v>
      </c>
      <c r="AA734" s="3" t="str">
        <f>IF(Programas!AA734="X","X","")</f>
        <v>X</v>
      </c>
      <c r="AB734" s="3" t="str">
        <f>IF(Programas!AB734="X","X","")</f>
        <v>X</v>
      </c>
      <c r="AC734" s="3" t="str">
        <f>IF(Programas!AC734="X","X","")</f>
        <v>X</v>
      </c>
      <c r="AD734" s="3">
        <f>Programas!AD734</f>
        <v>280.8988875</v>
      </c>
      <c r="AE734" s="3">
        <f>Programas!AE734</f>
        <v>294.943831875</v>
      </c>
      <c r="AF734" s="3">
        <f>Programas!AF734</f>
        <v>309.69102346875002</v>
      </c>
      <c r="AG734" s="3">
        <f>Programas!AG734</f>
        <v>325.17557464218748</v>
      </c>
      <c r="AH734" s="3">
        <f>Programas!AH734</f>
        <v>341.43435337429685</v>
      </c>
      <c r="AI734" s="3">
        <f>Programas!AI734</f>
        <v>341.43435337429685</v>
      </c>
      <c r="AJ734" s="3">
        <f>Programas!AJ734</f>
        <v>341.43435337429685</v>
      </c>
      <c r="AK734" s="3">
        <f>Programas!AK734</f>
        <v>341.43435337429685</v>
      </c>
      <c r="AL734" s="3">
        <f>Programas!AL734</f>
        <v>341.43435337429685</v>
      </c>
      <c r="AM734" s="3">
        <f>Programas!AM734</f>
        <v>341.43435337429685</v>
      </c>
      <c r="AN734" s="3">
        <f>Programas!AN734</f>
        <v>341.43435337429685</v>
      </c>
      <c r="AO734" s="3">
        <f>Programas!AO734</f>
        <v>341.43435337429685</v>
      </c>
      <c r="AP734" s="3">
        <f>Programas!AP734</f>
        <v>341.43435337429685</v>
      </c>
      <c r="AQ734" s="3">
        <f>Programas!AQ734</f>
        <v>341.43435337429685</v>
      </c>
      <c r="AR734" s="3">
        <f>Programas!AR734</f>
        <v>341.43435337429685</v>
      </c>
      <c r="AS734" s="3">
        <f>Programas!AS734</f>
        <v>341.43435337429685</v>
      </c>
      <c r="AT734" s="3">
        <f>Programas!AT734</f>
        <v>341.43435337429685</v>
      </c>
      <c r="AU734" s="3">
        <f>Programas!AU734</f>
        <v>341.43435337429685</v>
      </c>
      <c r="AV734" s="3">
        <f>Programas!AV734</f>
        <v>341.43435337429685</v>
      </c>
      <c r="AW734" s="3">
        <f>Programas!AW734</f>
        <v>341.43435337429685</v>
      </c>
      <c r="AX734" s="4">
        <f t="shared" si="746"/>
        <v>6673.6589714746851</v>
      </c>
      <c r="AY734" s="4" t="s">
        <v>205</v>
      </c>
      <c r="AZ734" s="2" t="s">
        <v>415</v>
      </c>
      <c r="BA734" s="2" t="s">
        <v>412</v>
      </c>
      <c r="BB734" s="2" t="s">
        <v>413</v>
      </c>
      <c r="BC734" s="2" t="s">
        <v>414</v>
      </c>
      <c r="BD734" s="6">
        <v>0</v>
      </c>
      <c r="BE734" s="6">
        <f t="shared" si="797"/>
        <v>0</v>
      </c>
      <c r="BF734" s="6">
        <f t="shared" si="798"/>
        <v>0</v>
      </c>
      <c r="BG734" s="6">
        <f t="shared" si="799"/>
        <v>0</v>
      </c>
      <c r="BH734" s="6">
        <v>0.25</v>
      </c>
      <c r="BI734" s="6">
        <f t="shared" si="800"/>
        <v>0.25</v>
      </c>
      <c r="BJ734" s="6">
        <f t="shared" si="801"/>
        <v>0.25</v>
      </c>
      <c r="BK734" s="6">
        <f t="shared" si="802"/>
        <v>0.25</v>
      </c>
      <c r="BL734" s="6">
        <f t="shared" si="803"/>
        <v>0.25</v>
      </c>
      <c r="BM734" s="6">
        <v>0.5</v>
      </c>
      <c r="BN734" s="6">
        <f t="shared" si="804"/>
        <v>0.5</v>
      </c>
      <c r="BO734" s="6">
        <f t="shared" si="805"/>
        <v>0.5</v>
      </c>
      <c r="BP734" s="6">
        <f t="shared" si="806"/>
        <v>0.5</v>
      </c>
      <c r="BQ734" s="6">
        <f t="shared" si="807"/>
        <v>0.5</v>
      </c>
      <c r="BR734" s="6">
        <v>0.75</v>
      </c>
      <c r="BS734" s="6">
        <f t="shared" si="808"/>
        <v>0.75</v>
      </c>
      <c r="BT734" s="6">
        <f t="shared" si="809"/>
        <v>0.75</v>
      </c>
      <c r="BU734" s="6">
        <f t="shared" si="810"/>
        <v>0.75</v>
      </c>
      <c r="BV734" s="6">
        <f t="shared" si="811"/>
        <v>0.75</v>
      </c>
      <c r="BW734" s="6">
        <v>1</v>
      </c>
      <c r="BX734" s="1"/>
    </row>
    <row r="735" spans="1:76" ht="91.2" hidden="1" x14ac:dyDescent="0.3">
      <c r="A735" s="2" t="str">
        <f>Programas!A735</f>
        <v>DO4</v>
      </c>
      <c r="B735" s="2">
        <f>Programas!B735</f>
        <v>3</v>
      </c>
      <c r="C735" s="2" t="str">
        <f>Programas!C735</f>
        <v>Apoio e manutenção dos CBHs e ED</v>
      </c>
      <c r="D735" s="2">
        <f>Programas!D735</f>
        <v>17</v>
      </c>
      <c r="E735" s="2" t="str">
        <f>Programas!E735</f>
        <v>Manutenção e Custeio Operacional da Entidade Delegatária e dos CBHs</v>
      </c>
      <c r="F735" s="2" t="str">
        <f>Programas!F735</f>
        <v>N/A</v>
      </c>
      <c r="G735" s="2" t="str">
        <f>Programas!G735</f>
        <v>N/A</v>
      </c>
      <c r="H735" s="2" t="str">
        <f>Programas!H735</f>
        <v>17.1.4</v>
      </c>
      <c r="I735" s="2" t="str">
        <f>Programas!I735</f>
        <v>Manter a operação adequada da Entidade Delegatária</v>
      </c>
      <c r="J735" s="3" t="str">
        <f>IF(Programas!J735="X","X","")</f>
        <v>X</v>
      </c>
      <c r="K735" s="3" t="str">
        <f>IF(Programas!K735="X","X","")</f>
        <v>X</v>
      </c>
      <c r="L735" s="3" t="str">
        <f>IF(Programas!L735="X","X","")</f>
        <v>X</v>
      </c>
      <c r="M735" s="3" t="str">
        <f>IF(Programas!M735="X","X","")</f>
        <v>X</v>
      </c>
      <c r="N735" s="3" t="str">
        <f>IF(Programas!N735="X","X","")</f>
        <v>X</v>
      </c>
      <c r="O735" s="3" t="str">
        <f>IF(Programas!O735="X","X","")</f>
        <v>X</v>
      </c>
      <c r="P735" s="3" t="str">
        <f>IF(Programas!P735="X","X","")</f>
        <v>X</v>
      </c>
      <c r="Q735" s="3" t="str">
        <f>IF(Programas!Q735="X","X","")</f>
        <v>X</v>
      </c>
      <c r="R735" s="3" t="str">
        <f>IF(Programas!R735="X","X","")</f>
        <v>X</v>
      </c>
      <c r="S735" s="3" t="str">
        <f>IF(Programas!S735="X","X","")</f>
        <v>X</v>
      </c>
      <c r="T735" s="3" t="str">
        <f>IF(Programas!T735="X","X","")</f>
        <v>X</v>
      </c>
      <c r="U735" s="3" t="str">
        <f>IF(Programas!U735="X","X","")</f>
        <v>X</v>
      </c>
      <c r="V735" s="3" t="str">
        <f>IF(Programas!V735="X","X","")</f>
        <v>X</v>
      </c>
      <c r="W735" s="3" t="str">
        <f>IF(Programas!W735="X","X","")</f>
        <v>X</v>
      </c>
      <c r="X735" s="3" t="str">
        <f>IF(Programas!X735="X","X","")</f>
        <v>X</v>
      </c>
      <c r="Y735" s="3" t="str">
        <f>IF(Programas!Y735="X","X","")</f>
        <v>X</v>
      </c>
      <c r="Z735" s="3" t="str">
        <f>IF(Programas!Z735="X","X","")</f>
        <v>X</v>
      </c>
      <c r="AA735" s="3" t="str">
        <f>IF(Programas!AA735="X","X","")</f>
        <v>X</v>
      </c>
      <c r="AB735" s="3" t="str">
        <f>IF(Programas!AB735="X","X","")</f>
        <v>X</v>
      </c>
      <c r="AC735" s="3" t="str">
        <f>IF(Programas!AC735="X","X","")</f>
        <v>X</v>
      </c>
      <c r="AD735" s="3">
        <f>Programas!AD735</f>
        <v>85.120874999999998</v>
      </c>
      <c r="AE735" s="3">
        <f>Programas!AE735</f>
        <v>89.376918750000002</v>
      </c>
      <c r="AF735" s="3">
        <f>Programas!AF735</f>
        <v>93.845764687500008</v>
      </c>
      <c r="AG735" s="3">
        <f>Programas!AG735</f>
        <v>98.538052921874993</v>
      </c>
      <c r="AH735" s="3">
        <f>Programas!AH735</f>
        <v>103.46495556796874</v>
      </c>
      <c r="AI735" s="3">
        <f>Programas!AI735</f>
        <v>103.46495556796874</v>
      </c>
      <c r="AJ735" s="3">
        <f>Programas!AJ735</f>
        <v>103.46495556796874</v>
      </c>
      <c r="AK735" s="3">
        <f>Programas!AK735</f>
        <v>103.46495556796874</v>
      </c>
      <c r="AL735" s="3">
        <f>Programas!AL735</f>
        <v>103.46495556796874</v>
      </c>
      <c r="AM735" s="3">
        <f>Programas!AM735</f>
        <v>103.46495556796874</v>
      </c>
      <c r="AN735" s="3">
        <f>Programas!AN735</f>
        <v>103.46495556796874</v>
      </c>
      <c r="AO735" s="3">
        <f>Programas!AO735</f>
        <v>103.46495556796874</v>
      </c>
      <c r="AP735" s="3">
        <f>Programas!AP735</f>
        <v>103.46495556796874</v>
      </c>
      <c r="AQ735" s="3">
        <f>Programas!AQ735</f>
        <v>103.46495556796874</v>
      </c>
      <c r="AR735" s="3">
        <f>Programas!AR735</f>
        <v>103.46495556796874</v>
      </c>
      <c r="AS735" s="3">
        <f>Programas!AS735</f>
        <v>103.46495556796874</v>
      </c>
      <c r="AT735" s="3">
        <f>Programas!AT735</f>
        <v>103.46495556796874</v>
      </c>
      <c r="AU735" s="3">
        <f>Programas!AU735</f>
        <v>103.46495556796874</v>
      </c>
      <c r="AV735" s="3">
        <f>Programas!AV735</f>
        <v>103.46495556796874</v>
      </c>
      <c r="AW735" s="3">
        <f>Programas!AW735</f>
        <v>103.46495556796874</v>
      </c>
      <c r="AX735" s="4">
        <f t="shared" si="746"/>
        <v>2022.3209004468745</v>
      </c>
      <c r="AY735" s="4" t="s">
        <v>205</v>
      </c>
      <c r="AZ735" s="2" t="s">
        <v>415</v>
      </c>
      <c r="BA735" s="2" t="s">
        <v>412</v>
      </c>
      <c r="BB735" s="2" t="s">
        <v>413</v>
      </c>
      <c r="BC735" s="2" t="s">
        <v>414</v>
      </c>
      <c r="BD735" s="6">
        <v>0</v>
      </c>
      <c r="BE735" s="6">
        <f t="shared" si="797"/>
        <v>0</v>
      </c>
      <c r="BF735" s="6">
        <f t="shared" si="798"/>
        <v>0</v>
      </c>
      <c r="BG735" s="6">
        <f t="shared" si="799"/>
        <v>0</v>
      </c>
      <c r="BH735" s="6">
        <v>0.25</v>
      </c>
      <c r="BI735" s="6">
        <f t="shared" si="800"/>
        <v>0.25</v>
      </c>
      <c r="BJ735" s="6">
        <f t="shared" si="801"/>
        <v>0.25</v>
      </c>
      <c r="BK735" s="6">
        <f t="shared" si="802"/>
        <v>0.25</v>
      </c>
      <c r="BL735" s="6">
        <f t="shared" si="803"/>
        <v>0.25</v>
      </c>
      <c r="BM735" s="6">
        <v>0.5</v>
      </c>
      <c r="BN735" s="6">
        <f t="shared" si="804"/>
        <v>0.5</v>
      </c>
      <c r="BO735" s="6">
        <f t="shared" si="805"/>
        <v>0.5</v>
      </c>
      <c r="BP735" s="6">
        <f t="shared" si="806"/>
        <v>0.5</v>
      </c>
      <c r="BQ735" s="6">
        <f t="shared" si="807"/>
        <v>0.5</v>
      </c>
      <c r="BR735" s="6">
        <v>0.75</v>
      </c>
      <c r="BS735" s="6">
        <f t="shared" si="808"/>
        <v>0.75</v>
      </c>
      <c r="BT735" s="6">
        <f t="shared" si="809"/>
        <v>0.75</v>
      </c>
      <c r="BU735" s="6">
        <f t="shared" si="810"/>
        <v>0.75</v>
      </c>
      <c r="BV735" s="6">
        <f t="shared" si="811"/>
        <v>0.75</v>
      </c>
      <c r="BW735" s="6">
        <v>1</v>
      </c>
      <c r="BX735" s="1"/>
    </row>
    <row r="736" spans="1:76" ht="91.2" hidden="1" x14ac:dyDescent="0.3">
      <c r="A736" s="2" t="str">
        <f>Programas!A736</f>
        <v>DO5</v>
      </c>
      <c r="B736" s="2">
        <f>Programas!B736</f>
        <v>3</v>
      </c>
      <c r="C736" s="2" t="str">
        <f>Programas!C736</f>
        <v>Apoio e manutenção dos CBHs e ED</v>
      </c>
      <c r="D736" s="2">
        <f>Programas!D736</f>
        <v>17</v>
      </c>
      <c r="E736" s="2" t="str">
        <f>Programas!E736</f>
        <v>Manutenção e Custeio Operacional da Entidade Delegatária e dos CBHs</v>
      </c>
      <c r="F736" s="2" t="str">
        <f>Programas!F736</f>
        <v>N/A</v>
      </c>
      <c r="G736" s="2" t="str">
        <f>Programas!G736</f>
        <v>N/A</v>
      </c>
      <c r="H736" s="2" t="str">
        <f>Programas!H736</f>
        <v>17.1.4</v>
      </c>
      <c r="I736" s="2" t="str">
        <f>Programas!I736</f>
        <v>Manter a operação adequada da Entidade Delegatária</v>
      </c>
      <c r="J736" s="3" t="str">
        <f>IF(Programas!J736="X","X","")</f>
        <v>X</v>
      </c>
      <c r="K736" s="3" t="str">
        <f>IF(Programas!K736="X","X","")</f>
        <v>X</v>
      </c>
      <c r="L736" s="3" t="str">
        <f>IF(Programas!L736="X","X","")</f>
        <v>X</v>
      </c>
      <c r="M736" s="3" t="str">
        <f>IF(Programas!M736="X","X","")</f>
        <v>X</v>
      </c>
      <c r="N736" s="3" t="str">
        <f>IF(Programas!N736="X","X","")</f>
        <v>X</v>
      </c>
      <c r="O736" s="3" t="str">
        <f>IF(Programas!O736="X","X","")</f>
        <v>X</v>
      </c>
      <c r="P736" s="3" t="str">
        <f>IF(Programas!P736="X","X","")</f>
        <v>X</v>
      </c>
      <c r="Q736" s="3" t="str">
        <f>IF(Programas!Q736="X","X","")</f>
        <v>X</v>
      </c>
      <c r="R736" s="3" t="str">
        <f>IF(Programas!R736="X","X","")</f>
        <v>X</v>
      </c>
      <c r="S736" s="3" t="str">
        <f>IF(Programas!S736="X","X","")</f>
        <v>X</v>
      </c>
      <c r="T736" s="3" t="str">
        <f>IF(Programas!T736="X","X","")</f>
        <v>X</v>
      </c>
      <c r="U736" s="3" t="str">
        <f>IF(Programas!U736="X","X","")</f>
        <v>X</v>
      </c>
      <c r="V736" s="3" t="str">
        <f>IF(Programas!V736="X","X","")</f>
        <v>X</v>
      </c>
      <c r="W736" s="3" t="str">
        <f>IF(Programas!W736="X","X","")</f>
        <v>X</v>
      </c>
      <c r="X736" s="3" t="str">
        <f>IF(Programas!X736="X","X","")</f>
        <v>X</v>
      </c>
      <c r="Y736" s="3" t="str">
        <f>IF(Programas!Y736="X","X","")</f>
        <v>X</v>
      </c>
      <c r="Z736" s="3" t="str">
        <f>IF(Programas!Z736="X","X","")</f>
        <v>X</v>
      </c>
      <c r="AA736" s="3" t="str">
        <f>IF(Programas!AA736="X","X","")</f>
        <v>X</v>
      </c>
      <c r="AB736" s="3" t="str">
        <f>IF(Programas!AB736="X","X","")</f>
        <v>X</v>
      </c>
      <c r="AC736" s="3" t="str">
        <f>IF(Programas!AC736="X","X","")</f>
        <v>X</v>
      </c>
      <c r="AD736" s="3">
        <f>Programas!AD736</f>
        <v>76.608787499999991</v>
      </c>
      <c r="AE736" s="3">
        <f>Programas!AE736</f>
        <v>80.439226874999989</v>
      </c>
      <c r="AF736" s="3">
        <f>Programas!AF736</f>
        <v>84.461188218749996</v>
      </c>
      <c r="AG736" s="3">
        <f>Programas!AG736</f>
        <v>88.684247629687491</v>
      </c>
      <c r="AH736" s="3">
        <f>Programas!AH736</f>
        <v>93.118460011171877</v>
      </c>
      <c r="AI736" s="3">
        <f>Programas!AI736</f>
        <v>93.118460011171877</v>
      </c>
      <c r="AJ736" s="3">
        <f>Programas!AJ736</f>
        <v>93.118460011171877</v>
      </c>
      <c r="AK736" s="3">
        <f>Programas!AK736</f>
        <v>93.118460011171877</v>
      </c>
      <c r="AL736" s="3">
        <f>Programas!AL736</f>
        <v>93.118460011171877</v>
      </c>
      <c r="AM736" s="3">
        <f>Programas!AM736</f>
        <v>93.118460011171877</v>
      </c>
      <c r="AN736" s="3">
        <f>Programas!AN736</f>
        <v>93.118460011171877</v>
      </c>
      <c r="AO736" s="3">
        <f>Programas!AO736</f>
        <v>93.118460011171877</v>
      </c>
      <c r="AP736" s="3">
        <f>Programas!AP736</f>
        <v>93.118460011171877</v>
      </c>
      <c r="AQ736" s="3">
        <f>Programas!AQ736</f>
        <v>93.118460011171877</v>
      </c>
      <c r="AR736" s="3">
        <f>Programas!AR736</f>
        <v>93.118460011171877</v>
      </c>
      <c r="AS736" s="3">
        <f>Programas!AS736</f>
        <v>93.118460011171877</v>
      </c>
      <c r="AT736" s="3">
        <f>Programas!AT736</f>
        <v>93.118460011171877</v>
      </c>
      <c r="AU736" s="3">
        <f>Programas!AU736</f>
        <v>93.118460011171877</v>
      </c>
      <c r="AV736" s="3">
        <f>Programas!AV736</f>
        <v>93.118460011171877</v>
      </c>
      <c r="AW736" s="3">
        <f>Programas!AW736</f>
        <v>93.118460011171877</v>
      </c>
      <c r="AX736" s="4">
        <f t="shared" si="746"/>
        <v>1820.0888104021881</v>
      </c>
      <c r="AY736" s="4" t="s">
        <v>205</v>
      </c>
      <c r="AZ736" s="2" t="s">
        <v>415</v>
      </c>
      <c r="BA736" s="2" t="s">
        <v>412</v>
      </c>
      <c r="BB736" s="2" t="s">
        <v>413</v>
      </c>
      <c r="BC736" s="2" t="s">
        <v>414</v>
      </c>
      <c r="BD736" s="6">
        <v>0</v>
      </c>
      <c r="BE736" s="6">
        <f t="shared" si="797"/>
        <v>0</v>
      </c>
      <c r="BF736" s="6">
        <f t="shared" si="798"/>
        <v>0</v>
      </c>
      <c r="BG736" s="6">
        <f t="shared" si="799"/>
        <v>0</v>
      </c>
      <c r="BH736" s="6">
        <v>0.25</v>
      </c>
      <c r="BI736" s="6">
        <f t="shared" si="800"/>
        <v>0.25</v>
      </c>
      <c r="BJ736" s="6">
        <f t="shared" si="801"/>
        <v>0.25</v>
      </c>
      <c r="BK736" s="6">
        <f t="shared" si="802"/>
        <v>0.25</v>
      </c>
      <c r="BL736" s="6">
        <f t="shared" si="803"/>
        <v>0.25</v>
      </c>
      <c r="BM736" s="6">
        <v>0.5</v>
      </c>
      <c r="BN736" s="6">
        <f t="shared" si="804"/>
        <v>0.5</v>
      </c>
      <c r="BO736" s="6">
        <f t="shared" si="805"/>
        <v>0.5</v>
      </c>
      <c r="BP736" s="6">
        <f t="shared" si="806"/>
        <v>0.5</v>
      </c>
      <c r="BQ736" s="6">
        <f t="shared" si="807"/>
        <v>0.5</v>
      </c>
      <c r="BR736" s="6">
        <v>0.75</v>
      </c>
      <c r="BS736" s="6">
        <f t="shared" si="808"/>
        <v>0.75</v>
      </c>
      <c r="BT736" s="6">
        <f t="shared" si="809"/>
        <v>0.75</v>
      </c>
      <c r="BU736" s="6">
        <f t="shared" si="810"/>
        <v>0.75</v>
      </c>
      <c r="BV736" s="6">
        <f t="shared" si="811"/>
        <v>0.75</v>
      </c>
      <c r="BW736" s="6">
        <v>1</v>
      </c>
      <c r="BX736" s="1"/>
    </row>
    <row r="737" spans="1:76" ht="91.2" hidden="1" x14ac:dyDescent="0.3">
      <c r="A737" s="2" t="str">
        <f>Programas!A737</f>
        <v>DO6</v>
      </c>
      <c r="B737" s="2">
        <f>Programas!B737</f>
        <v>3</v>
      </c>
      <c r="C737" s="2" t="str">
        <f>Programas!C737</f>
        <v>Apoio e manutenção dos CBHs e ED</v>
      </c>
      <c r="D737" s="2">
        <f>Programas!D737</f>
        <v>17</v>
      </c>
      <c r="E737" s="2" t="str">
        <f>Programas!E737</f>
        <v>Manutenção e Custeio Operacional da Entidade Delegatária e dos CBHs</v>
      </c>
      <c r="F737" s="2" t="str">
        <f>Programas!F737</f>
        <v>N/A</v>
      </c>
      <c r="G737" s="2" t="str">
        <f>Programas!G737</f>
        <v>N/A</v>
      </c>
      <c r="H737" s="2" t="str">
        <f>Programas!H737</f>
        <v>17.1.4</v>
      </c>
      <c r="I737" s="2" t="str">
        <f>Programas!I737</f>
        <v>Manter a operação adequada da Entidade Delegatária</v>
      </c>
      <c r="J737" s="3" t="str">
        <f>IF(Programas!J737="X","X","")</f>
        <v>X</v>
      </c>
      <c r="K737" s="3" t="str">
        <f>IF(Programas!K737="X","X","")</f>
        <v>X</v>
      </c>
      <c r="L737" s="3" t="str">
        <f>IF(Programas!L737="X","X","")</f>
        <v>X</v>
      </c>
      <c r="M737" s="3" t="str">
        <f>IF(Programas!M737="X","X","")</f>
        <v>X</v>
      </c>
      <c r="N737" s="3" t="str">
        <f>IF(Programas!N737="X","X","")</f>
        <v>X</v>
      </c>
      <c r="O737" s="3" t="str">
        <f>IF(Programas!O737="X","X","")</f>
        <v>X</v>
      </c>
      <c r="P737" s="3" t="str">
        <f>IF(Programas!P737="X","X","")</f>
        <v>X</v>
      </c>
      <c r="Q737" s="3" t="str">
        <f>IF(Programas!Q737="X","X","")</f>
        <v>X</v>
      </c>
      <c r="R737" s="3" t="str">
        <f>IF(Programas!R737="X","X","")</f>
        <v>X</v>
      </c>
      <c r="S737" s="3" t="str">
        <f>IF(Programas!S737="X","X","")</f>
        <v>X</v>
      </c>
      <c r="T737" s="3" t="str">
        <f>IF(Programas!T737="X","X","")</f>
        <v>X</v>
      </c>
      <c r="U737" s="3" t="str">
        <f>IF(Programas!U737="X","X","")</f>
        <v>X</v>
      </c>
      <c r="V737" s="3" t="str">
        <f>IF(Programas!V737="X","X","")</f>
        <v>X</v>
      </c>
      <c r="W737" s="3" t="str">
        <f>IF(Programas!W737="X","X","")</f>
        <v>X</v>
      </c>
      <c r="X737" s="3" t="str">
        <f>IF(Programas!X737="X","X","")</f>
        <v>X</v>
      </c>
      <c r="Y737" s="3" t="str">
        <f>IF(Programas!Y737="X","X","")</f>
        <v>X</v>
      </c>
      <c r="Z737" s="3" t="str">
        <f>IF(Programas!Z737="X","X","")</f>
        <v>X</v>
      </c>
      <c r="AA737" s="3" t="str">
        <f>IF(Programas!AA737="X","X","")</f>
        <v>X</v>
      </c>
      <c r="AB737" s="3" t="str">
        <f>IF(Programas!AB737="X","X","")</f>
        <v>X</v>
      </c>
      <c r="AC737" s="3" t="str">
        <f>IF(Programas!AC737="X","X","")</f>
        <v>X</v>
      </c>
      <c r="AD737" s="3">
        <f>Programas!AD737</f>
        <v>102.14505</v>
      </c>
      <c r="AE737" s="3">
        <f>Programas!AE737</f>
        <v>107.25230249999998</v>
      </c>
      <c r="AF737" s="3">
        <f>Programas!AF737</f>
        <v>112.614917625</v>
      </c>
      <c r="AG737" s="3">
        <f>Programas!AG737</f>
        <v>118.24566350625</v>
      </c>
      <c r="AH737" s="3">
        <f>Programas!AH737</f>
        <v>124.15794668156249</v>
      </c>
      <c r="AI737" s="3">
        <f>Programas!AI737</f>
        <v>124.15794668156249</v>
      </c>
      <c r="AJ737" s="3">
        <f>Programas!AJ737</f>
        <v>124.15794668156249</v>
      </c>
      <c r="AK737" s="3">
        <f>Programas!AK737</f>
        <v>124.15794668156249</v>
      </c>
      <c r="AL737" s="3">
        <f>Programas!AL737</f>
        <v>124.15794668156249</v>
      </c>
      <c r="AM737" s="3">
        <f>Programas!AM737</f>
        <v>124.15794668156249</v>
      </c>
      <c r="AN737" s="3">
        <f>Programas!AN737</f>
        <v>124.15794668156249</v>
      </c>
      <c r="AO737" s="3">
        <f>Programas!AO737</f>
        <v>124.15794668156249</v>
      </c>
      <c r="AP737" s="3">
        <f>Programas!AP737</f>
        <v>124.15794668156249</v>
      </c>
      <c r="AQ737" s="3">
        <f>Programas!AQ737</f>
        <v>124.15794668156249</v>
      </c>
      <c r="AR737" s="3">
        <f>Programas!AR737</f>
        <v>124.15794668156249</v>
      </c>
      <c r="AS737" s="3">
        <f>Programas!AS737</f>
        <v>124.15794668156249</v>
      </c>
      <c r="AT737" s="3">
        <f>Programas!AT737</f>
        <v>124.15794668156249</v>
      </c>
      <c r="AU737" s="3">
        <f>Programas!AU737</f>
        <v>124.15794668156249</v>
      </c>
      <c r="AV737" s="3">
        <f>Programas!AV737</f>
        <v>124.15794668156249</v>
      </c>
      <c r="AW737" s="3">
        <f>Programas!AW737</f>
        <v>124.15794668156249</v>
      </c>
      <c r="AX737" s="4">
        <f t="shared" si="746"/>
        <v>2426.7850805362491</v>
      </c>
      <c r="AY737" s="4" t="s">
        <v>205</v>
      </c>
      <c r="AZ737" s="2" t="s">
        <v>415</v>
      </c>
      <c r="BA737" s="2" t="s">
        <v>412</v>
      </c>
      <c r="BB737" s="2" t="s">
        <v>413</v>
      </c>
      <c r="BC737" s="2" t="s">
        <v>414</v>
      </c>
      <c r="BD737" s="6">
        <v>0</v>
      </c>
      <c r="BE737" s="6">
        <f t="shared" si="797"/>
        <v>0</v>
      </c>
      <c r="BF737" s="6">
        <f t="shared" si="798"/>
        <v>0</v>
      </c>
      <c r="BG737" s="6">
        <f t="shared" si="799"/>
        <v>0</v>
      </c>
      <c r="BH737" s="6">
        <v>0.25</v>
      </c>
      <c r="BI737" s="6">
        <f t="shared" si="800"/>
        <v>0.25</v>
      </c>
      <c r="BJ737" s="6">
        <f t="shared" si="801"/>
        <v>0.25</v>
      </c>
      <c r="BK737" s="6">
        <f t="shared" si="802"/>
        <v>0.25</v>
      </c>
      <c r="BL737" s="6">
        <f t="shared" si="803"/>
        <v>0.25</v>
      </c>
      <c r="BM737" s="6">
        <v>0.5</v>
      </c>
      <c r="BN737" s="6">
        <f t="shared" si="804"/>
        <v>0.5</v>
      </c>
      <c r="BO737" s="6">
        <f t="shared" si="805"/>
        <v>0.5</v>
      </c>
      <c r="BP737" s="6">
        <f t="shared" si="806"/>
        <v>0.5</v>
      </c>
      <c r="BQ737" s="6">
        <f t="shared" si="807"/>
        <v>0.5</v>
      </c>
      <c r="BR737" s="6">
        <v>0.75</v>
      </c>
      <c r="BS737" s="6">
        <f t="shared" si="808"/>
        <v>0.75</v>
      </c>
      <c r="BT737" s="6">
        <f t="shared" si="809"/>
        <v>0.75</v>
      </c>
      <c r="BU737" s="6">
        <f t="shared" si="810"/>
        <v>0.75</v>
      </c>
      <c r="BV737" s="6">
        <f t="shared" si="811"/>
        <v>0.75</v>
      </c>
      <c r="BW737" s="6">
        <v>1</v>
      </c>
      <c r="BX737" s="1"/>
    </row>
    <row r="738" spans="1:76" ht="34.200000000000003" hidden="1" x14ac:dyDescent="0.3">
      <c r="A738" s="2" t="str">
        <f>Programas!A738</f>
        <v>UA7</v>
      </c>
      <c r="B738" s="2">
        <f>Programas!B738</f>
        <v>3</v>
      </c>
      <c r="C738" s="2" t="str">
        <f>Programas!C738</f>
        <v>Apoio e manutenção dos CBHs e ED</v>
      </c>
      <c r="D738" s="2">
        <f>Programas!D738</f>
        <v>17</v>
      </c>
      <c r="E738" s="2" t="str">
        <f>Programas!E738</f>
        <v>Manutenção e Custeio Operacional da Entidade Delegatária e dos CBHs</v>
      </c>
      <c r="F738" s="2" t="str">
        <f>Programas!F738</f>
        <v>N/A</v>
      </c>
      <c r="G738" s="2" t="str">
        <f>Programas!G738</f>
        <v>N/A</v>
      </c>
      <c r="H738" s="2" t="str">
        <f>Programas!H738</f>
        <v>17.1.4</v>
      </c>
      <c r="I738" s="2" t="str">
        <f>Programas!I738</f>
        <v>Manter a operação adequada da Entidade Delegatária</v>
      </c>
      <c r="J738" s="3" t="str">
        <f>IF(Programas!J738="X","X","")</f>
        <v/>
      </c>
      <c r="K738" s="3" t="str">
        <f>IF(Programas!K738="X","X","")</f>
        <v/>
      </c>
      <c r="L738" s="3" t="str">
        <f>IF(Programas!L738="X","X","")</f>
        <v/>
      </c>
      <c r="M738" s="3" t="str">
        <f>IF(Programas!M738="X","X","")</f>
        <v/>
      </c>
      <c r="N738" s="3" t="str">
        <f>IF(Programas!N738="X","X","")</f>
        <v>X</v>
      </c>
      <c r="O738" s="3" t="str">
        <f>IF(Programas!O738="X","X","")</f>
        <v>X</v>
      </c>
      <c r="P738" s="3" t="str">
        <f>IF(Programas!P738="X","X","")</f>
        <v>X</v>
      </c>
      <c r="Q738" s="3" t="str">
        <f>IF(Programas!Q738="X","X","")</f>
        <v>X</v>
      </c>
      <c r="R738" s="3" t="str">
        <f>IF(Programas!R738="X","X","")</f>
        <v>X</v>
      </c>
      <c r="S738" s="3" t="str">
        <f>IF(Programas!S738="X","X","")</f>
        <v>X</v>
      </c>
      <c r="T738" s="3" t="str">
        <f>IF(Programas!T738="X","X","")</f>
        <v>X</v>
      </c>
      <c r="U738" s="3" t="str">
        <f>IF(Programas!U738="X","X","")</f>
        <v>X</v>
      </c>
      <c r="V738" s="3" t="str">
        <f>IF(Programas!V738="X","X","")</f>
        <v>X</v>
      </c>
      <c r="W738" s="3" t="str">
        <f>IF(Programas!W738="X","X","")</f>
        <v>X</v>
      </c>
      <c r="X738" s="3" t="str">
        <f>IF(Programas!X738="X","X","")</f>
        <v>X</v>
      </c>
      <c r="Y738" s="3" t="str">
        <f>IF(Programas!Y738="X","X","")</f>
        <v>X</v>
      </c>
      <c r="Z738" s="3" t="str">
        <f>IF(Programas!Z738="X","X","")</f>
        <v>X</v>
      </c>
      <c r="AA738" s="3" t="str">
        <f>IF(Programas!AA738="X","X","")</f>
        <v>X</v>
      </c>
      <c r="AB738" s="3" t="str">
        <f>IF(Programas!AB738="X","X","")</f>
        <v>X</v>
      </c>
      <c r="AC738" s="3" t="str">
        <f>IF(Programas!AC738="X","X","")</f>
        <v>X</v>
      </c>
      <c r="AD738" s="3">
        <f>Programas!AD738</f>
        <v>0</v>
      </c>
      <c r="AE738" s="3">
        <f>Programas!AE738</f>
        <v>0</v>
      </c>
      <c r="AF738" s="3">
        <f>Programas!AF738</f>
        <v>0</v>
      </c>
      <c r="AG738" s="3">
        <f>Programas!AG738</f>
        <v>0</v>
      </c>
      <c r="AH738" s="3">
        <f>Programas!AH738</f>
        <v>0</v>
      </c>
      <c r="AI738" s="3">
        <f>Programas!AI738</f>
        <v>40</v>
      </c>
      <c r="AJ738" s="3">
        <f>Programas!AJ738</f>
        <v>40</v>
      </c>
      <c r="AK738" s="3">
        <f>Programas!AK738</f>
        <v>40</v>
      </c>
      <c r="AL738" s="3">
        <f>Programas!AL738</f>
        <v>40</v>
      </c>
      <c r="AM738" s="3">
        <f>Programas!AM738</f>
        <v>40</v>
      </c>
      <c r="AN738" s="3">
        <f>Programas!AN738</f>
        <v>40</v>
      </c>
      <c r="AO738" s="3">
        <f>Programas!AO738</f>
        <v>40</v>
      </c>
      <c r="AP738" s="3">
        <f>Programas!AP738</f>
        <v>40</v>
      </c>
      <c r="AQ738" s="3">
        <f>Programas!AQ738</f>
        <v>40</v>
      </c>
      <c r="AR738" s="3">
        <f>Programas!AR738</f>
        <v>40</v>
      </c>
      <c r="AS738" s="3">
        <f>Programas!AS738</f>
        <v>40</v>
      </c>
      <c r="AT738" s="3">
        <f>Programas!AT738</f>
        <v>40</v>
      </c>
      <c r="AU738" s="3">
        <f>Programas!AU738</f>
        <v>40</v>
      </c>
      <c r="AV738" s="3">
        <f>Programas!AV738</f>
        <v>40</v>
      </c>
      <c r="AW738" s="3">
        <f>Programas!AW738</f>
        <v>40</v>
      </c>
      <c r="AX738" s="4">
        <f t="shared" si="746"/>
        <v>600</v>
      </c>
      <c r="AY738" s="4" t="s">
        <v>205</v>
      </c>
      <c r="AZ738" s="2" t="s">
        <v>500</v>
      </c>
      <c r="BA738" s="2" t="s">
        <v>411</v>
      </c>
      <c r="BB738" s="2" t="s">
        <v>412</v>
      </c>
      <c r="BC738" s="2" t="s">
        <v>413</v>
      </c>
      <c r="BD738" s="6">
        <v>0</v>
      </c>
      <c r="BE738" s="6">
        <f t="shared" si="797"/>
        <v>0</v>
      </c>
      <c r="BF738" s="6">
        <f t="shared" si="798"/>
        <v>0</v>
      </c>
      <c r="BG738" s="6">
        <f t="shared" si="799"/>
        <v>0</v>
      </c>
      <c r="BH738" s="6">
        <v>0.25</v>
      </c>
      <c r="BI738" s="6">
        <f t="shared" si="800"/>
        <v>0.25</v>
      </c>
      <c r="BJ738" s="6">
        <f t="shared" si="801"/>
        <v>0.25</v>
      </c>
      <c r="BK738" s="6">
        <f t="shared" si="802"/>
        <v>0.25</v>
      </c>
      <c r="BL738" s="6">
        <f t="shared" si="803"/>
        <v>0.25</v>
      </c>
      <c r="BM738" s="6">
        <v>0.5</v>
      </c>
      <c r="BN738" s="6">
        <f t="shared" si="804"/>
        <v>0.5</v>
      </c>
      <c r="BO738" s="6">
        <f t="shared" si="805"/>
        <v>0.5</v>
      </c>
      <c r="BP738" s="6">
        <f t="shared" si="806"/>
        <v>0.5</v>
      </c>
      <c r="BQ738" s="6">
        <f t="shared" si="807"/>
        <v>0.5</v>
      </c>
      <c r="BR738" s="6">
        <v>0.75</v>
      </c>
      <c r="BS738" s="6">
        <f t="shared" si="808"/>
        <v>0.75</v>
      </c>
      <c r="BT738" s="6">
        <f t="shared" si="809"/>
        <v>0.75</v>
      </c>
      <c r="BU738" s="6">
        <f t="shared" si="810"/>
        <v>0.75</v>
      </c>
      <c r="BV738" s="6">
        <f t="shared" si="811"/>
        <v>0.75</v>
      </c>
      <c r="BW738" s="6">
        <v>1</v>
      </c>
      <c r="BX738" s="1"/>
    </row>
    <row r="739" spans="1:76" ht="34.200000000000003" hidden="1" x14ac:dyDescent="0.3">
      <c r="A739" s="2" t="str">
        <f>Programas!A739</f>
        <v>UA8</v>
      </c>
      <c r="B739" s="2">
        <f>Programas!B739</f>
        <v>3</v>
      </c>
      <c r="C739" s="2" t="str">
        <f>Programas!C739</f>
        <v>Apoio e manutenção dos CBHs e ED</v>
      </c>
      <c r="D739" s="2">
        <f>Programas!D739</f>
        <v>17</v>
      </c>
      <c r="E739" s="2" t="str">
        <f>Programas!E739</f>
        <v>Manutenção e Custeio Operacional da Entidade Delegatária e dos CBHs</v>
      </c>
      <c r="F739" s="2" t="str">
        <f>Programas!F739</f>
        <v>N/A</v>
      </c>
      <c r="G739" s="2" t="str">
        <f>Programas!G739</f>
        <v>N/A</v>
      </c>
      <c r="H739" s="2" t="str">
        <f>Programas!H739</f>
        <v>17.1.4</v>
      </c>
      <c r="I739" s="2" t="str">
        <f>Programas!I739</f>
        <v>Manter a operação adequada da Entidade Delegatária</v>
      </c>
      <c r="J739" s="3" t="str">
        <f>IF(Programas!J739="X","X","")</f>
        <v/>
      </c>
      <c r="K739" s="3" t="str">
        <f>IF(Programas!K739="X","X","")</f>
        <v/>
      </c>
      <c r="L739" s="3" t="str">
        <f>IF(Programas!L739="X","X","")</f>
        <v/>
      </c>
      <c r="M739" s="3" t="str">
        <f>IF(Programas!M739="X","X","")</f>
        <v/>
      </c>
      <c r="N739" s="3" t="str">
        <f>IF(Programas!N739="X","X","")</f>
        <v>X</v>
      </c>
      <c r="O739" s="3" t="str">
        <f>IF(Programas!O739="X","X","")</f>
        <v>X</v>
      </c>
      <c r="P739" s="3" t="str">
        <f>IF(Programas!P739="X","X","")</f>
        <v>X</v>
      </c>
      <c r="Q739" s="3" t="str">
        <f>IF(Programas!Q739="X","X","")</f>
        <v>X</v>
      </c>
      <c r="R739" s="3" t="str">
        <f>IF(Programas!R739="X","X","")</f>
        <v>X</v>
      </c>
      <c r="S739" s="3" t="str">
        <f>IF(Programas!S739="X","X","")</f>
        <v>X</v>
      </c>
      <c r="T739" s="3" t="str">
        <f>IF(Programas!T739="X","X","")</f>
        <v>X</v>
      </c>
      <c r="U739" s="3" t="str">
        <f>IF(Programas!U739="X","X","")</f>
        <v>X</v>
      </c>
      <c r="V739" s="3" t="str">
        <f>IF(Programas!V739="X","X","")</f>
        <v>X</v>
      </c>
      <c r="W739" s="3" t="str">
        <f>IF(Programas!W739="X","X","")</f>
        <v>X</v>
      </c>
      <c r="X739" s="3" t="str">
        <f>IF(Programas!X739="X","X","")</f>
        <v>X</v>
      </c>
      <c r="Y739" s="3" t="str">
        <f>IF(Programas!Y739="X","X","")</f>
        <v>X</v>
      </c>
      <c r="Z739" s="3" t="str">
        <f>IF(Programas!Z739="X","X","")</f>
        <v>X</v>
      </c>
      <c r="AA739" s="3" t="str">
        <f>IF(Programas!AA739="X","X","")</f>
        <v>X</v>
      </c>
      <c r="AB739" s="3" t="str">
        <f>IF(Programas!AB739="X","X","")</f>
        <v>X</v>
      </c>
      <c r="AC739" s="3" t="str">
        <f>IF(Programas!AC739="X","X","")</f>
        <v>X</v>
      </c>
      <c r="AD739" s="3">
        <f>Programas!AD739</f>
        <v>0</v>
      </c>
      <c r="AE739" s="3">
        <f>Programas!AE739</f>
        <v>0</v>
      </c>
      <c r="AF739" s="3">
        <f>Programas!AF739</f>
        <v>0</v>
      </c>
      <c r="AG739" s="3">
        <f>Programas!AG739</f>
        <v>0</v>
      </c>
      <c r="AH739" s="3">
        <f>Programas!AH739</f>
        <v>0</v>
      </c>
      <c r="AI739" s="3">
        <f>Programas!AI739</f>
        <v>150</v>
      </c>
      <c r="AJ739" s="3">
        <f>Programas!AJ739</f>
        <v>150</v>
      </c>
      <c r="AK739" s="3">
        <f>Programas!AK739</f>
        <v>150</v>
      </c>
      <c r="AL739" s="3">
        <f>Programas!AL739</f>
        <v>150</v>
      </c>
      <c r="AM739" s="3">
        <f>Programas!AM739</f>
        <v>150</v>
      </c>
      <c r="AN739" s="3">
        <f>Programas!AN739</f>
        <v>150</v>
      </c>
      <c r="AO739" s="3">
        <f>Programas!AO739</f>
        <v>150</v>
      </c>
      <c r="AP739" s="3">
        <f>Programas!AP739</f>
        <v>150</v>
      </c>
      <c r="AQ739" s="3">
        <f>Programas!AQ739</f>
        <v>150</v>
      </c>
      <c r="AR739" s="3">
        <f>Programas!AR739</f>
        <v>150</v>
      </c>
      <c r="AS739" s="3">
        <f>Programas!AS739</f>
        <v>150</v>
      </c>
      <c r="AT739" s="3">
        <f>Programas!AT739</f>
        <v>150</v>
      </c>
      <c r="AU739" s="3">
        <f>Programas!AU739</f>
        <v>150</v>
      </c>
      <c r="AV739" s="3">
        <f>Programas!AV739</f>
        <v>150</v>
      </c>
      <c r="AW739" s="3">
        <f>Programas!AW739</f>
        <v>150</v>
      </c>
      <c r="AX739" s="4">
        <f t="shared" si="746"/>
        <v>2250</v>
      </c>
      <c r="AY739" s="4" t="s">
        <v>205</v>
      </c>
      <c r="AZ739" s="2" t="s">
        <v>500</v>
      </c>
      <c r="BA739" s="2" t="s">
        <v>411</v>
      </c>
      <c r="BB739" s="2" t="s">
        <v>412</v>
      </c>
      <c r="BC739" s="2" t="s">
        <v>413</v>
      </c>
      <c r="BD739" s="6">
        <v>0</v>
      </c>
      <c r="BE739" s="6">
        <f t="shared" si="797"/>
        <v>0</v>
      </c>
      <c r="BF739" s="6">
        <f t="shared" si="798"/>
        <v>0</v>
      </c>
      <c r="BG739" s="6">
        <f t="shared" si="799"/>
        <v>0</v>
      </c>
      <c r="BH739" s="6">
        <v>0.25</v>
      </c>
      <c r="BI739" s="6">
        <f t="shared" si="800"/>
        <v>0.25</v>
      </c>
      <c r="BJ739" s="6">
        <f t="shared" si="801"/>
        <v>0.25</v>
      </c>
      <c r="BK739" s="6">
        <f t="shared" si="802"/>
        <v>0.25</v>
      </c>
      <c r="BL739" s="6">
        <f t="shared" si="803"/>
        <v>0.25</v>
      </c>
      <c r="BM739" s="6">
        <v>0.5</v>
      </c>
      <c r="BN739" s="6">
        <f t="shared" si="804"/>
        <v>0.5</v>
      </c>
      <c r="BO739" s="6">
        <f t="shared" si="805"/>
        <v>0.5</v>
      </c>
      <c r="BP739" s="6">
        <f t="shared" si="806"/>
        <v>0.5</v>
      </c>
      <c r="BQ739" s="6">
        <f t="shared" si="807"/>
        <v>0.5</v>
      </c>
      <c r="BR739" s="6">
        <v>0.75</v>
      </c>
      <c r="BS739" s="6">
        <f t="shared" si="808"/>
        <v>0.75</v>
      </c>
      <c r="BT739" s="6">
        <f t="shared" si="809"/>
        <v>0.75</v>
      </c>
      <c r="BU739" s="6">
        <f t="shared" si="810"/>
        <v>0.75</v>
      </c>
      <c r="BV739" s="6">
        <f t="shared" si="811"/>
        <v>0.75</v>
      </c>
      <c r="BW739" s="6">
        <v>1</v>
      </c>
      <c r="BX739" s="1"/>
    </row>
    <row r="740" spans="1:76" ht="34.200000000000003" hidden="1" x14ac:dyDescent="0.3">
      <c r="A740" s="2" t="str">
        <f>Programas!A740</f>
        <v>UA9</v>
      </c>
      <c r="B740" s="2">
        <f>Programas!B740</f>
        <v>3</v>
      </c>
      <c r="C740" s="2" t="str">
        <f>Programas!C740</f>
        <v>Apoio e manutenção dos CBHs e ED</v>
      </c>
      <c r="D740" s="2">
        <f>Programas!D740</f>
        <v>17</v>
      </c>
      <c r="E740" s="2" t="str">
        <f>Programas!E740</f>
        <v>Manutenção e Custeio Operacional da Entidade Delegatária e dos CBHs</v>
      </c>
      <c r="F740" s="2" t="str">
        <f>Programas!F740</f>
        <v>N/A</v>
      </c>
      <c r="G740" s="2" t="str">
        <f>Programas!G740</f>
        <v>N/A</v>
      </c>
      <c r="H740" s="2" t="str">
        <f>Programas!H740</f>
        <v>17.1.4</v>
      </c>
      <c r="I740" s="2" t="str">
        <f>Programas!I740</f>
        <v>Manter a operação adequada da Entidade Delegatária</v>
      </c>
      <c r="J740" s="3" t="str">
        <f>IF(Programas!J740="X","X","")</f>
        <v/>
      </c>
      <c r="K740" s="3" t="str">
        <f>IF(Programas!K740="X","X","")</f>
        <v/>
      </c>
      <c r="L740" s="3" t="str">
        <f>IF(Programas!L740="X","X","")</f>
        <v/>
      </c>
      <c r="M740" s="3" t="str">
        <f>IF(Programas!M740="X","X","")</f>
        <v/>
      </c>
      <c r="N740" s="3" t="str">
        <f>IF(Programas!N740="X","X","")</f>
        <v>X</v>
      </c>
      <c r="O740" s="3" t="str">
        <f>IF(Programas!O740="X","X","")</f>
        <v>X</v>
      </c>
      <c r="P740" s="3" t="str">
        <f>IF(Programas!P740="X","X","")</f>
        <v>X</v>
      </c>
      <c r="Q740" s="3" t="str">
        <f>IF(Programas!Q740="X","X","")</f>
        <v>X</v>
      </c>
      <c r="R740" s="3" t="str">
        <f>IF(Programas!R740="X","X","")</f>
        <v>X</v>
      </c>
      <c r="S740" s="3" t="str">
        <f>IF(Programas!S740="X","X","")</f>
        <v>X</v>
      </c>
      <c r="T740" s="3" t="str">
        <f>IF(Programas!T740="X","X","")</f>
        <v>X</v>
      </c>
      <c r="U740" s="3" t="str">
        <f>IF(Programas!U740="X","X","")</f>
        <v>X</v>
      </c>
      <c r="V740" s="3" t="str">
        <f>IF(Programas!V740="X","X","")</f>
        <v>X</v>
      </c>
      <c r="W740" s="3" t="str">
        <f>IF(Programas!W740="X","X","")</f>
        <v>X</v>
      </c>
      <c r="X740" s="3" t="str">
        <f>IF(Programas!X740="X","X","")</f>
        <v>X</v>
      </c>
      <c r="Y740" s="3" t="str">
        <f>IF(Programas!Y740="X","X","")</f>
        <v>X</v>
      </c>
      <c r="Z740" s="3" t="str">
        <f>IF(Programas!Z740="X","X","")</f>
        <v>X</v>
      </c>
      <c r="AA740" s="3" t="str">
        <f>IF(Programas!AA740="X","X","")</f>
        <v>X</v>
      </c>
      <c r="AB740" s="3" t="str">
        <f>IF(Programas!AB740="X","X","")</f>
        <v>X</v>
      </c>
      <c r="AC740" s="3" t="str">
        <f>IF(Programas!AC740="X","X","")</f>
        <v>X</v>
      </c>
      <c r="AD740" s="3">
        <f>Programas!AD740</f>
        <v>0</v>
      </c>
      <c r="AE740" s="3">
        <f>Programas!AE740</f>
        <v>0</v>
      </c>
      <c r="AF740" s="3">
        <f>Programas!AF740</f>
        <v>0</v>
      </c>
      <c r="AG740" s="3">
        <f>Programas!AG740</f>
        <v>0</v>
      </c>
      <c r="AH740" s="3">
        <f>Programas!AH740</f>
        <v>0</v>
      </c>
      <c r="AI740" s="3">
        <f>Programas!AI740</f>
        <v>40</v>
      </c>
      <c r="AJ740" s="3">
        <f>Programas!AJ740</f>
        <v>40</v>
      </c>
      <c r="AK740" s="3">
        <f>Programas!AK740</f>
        <v>40</v>
      </c>
      <c r="AL740" s="3">
        <f>Programas!AL740</f>
        <v>40</v>
      </c>
      <c r="AM740" s="3">
        <f>Programas!AM740</f>
        <v>40</v>
      </c>
      <c r="AN740" s="3">
        <f>Programas!AN740</f>
        <v>40</v>
      </c>
      <c r="AO740" s="3">
        <f>Programas!AO740</f>
        <v>40</v>
      </c>
      <c r="AP740" s="3">
        <f>Programas!AP740</f>
        <v>40</v>
      </c>
      <c r="AQ740" s="3">
        <f>Programas!AQ740</f>
        <v>40</v>
      </c>
      <c r="AR740" s="3">
        <f>Programas!AR740</f>
        <v>40</v>
      </c>
      <c r="AS740" s="3">
        <f>Programas!AS740</f>
        <v>40</v>
      </c>
      <c r="AT740" s="3">
        <f>Programas!AT740</f>
        <v>40</v>
      </c>
      <c r="AU740" s="3">
        <f>Programas!AU740</f>
        <v>40</v>
      </c>
      <c r="AV740" s="3">
        <f>Programas!AV740</f>
        <v>40</v>
      </c>
      <c r="AW740" s="3">
        <f>Programas!AW740</f>
        <v>40</v>
      </c>
      <c r="AX740" s="4">
        <f t="shared" si="746"/>
        <v>600</v>
      </c>
      <c r="AY740" s="4" t="s">
        <v>205</v>
      </c>
      <c r="AZ740" s="2" t="s">
        <v>500</v>
      </c>
      <c r="BA740" s="2" t="s">
        <v>411</v>
      </c>
      <c r="BB740" s="2" t="s">
        <v>412</v>
      </c>
      <c r="BC740" s="2" t="s">
        <v>413</v>
      </c>
      <c r="BD740" s="6">
        <v>0</v>
      </c>
      <c r="BE740" s="6">
        <f t="shared" si="797"/>
        <v>0</v>
      </c>
      <c r="BF740" s="6">
        <f t="shared" si="798"/>
        <v>0</v>
      </c>
      <c r="BG740" s="6">
        <f t="shared" si="799"/>
        <v>0</v>
      </c>
      <c r="BH740" s="6">
        <v>0.25</v>
      </c>
      <c r="BI740" s="6">
        <f t="shared" si="800"/>
        <v>0.25</v>
      </c>
      <c r="BJ740" s="6">
        <f t="shared" si="801"/>
        <v>0.25</v>
      </c>
      <c r="BK740" s="6">
        <f t="shared" si="802"/>
        <v>0.25</v>
      </c>
      <c r="BL740" s="6">
        <f t="shared" si="803"/>
        <v>0.25</v>
      </c>
      <c r="BM740" s="6">
        <v>0.5</v>
      </c>
      <c r="BN740" s="6">
        <f t="shared" si="804"/>
        <v>0.5</v>
      </c>
      <c r="BO740" s="6">
        <f t="shared" si="805"/>
        <v>0.5</v>
      </c>
      <c r="BP740" s="6">
        <f t="shared" si="806"/>
        <v>0.5</v>
      </c>
      <c r="BQ740" s="6">
        <f t="shared" si="807"/>
        <v>0.5</v>
      </c>
      <c r="BR740" s="6">
        <v>0.75</v>
      </c>
      <c r="BS740" s="6">
        <f t="shared" si="808"/>
        <v>0.75</v>
      </c>
      <c r="BT740" s="6">
        <f t="shared" si="809"/>
        <v>0.75</v>
      </c>
      <c r="BU740" s="6">
        <f t="shared" si="810"/>
        <v>0.75</v>
      </c>
      <c r="BV740" s="6">
        <f t="shared" si="811"/>
        <v>0.75</v>
      </c>
      <c r="BW740" s="6">
        <v>1</v>
      </c>
      <c r="BX740" s="1"/>
    </row>
    <row r="741" spans="1:76" x14ac:dyDescent="0.3"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5"/>
      <c r="AY741" s="65"/>
      <c r="AZ741" s="65"/>
      <c r="BA741" s="65"/>
      <c r="BB741" s="65"/>
      <c r="BC741" s="65"/>
    </row>
    <row r="742" spans="1:76" x14ac:dyDescent="0.3"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5"/>
      <c r="AY742" s="65"/>
      <c r="AZ742" s="65"/>
      <c r="BA742" s="65"/>
      <c r="BB742" s="65"/>
      <c r="BC742" s="65"/>
    </row>
    <row r="743" spans="1:76" x14ac:dyDescent="0.3"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5"/>
      <c r="AY743" s="65"/>
      <c r="AZ743" s="65"/>
      <c r="BA743" s="65"/>
      <c r="BB743" s="65"/>
      <c r="BC743" s="65"/>
    </row>
    <row r="744" spans="1:76" x14ac:dyDescent="0.3"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5"/>
      <c r="AY744" s="65"/>
      <c r="AZ744" s="65"/>
      <c r="BA744" s="65"/>
      <c r="BB744" s="65"/>
      <c r="BC744" s="65"/>
    </row>
    <row r="745" spans="1:76" x14ac:dyDescent="0.3"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5"/>
      <c r="AY745" s="65"/>
      <c r="AZ745" s="65"/>
      <c r="BA745" s="65"/>
      <c r="BB745" s="65"/>
      <c r="BC745" s="65"/>
    </row>
    <row r="746" spans="1:76" x14ac:dyDescent="0.3"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5"/>
      <c r="AY746" s="65"/>
      <c r="AZ746" s="65"/>
      <c r="BA746" s="65"/>
      <c r="BB746" s="65"/>
      <c r="BC746" s="65"/>
    </row>
    <row r="747" spans="1:76" x14ac:dyDescent="0.3"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5"/>
      <c r="AY747" s="65"/>
      <c r="AZ747" s="65"/>
      <c r="BA747" s="65"/>
      <c r="BB747" s="65"/>
      <c r="BC747" s="65"/>
    </row>
    <row r="748" spans="1:76" x14ac:dyDescent="0.3"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5"/>
      <c r="AY748" s="65"/>
      <c r="AZ748" s="65"/>
      <c r="BA748" s="65"/>
      <c r="BB748" s="65"/>
      <c r="BC748" s="65"/>
    </row>
    <row r="749" spans="1:76" x14ac:dyDescent="0.3"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5"/>
      <c r="AY749" s="65"/>
      <c r="AZ749" s="65"/>
      <c r="BA749" s="65"/>
      <c r="BB749" s="65"/>
      <c r="BC749" s="65"/>
    </row>
    <row r="750" spans="1:76" x14ac:dyDescent="0.3"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5"/>
      <c r="AY750" s="65"/>
      <c r="AZ750" s="65"/>
      <c r="BA750" s="65"/>
      <c r="BB750" s="65"/>
      <c r="BC750" s="65"/>
    </row>
    <row r="751" spans="1:76" x14ac:dyDescent="0.3"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5"/>
      <c r="AY751" s="65"/>
      <c r="AZ751" s="65"/>
      <c r="BA751" s="65"/>
      <c r="BB751" s="65"/>
      <c r="BC751" s="65"/>
    </row>
    <row r="752" spans="1:76" x14ac:dyDescent="0.3"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5"/>
      <c r="AY752" s="65"/>
      <c r="AZ752" s="65"/>
      <c r="BA752" s="65"/>
      <c r="BB752" s="65"/>
      <c r="BC752" s="65"/>
    </row>
    <row r="753" spans="30:55" x14ac:dyDescent="0.3"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5"/>
      <c r="AY753" s="65"/>
      <c r="AZ753" s="65"/>
      <c r="BA753" s="65"/>
      <c r="BB753" s="65"/>
      <c r="BC753" s="65"/>
    </row>
    <row r="754" spans="30:55" x14ac:dyDescent="0.3"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5"/>
      <c r="AY754" s="65"/>
      <c r="AZ754" s="65"/>
      <c r="BA754" s="65"/>
      <c r="BB754" s="65"/>
      <c r="BC754" s="65"/>
    </row>
    <row r="755" spans="30:55" x14ac:dyDescent="0.3"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5"/>
      <c r="AY755" s="65"/>
      <c r="AZ755" s="65"/>
      <c r="BA755" s="65"/>
      <c r="BB755" s="65"/>
      <c r="BC755" s="65"/>
    </row>
    <row r="756" spans="30:55" x14ac:dyDescent="0.3"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5"/>
      <c r="AY756" s="65"/>
      <c r="AZ756" s="65"/>
      <c r="BA756" s="65"/>
      <c r="BB756" s="65"/>
      <c r="BC756" s="65"/>
    </row>
    <row r="757" spans="30:55" x14ac:dyDescent="0.3"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5"/>
      <c r="AY757" s="65"/>
      <c r="AZ757" s="65"/>
      <c r="BA757" s="65"/>
      <c r="BB757" s="65"/>
      <c r="BC757" s="65"/>
    </row>
    <row r="758" spans="30:55" x14ac:dyDescent="0.3"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5"/>
      <c r="AY758" s="65"/>
      <c r="AZ758" s="65"/>
      <c r="BA758" s="65"/>
      <c r="BB758" s="65"/>
      <c r="BC758" s="65"/>
    </row>
    <row r="759" spans="30:55" x14ac:dyDescent="0.3"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5"/>
      <c r="AY759" s="65"/>
      <c r="AZ759" s="65"/>
      <c r="BA759" s="65"/>
      <c r="BB759" s="65"/>
      <c r="BC759" s="65"/>
    </row>
    <row r="760" spans="30:55" x14ac:dyDescent="0.3"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5"/>
      <c r="AY760" s="65"/>
      <c r="AZ760" s="65"/>
      <c r="BA760" s="65"/>
      <c r="BB760" s="65"/>
      <c r="BC760" s="65"/>
    </row>
    <row r="761" spans="30:55" x14ac:dyDescent="0.3"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5"/>
      <c r="AY761" s="65"/>
      <c r="AZ761" s="65"/>
      <c r="BA761" s="65"/>
      <c r="BB761" s="65"/>
      <c r="BC761" s="65"/>
    </row>
    <row r="762" spans="30:55" x14ac:dyDescent="0.3"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5"/>
      <c r="AY762" s="65"/>
      <c r="AZ762" s="65"/>
      <c r="BA762" s="65"/>
      <c r="BB762" s="65"/>
      <c r="BC762" s="65"/>
    </row>
    <row r="763" spans="30:55" x14ac:dyDescent="0.3"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5"/>
      <c r="AY763" s="65"/>
      <c r="AZ763" s="65"/>
      <c r="BA763" s="65"/>
      <c r="BB763" s="65"/>
      <c r="BC763" s="65"/>
    </row>
    <row r="764" spans="30:55" x14ac:dyDescent="0.3"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5"/>
      <c r="AY764" s="65"/>
      <c r="AZ764" s="65"/>
      <c r="BA764" s="65"/>
      <c r="BB764" s="65"/>
      <c r="BC764" s="65"/>
    </row>
    <row r="765" spans="30:55" x14ac:dyDescent="0.3"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5"/>
      <c r="AY765" s="65"/>
      <c r="AZ765" s="65"/>
      <c r="BA765" s="65"/>
      <c r="BB765" s="65"/>
      <c r="BC765" s="65"/>
    </row>
    <row r="766" spans="30:55" x14ac:dyDescent="0.3"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5"/>
      <c r="AY766" s="65"/>
      <c r="AZ766" s="65"/>
      <c r="BA766" s="65"/>
      <c r="BB766" s="65"/>
      <c r="BC766" s="65"/>
    </row>
    <row r="767" spans="30:55" x14ac:dyDescent="0.3"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5"/>
      <c r="AY767" s="65"/>
      <c r="AZ767" s="65"/>
      <c r="BA767" s="65"/>
      <c r="BB767" s="65"/>
      <c r="BC767" s="65"/>
    </row>
    <row r="768" spans="30:55" x14ac:dyDescent="0.3"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5"/>
      <c r="AY768" s="65"/>
      <c r="AZ768" s="65"/>
      <c r="BA768" s="65"/>
      <c r="BB768" s="65"/>
      <c r="BC768" s="65"/>
    </row>
    <row r="769" spans="30:55" x14ac:dyDescent="0.3"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5"/>
      <c r="AY769" s="65"/>
      <c r="AZ769" s="65"/>
      <c r="BA769" s="65"/>
      <c r="BB769" s="65"/>
      <c r="BC769" s="65"/>
    </row>
    <row r="770" spans="30:55" x14ac:dyDescent="0.3"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5"/>
      <c r="AY770" s="65"/>
      <c r="AZ770" s="65"/>
      <c r="BA770" s="65"/>
      <c r="BB770" s="65"/>
      <c r="BC770" s="65"/>
    </row>
    <row r="771" spans="30:55" x14ac:dyDescent="0.3"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5"/>
      <c r="AY771" s="65"/>
      <c r="AZ771" s="65"/>
      <c r="BA771" s="65"/>
      <c r="BB771" s="65"/>
      <c r="BC771" s="65"/>
    </row>
    <row r="772" spans="30:55" x14ac:dyDescent="0.3"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5"/>
      <c r="AY772" s="65"/>
      <c r="AZ772" s="65"/>
      <c r="BA772" s="65"/>
      <c r="BB772" s="65"/>
      <c r="BC772" s="65"/>
    </row>
    <row r="773" spans="30:55" x14ac:dyDescent="0.3"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5"/>
      <c r="AY773" s="65"/>
      <c r="AZ773" s="65"/>
      <c r="BA773" s="65"/>
      <c r="BB773" s="65"/>
      <c r="BC773" s="65"/>
    </row>
    <row r="774" spans="30:55" x14ac:dyDescent="0.3"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5"/>
      <c r="AY774" s="65"/>
      <c r="AZ774" s="65"/>
      <c r="BA774" s="65"/>
      <c r="BB774" s="65"/>
      <c r="BC774" s="65"/>
    </row>
    <row r="775" spans="30:55" x14ac:dyDescent="0.3"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5"/>
      <c r="AY775" s="65"/>
      <c r="AZ775" s="65"/>
      <c r="BA775" s="65"/>
      <c r="BB775" s="65"/>
      <c r="BC775" s="65"/>
    </row>
    <row r="776" spans="30:55" x14ac:dyDescent="0.3"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5"/>
      <c r="AY776" s="65"/>
      <c r="AZ776" s="65"/>
      <c r="BA776" s="65"/>
      <c r="BB776" s="65"/>
      <c r="BC776" s="65"/>
    </row>
    <row r="777" spans="30:55" x14ac:dyDescent="0.3"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5"/>
      <c r="AY777" s="65"/>
      <c r="AZ777" s="65"/>
      <c r="BA777" s="65"/>
      <c r="BB777" s="65"/>
      <c r="BC777" s="65"/>
    </row>
    <row r="778" spans="30:55" x14ac:dyDescent="0.3"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5"/>
      <c r="AY778" s="65"/>
      <c r="AZ778" s="65"/>
      <c r="BA778" s="65"/>
      <c r="BB778" s="65"/>
      <c r="BC778" s="65"/>
    </row>
    <row r="779" spans="30:55" x14ac:dyDescent="0.3"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5"/>
      <c r="AY779" s="65"/>
      <c r="AZ779" s="65"/>
      <c r="BA779" s="65"/>
      <c r="BB779" s="65"/>
      <c r="BC779" s="65"/>
    </row>
    <row r="780" spans="30:55" x14ac:dyDescent="0.3"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5"/>
      <c r="AY780" s="65"/>
      <c r="AZ780" s="65"/>
      <c r="BA780" s="65"/>
      <c r="BB780" s="65"/>
      <c r="BC780" s="65"/>
    </row>
    <row r="781" spans="30:55" x14ac:dyDescent="0.3"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5"/>
      <c r="AY781" s="65"/>
      <c r="AZ781" s="65"/>
      <c r="BA781" s="65"/>
      <c r="BB781" s="65"/>
      <c r="BC781" s="65"/>
    </row>
    <row r="782" spans="30:55" x14ac:dyDescent="0.3"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5"/>
      <c r="AY782" s="65"/>
      <c r="AZ782" s="65"/>
      <c r="BA782" s="65"/>
      <c r="BB782" s="65"/>
      <c r="BC782" s="65"/>
    </row>
  </sheetData>
  <autoFilter ref="A3:BW740" xr:uid="{6D1B8734-0876-47E6-8853-A499FDFD4A47}">
    <filterColumn colId="0">
      <filters>
        <filter val="PIRH"/>
      </filters>
    </filterColumn>
  </autoFilter>
  <mergeCells count="18">
    <mergeCell ref="A1:A3"/>
    <mergeCell ref="B1:B3"/>
    <mergeCell ref="C1:C3"/>
    <mergeCell ref="D1:D3"/>
    <mergeCell ref="E1:E3"/>
    <mergeCell ref="AY1:BW1"/>
    <mergeCell ref="F1:F3"/>
    <mergeCell ref="G1:G3"/>
    <mergeCell ref="H1:H3"/>
    <mergeCell ref="I1:I3"/>
    <mergeCell ref="AX1:AX3"/>
    <mergeCell ref="BC2:BC3"/>
    <mergeCell ref="J1:AC1"/>
    <mergeCell ref="AD1:AW1"/>
    <mergeCell ref="AZ2:AZ3"/>
    <mergeCell ref="BB2:BB3"/>
    <mergeCell ref="BA2:BA3"/>
    <mergeCell ref="AY2:AY3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8A3CB-1F45-49C3-981A-B8AC4E29A155}">
  <sheetPr codeName="Planilha3"/>
  <dimension ref="A1:FI43"/>
  <sheetViews>
    <sheetView tabSelected="1" zoomScaleNormal="100" workbookViewId="0">
      <selection activeCell="DB39" sqref="DB39:DF43"/>
    </sheetView>
  </sheetViews>
  <sheetFormatPr defaultColWidth="9.21875" defaultRowHeight="11.4" x14ac:dyDescent="0.3"/>
  <cols>
    <col min="1" max="1" width="22.77734375" style="1" customWidth="1"/>
    <col min="2" max="3" width="16.77734375" style="1" customWidth="1"/>
    <col min="4" max="5" width="15.5546875" style="1" customWidth="1"/>
    <col min="6" max="6" width="11.44140625" style="1" bestFit="1" customWidth="1"/>
    <col min="7" max="15" width="9.21875" style="1"/>
    <col min="16" max="16" width="22.77734375" style="1" customWidth="1"/>
    <col min="17" max="18" width="16.77734375" style="1" customWidth="1"/>
    <col min="19" max="20" width="15.5546875" style="1" customWidth="1"/>
    <col min="21" max="21" width="11.44140625" style="1" bestFit="1" customWidth="1"/>
    <col min="22" max="30" width="9.21875" style="1"/>
    <col min="31" max="31" width="22.77734375" style="1" customWidth="1"/>
    <col min="32" max="33" width="16.77734375" style="1" customWidth="1"/>
    <col min="34" max="35" width="15.5546875" style="1" customWidth="1"/>
    <col min="36" max="36" width="11.44140625" style="1" bestFit="1" customWidth="1"/>
    <col min="37" max="45" width="9.21875" style="1"/>
    <col min="46" max="46" width="22.77734375" style="1" customWidth="1"/>
    <col min="47" max="48" width="16.77734375" style="1" customWidth="1"/>
    <col min="49" max="50" width="15.5546875" style="1" customWidth="1"/>
    <col min="51" max="51" width="11.44140625" style="1" bestFit="1" customWidth="1"/>
    <col min="52" max="60" width="9.21875" style="1"/>
    <col min="61" max="61" width="22.77734375" style="1" customWidth="1"/>
    <col min="62" max="63" width="16.77734375" style="1" customWidth="1"/>
    <col min="64" max="65" width="15.5546875" style="1" customWidth="1"/>
    <col min="66" max="66" width="11.44140625" style="1" bestFit="1" customWidth="1"/>
    <col min="67" max="75" width="9.21875" style="1"/>
    <col min="76" max="76" width="22.77734375" style="1" customWidth="1"/>
    <col min="77" max="78" width="16.77734375" style="1" customWidth="1"/>
    <col min="79" max="80" width="15.5546875" style="1" customWidth="1"/>
    <col min="81" max="81" width="11.44140625" style="1" bestFit="1" customWidth="1"/>
    <col min="82" max="90" width="9.21875" style="1"/>
    <col min="91" max="91" width="22.77734375" style="1" customWidth="1"/>
    <col min="92" max="93" width="16.77734375" style="1" customWidth="1"/>
    <col min="94" max="95" width="15.5546875" style="1" customWidth="1"/>
    <col min="96" max="96" width="11.44140625" style="1" bestFit="1" customWidth="1"/>
    <col min="97" max="105" width="9.21875" style="1"/>
    <col min="106" max="106" width="22.77734375" style="1" customWidth="1"/>
    <col min="107" max="108" width="16.77734375" style="1" customWidth="1"/>
    <col min="109" max="110" width="15.5546875" style="1" customWidth="1"/>
    <col min="111" max="111" width="11.44140625" style="1" bestFit="1" customWidth="1"/>
    <col min="112" max="120" width="9.21875" style="1"/>
    <col min="121" max="121" width="22.77734375" style="1" customWidth="1"/>
    <col min="122" max="123" width="16.77734375" style="1" customWidth="1"/>
    <col min="124" max="125" width="15.5546875" style="1" customWidth="1"/>
    <col min="126" max="126" width="11.44140625" style="1" bestFit="1" customWidth="1"/>
    <col min="127" max="135" width="9.21875" style="1"/>
    <col min="136" max="136" width="22.77734375" style="1" customWidth="1"/>
    <col min="137" max="138" width="16.77734375" style="1" customWidth="1"/>
    <col min="139" max="140" width="15.5546875" style="1" customWidth="1"/>
    <col min="141" max="141" width="11.44140625" style="1" bestFit="1" customWidth="1"/>
    <col min="142" max="150" width="9.21875" style="1"/>
    <col min="151" max="151" width="22.77734375" style="1" customWidth="1"/>
    <col min="152" max="153" width="16.77734375" style="1" customWidth="1"/>
    <col min="154" max="155" width="15.5546875" style="1" customWidth="1"/>
    <col min="156" max="156" width="11.44140625" style="1" bestFit="1" customWidth="1"/>
    <col min="157" max="16384" width="9.21875" style="1"/>
  </cols>
  <sheetData>
    <row r="1" spans="1:165" ht="12" x14ac:dyDescent="0.3">
      <c r="A1" s="23" t="s">
        <v>504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3" t="s">
        <v>505</v>
      </c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  <c r="AE1" s="23" t="s">
        <v>506</v>
      </c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5"/>
      <c r="AT1" s="23" t="s">
        <v>507</v>
      </c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5"/>
      <c r="BI1" s="23" t="s">
        <v>508</v>
      </c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5"/>
      <c r="BX1" s="23" t="s">
        <v>509</v>
      </c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5"/>
      <c r="CM1" s="23" t="s">
        <v>510</v>
      </c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5"/>
      <c r="DB1" s="23" t="s">
        <v>511</v>
      </c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5"/>
      <c r="DQ1" s="23" t="s">
        <v>512</v>
      </c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5"/>
      <c r="EF1" s="23" t="s">
        <v>513</v>
      </c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5"/>
      <c r="EU1" s="23" t="s">
        <v>514</v>
      </c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5"/>
    </row>
    <row r="2" spans="1:165" ht="24" x14ac:dyDescent="0.3">
      <c r="A2" s="13" t="s">
        <v>454</v>
      </c>
      <c r="B2" s="13" t="s">
        <v>444</v>
      </c>
      <c r="C2" s="13" t="s">
        <v>445</v>
      </c>
      <c r="D2" s="13" t="s">
        <v>446</v>
      </c>
      <c r="E2" s="13" t="s">
        <v>447</v>
      </c>
      <c r="P2" s="13" t="s">
        <v>454</v>
      </c>
      <c r="Q2" s="13" t="s">
        <v>444</v>
      </c>
      <c r="R2" s="13" t="s">
        <v>445</v>
      </c>
      <c r="S2" s="13" t="s">
        <v>446</v>
      </c>
      <c r="T2" s="13" t="s">
        <v>447</v>
      </c>
      <c r="AE2" s="13" t="s">
        <v>454</v>
      </c>
      <c r="AF2" s="13" t="s">
        <v>444</v>
      </c>
      <c r="AG2" s="13" t="s">
        <v>445</v>
      </c>
      <c r="AH2" s="13" t="s">
        <v>446</v>
      </c>
      <c r="AI2" s="13" t="s">
        <v>447</v>
      </c>
      <c r="AT2" s="13" t="s">
        <v>454</v>
      </c>
      <c r="AU2" s="13" t="s">
        <v>444</v>
      </c>
      <c r="AV2" s="13" t="s">
        <v>445</v>
      </c>
      <c r="AW2" s="13" t="s">
        <v>446</v>
      </c>
      <c r="AX2" s="13" t="s">
        <v>447</v>
      </c>
      <c r="BI2" s="13" t="s">
        <v>454</v>
      </c>
      <c r="BJ2" s="13" t="s">
        <v>444</v>
      </c>
      <c r="BK2" s="13" t="s">
        <v>445</v>
      </c>
      <c r="BL2" s="13" t="s">
        <v>446</v>
      </c>
      <c r="BM2" s="13" t="s">
        <v>447</v>
      </c>
      <c r="BX2" s="13" t="s">
        <v>454</v>
      </c>
      <c r="BY2" s="13" t="s">
        <v>444</v>
      </c>
      <c r="BZ2" s="13" t="s">
        <v>445</v>
      </c>
      <c r="CA2" s="13" t="s">
        <v>446</v>
      </c>
      <c r="CB2" s="13" t="s">
        <v>447</v>
      </c>
      <c r="CM2" s="13" t="s">
        <v>454</v>
      </c>
      <c r="CN2" s="13" t="s">
        <v>444</v>
      </c>
      <c r="CO2" s="13" t="s">
        <v>445</v>
      </c>
      <c r="CP2" s="13" t="s">
        <v>446</v>
      </c>
      <c r="CQ2" s="13" t="s">
        <v>447</v>
      </c>
      <c r="DB2" s="13" t="s">
        <v>454</v>
      </c>
      <c r="DC2" s="13" t="s">
        <v>444</v>
      </c>
      <c r="DD2" s="13" t="s">
        <v>445</v>
      </c>
      <c r="DE2" s="13" t="s">
        <v>446</v>
      </c>
      <c r="DF2" s="13" t="s">
        <v>447</v>
      </c>
      <c r="DQ2" s="13" t="s">
        <v>454</v>
      </c>
      <c r="DR2" s="13" t="s">
        <v>444</v>
      </c>
      <c r="DS2" s="13" t="s">
        <v>445</v>
      </c>
      <c r="DT2" s="13" t="s">
        <v>446</v>
      </c>
      <c r="DU2" s="13" t="s">
        <v>447</v>
      </c>
      <c r="EF2" s="13" t="s">
        <v>454</v>
      </c>
      <c r="EG2" s="13" t="s">
        <v>444</v>
      </c>
      <c r="EH2" s="13" t="s">
        <v>445</v>
      </c>
      <c r="EI2" s="13" t="s">
        <v>446</v>
      </c>
      <c r="EJ2" s="13" t="s">
        <v>447</v>
      </c>
      <c r="EU2" s="13" t="s">
        <v>454</v>
      </c>
      <c r="EV2" s="13" t="s">
        <v>444</v>
      </c>
      <c r="EW2" s="13" t="s">
        <v>445</v>
      </c>
      <c r="EX2" s="13" t="s">
        <v>446</v>
      </c>
      <c r="EY2" s="13" t="s">
        <v>447</v>
      </c>
    </row>
    <row r="3" spans="1:165" x14ac:dyDescent="0.3">
      <c r="A3" s="2" t="s">
        <v>418</v>
      </c>
      <c r="B3" s="8">
        <f>B27</f>
        <v>528772.90966288629</v>
      </c>
      <c r="C3" s="8">
        <f>B3/5</f>
        <v>105754.58193257726</v>
      </c>
      <c r="D3" s="8">
        <f t="shared" ref="D3:E6" si="0">B3/1000</f>
        <v>528.77290966288626</v>
      </c>
      <c r="E3" s="8">
        <f t="shared" si="0"/>
        <v>105.75458193257727</v>
      </c>
      <c r="P3" s="2" t="s">
        <v>418</v>
      </c>
      <c r="Q3" s="8">
        <f>Q27</f>
        <v>231030.42886134499</v>
      </c>
      <c r="R3" s="8">
        <f>Q3/5</f>
        <v>46206.085772268998</v>
      </c>
      <c r="S3" s="8">
        <f t="shared" ref="S3:T6" si="1">Q3/1000</f>
        <v>231.030428861345</v>
      </c>
      <c r="T3" s="8">
        <f t="shared" si="1"/>
        <v>46.206085772268999</v>
      </c>
      <c r="AE3" s="2" t="s">
        <v>418</v>
      </c>
      <c r="AF3" s="8">
        <f>AF27</f>
        <v>39416.549014167504</v>
      </c>
      <c r="AG3" s="8">
        <f>AF3/5</f>
        <v>7883.3098028335007</v>
      </c>
      <c r="AH3" s="8">
        <f t="shared" ref="AH3:AI6" si="2">AF3/1000</f>
        <v>39.416549014167501</v>
      </c>
      <c r="AI3" s="8">
        <f t="shared" si="2"/>
        <v>7.8833098028335007</v>
      </c>
      <c r="AT3" s="2" t="s">
        <v>418</v>
      </c>
      <c r="AU3" s="8">
        <f>AU27</f>
        <v>157950.55375903886</v>
      </c>
      <c r="AV3" s="8">
        <f>AU3/5</f>
        <v>31590.11075180777</v>
      </c>
      <c r="AW3" s="8">
        <f t="shared" ref="AW3:AX6" si="3">AU3/1000</f>
        <v>157.95055375903885</v>
      </c>
      <c r="AX3" s="8">
        <f t="shared" si="3"/>
        <v>31.590110751807771</v>
      </c>
      <c r="BI3" s="2" t="s">
        <v>418</v>
      </c>
      <c r="BJ3" s="8">
        <f>BJ27</f>
        <v>50735.263670860237</v>
      </c>
      <c r="BK3" s="8">
        <f>BJ3/5</f>
        <v>10147.052734172048</v>
      </c>
      <c r="BL3" s="8">
        <f t="shared" ref="BL3:BM6" si="4">BJ3/1000</f>
        <v>50.735263670860235</v>
      </c>
      <c r="BM3" s="8">
        <f t="shared" si="4"/>
        <v>10.147052734172048</v>
      </c>
      <c r="BX3" s="2" t="s">
        <v>418</v>
      </c>
      <c r="BY3" s="8">
        <f>BY27</f>
        <v>19348.466566927342</v>
      </c>
      <c r="BZ3" s="8">
        <f>BY3/5</f>
        <v>3869.6933133854682</v>
      </c>
      <c r="CA3" s="8">
        <f t="shared" ref="CA3:CB6" si="5">BY3/1000</f>
        <v>19.348466566927343</v>
      </c>
      <c r="CB3" s="8">
        <f t="shared" si="5"/>
        <v>3.8696933133854681</v>
      </c>
      <c r="CM3" s="2" t="s">
        <v>418</v>
      </c>
      <c r="CN3" s="8">
        <f>CN27</f>
        <v>12512.271910234609</v>
      </c>
      <c r="CO3" s="8">
        <f>CN3/5</f>
        <v>2502.4543820469216</v>
      </c>
      <c r="CP3" s="8">
        <f t="shared" ref="CP3:CQ6" si="6">CN3/1000</f>
        <v>12.51227191023461</v>
      </c>
      <c r="CQ3" s="8">
        <f t="shared" si="6"/>
        <v>2.5024543820469218</v>
      </c>
      <c r="DB3" s="2" t="s">
        <v>418</v>
      </c>
      <c r="DC3" s="8">
        <f>DC27</f>
        <v>17779.375880312811</v>
      </c>
      <c r="DD3" s="8">
        <f>DC3/5</f>
        <v>3555.8751760625623</v>
      </c>
      <c r="DE3" s="8">
        <f t="shared" ref="DE3:DF6" si="7">DC3/1000</f>
        <v>17.779375880312813</v>
      </c>
      <c r="DF3" s="8">
        <f t="shared" si="7"/>
        <v>3.5558751760625622</v>
      </c>
      <c r="DQ3" s="2" t="s">
        <v>418</v>
      </c>
      <c r="DR3" s="8">
        <f>DR27</f>
        <v>0</v>
      </c>
      <c r="DS3" s="8">
        <f>DR3/5</f>
        <v>0</v>
      </c>
      <c r="DT3" s="8">
        <f t="shared" ref="DT3:DU6" si="8">DR3/1000</f>
        <v>0</v>
      </c>
      <c r="DU3" s="8">
        <f t="shared" si="8"/>
        <v>0</v>
      </c>
      <c r="EF3" s="2" t="s">
        <v>418</v>
      </c>
      <c r="EG3" s="8">
        <f>EG27</f>
        <v>0</v>
      </c>
      <c r="EH3" s="8">
        <f>EG3/5</f>
        <v>0</v>
      </c>
      <c r="EI3" s="8">
        <f t="shared" ref="EI3:EJ6" si="9">EG3/1000</f>
        <v>0</v>
      </c>
      <c r="EJ3" s="8">
        <f t="shared" si="9"/>
        <v>0</v>
      </c>
      <c r="EU3" s="2" t="s">
        <v>418</v>
      </c>
      <c r="EV3" s="8">
        <f>EV27</f>
        <v>0</v>
      </c>
      <c r="EW3" s="8">
        <f>EV3/5</f>
        <v>0</v>
      </c>
      <c r="EX3" s="8">
        <f t="shared" ref="EX3:EY6" si="10">EV3/1000</f>
        <v>0</v>
      </c>
      <c r="EY3" s="8">
        <f t="shared" si="10"/>
        <v>0</v>
      </c>
    </row>
    <row r="4" spans="1:165" x14ac:dyDescent="0.3">
      <c r="A4" s="2" t="s">
        <v>419</v>
      </c>
      <c r="B4" s="8">
        <f>C27</f>
        <v>270146.20965914428</v>
      </c>
      <c r="C4" s="8">
        <f>B4/5</f>
        <v>54029.241931828859</v>
      </c>
      <c r="D4" s="8">
        <f t="shared" si="0"/>
        <v>270.14620965914429</v>
      </c>
      <c r="E4" s="8">
        <f t="shared" si="0"/>
        <v>54.029241931828857</v>
      </c>
      <c r="P4" s="2" t="s">
        <v>419</v>
      </c>
      <c r="Q4" s="8">
        <f>R27</f>
        <v>148781.0363135392</v>
      </c>
      <c r="R4" s="8">
        <f>Q4/5</f>
        <v>29756.207262707838</v>
      </c>
      <c r="S4" s="8">
        <f t="shared" si="1"/>
        <v>148.7810363135392</v>
      </c>
      <c r="T4" s="8">
        <f t="shared" si="1"/>
        <v>29.756207262707839</v>
      </c>
      <c r="AE4" s="2" t="s">
        <v>419</v>
      </c>
      <c r="AF4" s="8">
        <f>AG27</f>
        <v>22732.8392890875</v>
      </c>
      <c r="AG4" s="8">
        <f>AF4/5</f>
        <v>4546.5678578175002</v>
      </c>
      <c r="AH4" s="8">
        <f t="shared" si="2"/>
        <v>22.732839289087501</v>
      </c>
      <c r="AI4" s="8">
        <f t="shared" si="2"/>
        <v>4.5465678578175002</v>
      </c>
      <c r="AT4" s="2" t="s">
        <v>419</v>
      </c>
      <c r="AU4" s="8">
        <f>AV27</f>
        <v>48897.455478342577</v>
      </c>
      <c r="AV4" s="8">
        <f>AU4/5</f>
        <v>9779.4910956685162</v>
      </c>
      <c r="AW4" s="8">
        <f t="shared" si="3"/>
        <v>48.897455478342579</v>
      </c>
      <c r="AX4" s="8">
        <f t="shared" si="3"/>
        <v>9.7794910956685168</v>
      </c>
      <c r="BI4" s="2" t="s">
        <v>419</v>
      </c>
      <c r="BJ4" s="8">
        <f>BK27</f>
        <v>13298.771766871485</v>
      </c>
      <c r="BK4" s="8">
        <f>BJ4/5</f>
        <v>2659.7543533742969</v>
      </c>
      <c r="BL4" s="8">
        <f t="shared" si="4"/>
        <v>13.298771766871486</v>
      </c>
      <c r="BM4" s="8">
        <f t="shared" si="4"/>
        <v>2.6597543533742969</v>
      </c>
      <c r="BX4" s="2" t="s">
        <v>419</v>
      </c>
      <c r="BY4" s="8">
        <f>BZ27</f>
        <v>8148.924777839844</v>
      </c>
      <c r="BZ4" s="8">
        <f>BY4/5</f>
        <v>1629.7849555679688</v>
      </c>
      <c r="CA4" s="8">
        <f t="shared" si="5"/>
        <v>8.1489247778398433</v>
      </c>
      <c r="CB4" s="8">
        <f t="shared" si="5"/>
        <v>1.6297849555679689</v>
      </c>
      <c r="CM4" s="2" t="s">
        <v>419</v>
      </c>
      <c r="CN4" s="8">
        <f>CO27</f>
        <v>4776.7923000558594</v>
      </c>
      <c r="CO4" s="8">
        <f>CN4/5</f>
        <v>955.35846001117193</v>
      </c>
      <c r="CP4" s="8">
        <f t="shared" si="6"/>
        <v>4.7767923000558596</v>
      </c>
      <c r="CQ4" s="8">
        <f t="shared" si="6"/>
        <v>0.95535846001117197</v>
      </c>
      <c r="DB4" s="2" t="s">
        <v>419</v>
      </c>
      <c r="DC4" s="8">
        <f>DD27</f>
        <v>5160.3897334078129</v>
      </c>
      <c r="DD4" s="8">
        <f>DC4/5</f>
        <v>1032.0779466815625</v>
      </c>
      <c r="DE4" s="8">
        <f t="shared" si="7"/>
        <v>5.160389733407813</v>
      </c>
      <c r="DF4" s="8">
        <f t="shared" si="7"/>
        <v>1.0320779466815624</v>
      </c>
      <c r="DQ4" s="2" t="s">
        <v>419</v>
      </c>
      <c r="DR4" s="8">
        <f>DS27</f>
        <v>3650</v>
      </c>
      <c r="DS4" s="8">
        <f>DR4/5</f>
        <v>730</v>
      </c>
      <c r="DT4" s="8">
        <f t="shared" si="8"/>
        <v>3.65</v>
      </c>
      <c r="DU4" s="8">
        <f t="shared" si="8"/>
        <v>0.73</v>
      </c>
      <c r="EF4" s="2" t="s">
        <v>419</v>
      </c>
      <c r="EG4" s="8">
        <f>EH27</f>
        <v>11300</v>
      </c>
      <c r="EH4" s="8">
        <f>EG4/5</f>
        <v>2260</v>
      </c>
      <c r="EI4" s="8">
        <f t="shared" si="9"/>
        <v>11.3</v>
      </c>
      <c r="EJ4" s="8">
        <f t="shared" si="9"/>
        <v>2.2599999999999998</v>
      </c>
      <c r="EU4" s="2" t="s">
        <v>419</v>
      </c>
      <c r="EV4" s="8">
        <f>EW27</f>
        <v>3400</v>
      </c>
      <c r="EW4" s="8">
        <f>EV4/5</f>
        <v>680</v>
      </c>
      <c r="EX4" s="8">
        <f t="shared" si="10"/>
        <v>3.4</v>
      </c>
      <c r="EY4" s="8">
        <f t="shared" si="10"/>
        <v>0.68</v>
      </c>
    </row>
    <row r="5" spans="1:165" x14ac:dyDescent="0.3">
      <c r="A5" s="2" t="s">
        <v>420</v>
      </c>
      <c r="B5" s="8">
        <f>D27</f>
        <v>553845.41931828856</v>
      </c>
      <c r="C5" s="8">
        <f>B5/10</f>
        <v>55384.541931828855</v>
      </c>
      <c r="D5" s="8">
        <f t="shared" si="0"/>
        <v>553.84541931828858</v>
      </c>
      <c r="E5" s="8">
        <f t="shared" si="0"/>
        <v>55.384541931828856</v>
      </c>
      <c r="P5" s="2" t="s">
        <v>420</v>
      </c>
      <c r="Q5" s="8">
        <f>S27</f>
        <v>292488.47262707842</v>
      </c>
      <c r="R5" s="8">
        <f>Q5/10</f>
        <v>29248.847262707841</v>
      </c>
      <c r="S5" s="8">
        <f t="shared" si="1"/>
        <v>292.48847262707841</v>
      </c>
      <c r="T5" s="8">
        <f t="shared" si="1"/>
        <v>29.248847262707841</v>
      </c>
      <c r="AE5" s="2" t="s">
        <v>420</v>
      </c>
      <c r="AF5" s="8">
        <f>AH27</f>
        <v>72572.91191150833</v>
      </c>
      <c r="AG5" s="8">
        <f>AF5/10</f>
        <v>7257.2911911508327</v>
      </c>
      <c r="AH5" s="8">
        <f t="shared" si="2"/>
        <v>72.572911911508328</v>
      </c>
      <c r="AI5" s="8">
        <f t="shared" si="2"/>
        <v>7.2572911911508324</v>
      </c>
      <c r="AT5" s="2" t="s">
        <v>420</v>
      </c>
      <c r="AU5" s="8">
        <f>AW27</f>
        <v>94372.144290018477</v>
      </c>
      <c r="AV5" s="8">
        <f>AU5/10</f>
        <v>9437.2144290018477</v>
      </c>
      <c r="AW5" s="8">
        <f t="shared" si="3"/>
        <v>94.372144290018483</v>
      </c>
      <c r="AX5" s="8">
        <f t="shared" si="3"/>
        <v>9.4372144290018483</v>
      </c>
      <c r="BI5" s="2" t="s">
        <v>420</v>
      </c>
      <c r="BJ5" s="8">
        <f>BL27</f>
        <v>25844.776867076303</v>
      </c>
      <c r="BK5" s="8">
        <f>BJ5/10</f>
        <v>2584.4776867076303</v>
      </c>
      <c r="BL5" s="8">
        <f t="shared" si="4"/>
        <v>25.844776867076302</v>
      </c>
      <c r="BM5" s="8">
        <f t="shared" si="4"/>
        <v>2.5844776867076305</v>
      </c>
      <c r="BX5" s="2" t="s">
        <v>420</v>
      </c>
      <c r="BY5" s="8">
        <f>CA27</f>
        <v>15915.082889013021</v>
      </c>
      <c r="BZ5" s="8">
        <f>BY5/10</f>
        <v>1591.5082889013022</v>
      </c>
      <c r="CA5" s="8">
        <f t="shared" si="5"/>
        <v>15.915082889013021</v>
      </c>
      <c r="CB5" s="8">
        <f t="shared" si="5"/>
        <v>1.5915082889013021</v>
      </c>
      <c r="CM5" s="2" t="s">
        <v>420</v>
      </c>
      <c r="CN5" s="8">
        <f>CP27</f>
        <v>9570.8179334450524</v>
      </c>
      <c r="CO5" s="8">
        <f>CN5/10</f>
        <v>957.08179334450529</v>
      </c>
      <c r="CP5" s="8">
        <f t="shared" si="6"/>
        <v>9.5708179334450527</v>
      </c>
      <c r="CQ5" s="8">
        <f t="shared" si="6"/>
        <v>0.95708179334450527</v>
      </c>
      <c r="DB5" s="2" t="s">
        <v>420</v>
      </c>
      <c r="DC5" s="8">
        <f>DE27</f>
        <v>6381.2128001489582</v>
      </c>
      <c r="DD5" s="8">
        <f>DC5/10</f>
        <v>638.12128001489577</v>
      </c>
      <c r="DE5" s="8">
        <f t="shared" si="7"/>
        <v>6.3812128001489583</v>
      </c>
      <c r="DF5" s="8">
        <f t="shared" si="7"/>
        <v>0.63812128001489576</v>
      </c>
      <c r="DQ5" s="2" t="s">
        <v>420</v>
      </c>
      <c r="DR5" s="8">
        <f>DT27</f>
        <v>7300</v>
      </c>
      <c r="DS5" s="8">
        <f>DR5/10</f>
        <v>730</v>
      </c>
      <c r="DT5" s="8">
        <f t="shared" si="8"/>
        <v>7.3</v>
      </c>
      <c r="DU5" s="8">
        <f t="shared" si="8"/>
        <v>0.73</v>
      </c>
      <c r="EF5" s="2" t="s">
        <v>420</v>
      </c>
      <c r="EG5" s="8">
        <f>EI27</f>
        <v>22600</v>
      </c>
      <c r="EH5" s="8">
        <f>EG5/10</f>
        <v>2260</v>
      </c>
      <c r="EI5" s="8">
        <f t="shared" si="9"/>
        <v>22.6</v>
      </c>
      <c r="EJ5" s="8">
        <f t="shared" si="9"/>
        <v>2.2599999999999998</v>
      </c>
      <c r="EU5" s="2" t="s">
        <v>420</v>
      </c>
      <c r="EV5" s="8">
        <f>EX27</f>
        <v>6800</v>
      </c>
      <c r="EW5" s="8">
        <f>EV5/10</f>
        <v>680</v>
      </c>
      <c r="EX5" s="8">
        <f t="shared" si="10"/>
        <v>6.8</v>
      </c>
      <c r="EY5" s="8">
        <f t="shared" si="10"/>
        <v>0.68</v>
      </c>
    </row>
    <row r="6" spans="1:165" x14ac:dyDescent="0.3">
      <c r="A6" s="2" t="s">
        <v>452</v>
      </c>
      <c r="B6" s="8">
        <f>SUM(B3:B5)</f>
        <v>1352764.5386403191</v>
      </c>
      <c r="C6" s="8">
        <f>B6/20</f>
        <v>67638.226932015954</v>
      </c>
      <c r="D6" s="8">
        <f t="shared" si="0"/>
        <v>1352.7645386403192</v>
      </c>
      <c r="E6" s="8">
        <f t="shared" si="0"/>
        <v>67.638226932015954</v>
      </c>
      <c r="P6" s="2" t="s">
        <v>452</v>
      </c>
      <c r="Q6" s="8">
        <f>SUM(Q3:Q5)</f>
        <v>672299.9378019626</v>
      </c>
      <c r="R6" s="8">
        <f>Q6/20</f>
        <v>33614.996890098133</v>
      </c>
      <c r="S6" s="8">
        <f t="shared" si="1"/>
        <v>672.29993780196264</v>
      </c>
      <c r="T6" s="8">
        <f t="shared" si="1"/>
        <v>33.614996890098134</v>
      </c>
      <c r="AE6" s="2" t="s">
        <v>452</v>
      </c>
      <c r="AF6" s="8">
        <f>SUM(AF3:AF5)</f>
        <v>134722.30021476332</v>
      </c>
      <c r="AG6" s="8">
        <f>AF6/20</f>
        <v>6736.1150107381663</v>
      </c>
      <c r="AH6" s="8">
        <f t="shared" si="2"/>
        <v>134.72230021476332</v>
      </c>
      <c r="AI6" s="8">
        <f t="shared" si="2"/>
        <v>6.7361150107381667</v>
      </c>
      <c r="AT6" s="2" t="s">
        <v>452</v>
      </c>
      <c r="AU6" s="8">
        <f>SUM(AU3:AU5)</f>
        <v>301220.15352739987</v>
      </c>
      <c r="AV6" s="8">
        <f>AU6/20</f>
        <v>15061.007676369994</v>
      </c>
      <c r="AW6" s="8">
        <f t="shared" si="3"/>
        <v>301.22015352739987</v>
      </c>
      <c r="AX6" s="8">
        <f t="shared" si="3"/>
        <v>15.061007676369995</v>
      </c>
      <c r="BI6" s="2" t="s">
        <v>452</v>
      </c>
      <c r="BJ6" s="8">
        <f>SUM(BJ3:BJ5)</f>
        <v>89878.812304808031</v>
      </c>
      <c r="BK6" s="8">
        <f>BJ6/20</f>
        <v>4493.9406152404017</v>
      </c>
      <c r="BL6" s="8">
        <f t="shared" si="4"/>
        <v>89.878812304808037</v>
      </c>
      <c r="BM6" s="8">
        <f t="shared" si="4"/>
        <v>4.493940615240402</v>
      </c>
      <c r="BX6" s="2" t="s">
        <v>452</v>
      </c>
      <c r="BY6" s="8">
        <f>SUM(BY3:BY5)</f>
        <v>43412.474233780209</v>
      </c>
      <c r="BZ6" s="8">
        <f>BY6/20</f>
        <v>2170.6237116890106</v>
      </c>
      <c r="CA6" s="8">
        <f t="shared" si="5"/>
        <v>43.412474233780209</v>
      </c>
      <c r="CB6" s="8">
        <f t="shared" si="5"/>
        <v>2.1706237116890108</v>
      </c>
      <c r="CM6" s="2" t="s">
        <v>452</v>
      </c>
      <c r="CN6" s="8">
        <f>SUM(CN3:CN5)</f>
        <v>26859.882143735522</v>
      </c>
      <c r="CO6" s="8">
        <f>CN6/20</f>
        <v>1342.9941071867761</v>
      </c>
      <c r="CP6" s="8">
        <f t="shared" si="6"/>
        <v>26.859882143735522</v>
      </c>
      <c r="CQ6" s="8">
        <f t="shared" si="6"/>
        <v>1.3429941071867761</v>
      </c>
      <c r="DB6" s="2" t="s">
        <v>452</v>
      </c>
      <c r="DC6" s="8">
        <f>SUM(DC3:DC5)</f>
        <v>29320.978413869583</v>
      </c>
      <c r="DD6" s="8">
        <f>DC6/20</f>
        <v>1466.0489206934792</v>
      </c>
      <c r="DE6" s="8">
        <f t="shared" si="7"/>
        <v>29.320978413869582</v>
      </c>
      <c r="DF6" s="8">
        <f t="shared" si="7"/>
        <v>1.4660489206934793</v>
      </c>
      <c r="DQ6" s="2" t="s">
        <v>452</v>
      </c>
      <c r="DR6" s="8">
        <f>SUM(DR3:DR5)</f>
        <v>10950</v>
      </c>
      <c r="DS6" s="8">
        <f>DR6/20</f>
        <v>547.5</v>
      </c>
      <c r="DT6" s="8">
        <f t="shared" si="8"/>
        <v>10.95</v>
      </c>
      <c r="DU6" s="8">
        <f t="shared" si="8"/>
        <v>0.54749999999999999</v>
      </c>
      <c r="EF6" s="2" t="s">
        <v>452</v>
      </c>
      <c r="EG6" s="8">
        <f>SUM(EG3:EG5)</f>
        <v>33900</v>
      </c>
      <c r="EH6" s="8">
        <f>EG6/20</f>
        <v>1695</v>
      </c>
      <c r="EI6" s="8">
        <f t="shared" si="9"/>
        <v>33.9</v>
      </c>
      <c r="EJ6" s="8">
        <f t="shared" si="9"/>
        <v>1.6950000000000001</v>
      </c>
      <c r="EU6" s="2" t="s">
        <v>452</v>
      </c>
      <c r="EV6" s="8">
        <f>SUM(EV3:EV5)</f>
        <v>10200</v>
      </c>
      <c r="EW6" s="8">
        <f>EV6/20</f>
        <v>510</v>
      </c>
      <c r="EX6" s="8">
        <f t="shared" si="10"/>
        <v>10.199999999999999</v>
      </c>
      <c r="EY6" s="8">
        <f t="shared" si="10"/>
        <v>0.51</v>
      </c>
    </row>
    <row r="9" spans="1:165" ht="24" x14ac:dyDescent="0.3">
      <c r="A9" s="11" t="s">
        <v>421</v>
      </c>
      <c r="B9" s="11" t="s">
        <v>451</v>
      </c>
      <c r="C9" s="11" t="s">
        <v>450</v>
      </c>
      <c r="D9" s="11" t="s">
        <v>449</v>
      </c>
      <c r="E9" s="11" t="s">
        <v>448</v>
      </c>
      <c r="P9" s="11" t="s">
        <v>421</v>
      </c>
      <c r="Q9" s="11" t="s">
        <v>451</v>
      </c>
      <c r="R9" s="11" t="s">
        <v>450</v>
      </c>
      <c r="S9" s="11" t="s">
        <v>449</v>
      </c>
      <c r="T9" s="11" t="s">
        <v>448</v>
      </c>
      <c r="AE9" s="11" t="s">
        <v>421</v>
      </c>
      <c r="AF9" s="11" t="s">
        <v>451</v>
      </c>
      <c r="AG9" s="11" t="s">
        <v>450</v>
      </c>
      <c r="AH9" s="11" t="s">
        <v>449</v>
      </c>
      <c r="AI9" s="11" t="s">
        <v>448</v>
      </c>
      <c r="AT9" s="11" t="s">
        <v>421</v>
      </c>
      <c r="AU9" s="11" t="s">
        <v>451</v>
      </c>
      <c r="AV9" s="11" t="s">
        <v>450</v>
      </c>
      <c r="AW9" s="11" t="s">
        <v>449</v>
      </c>
      <c r="AX9" s="11" t="s">
        <v>448</v>
      </c>
      <c r="BI9" s="11" t="s">
        <v>421</v>
      </c>
      <c r="BJ9" s="11" t="s">
        <v>451</v>
      </c>
      <c r="BK9" s="11" t="s">
        <v>450</v>
      </c>
      <c r="BL9" s="11" t="s">
        <v>449</v>
      </c>
      <c r="BM9" s="11" t="s">
        <v>448</v>
      </c>
      <c r="BX9" s="11" t="s">
        <v>421</v>
      </c>
      <c r="BY9" s="11" t="s">
        <v>451</v>
      </c>
      <c r="BZ9" s="11" t="s">
        <v>450</v>
      </c>
      <c r="CA9" s="11" t="s">
        <v>449</v>
      </c>
      <c r="CB9" s="11" t="s">
        <v>448</v>
      </c>
      <c r="CM9" s="11" t="s">
        <v>421</v>
      </c>
      <c r="CN9" s="11" t="s">
        <v>451</v>
      </c>
      <c r="CO9" s="11" t="s">
        <v>450</v>
      </c>
      <c r="CP9" s="11" t="s">
        <v>449</v>
      </c>
      <c r="CQ9" s="11" t="s">
        <v>448</v>
      </c>
      <c r="DB9" s="11" t="s">
        <v>421</v>
      </c>
      <c r="DC9" s="11" t="s">
        <v>451</v>
      </c>
      <c r="DD9" s="11" t="s">
        <v>450</v>
      </c>
      <c r="DE9" s="11" t="s">
        <v>449</v>
      </c>
      <c r="DF9" s="11" t="s">
        <v>448</v>
      </c>
      <c r="DQ9" s="11" t="s">
        <v>421</v>
      </c>
      <c r="DR9" s="11" t="s">
        <v>451</v>
      </c>
      <c r="DS9" s="11" t="s">
        <v>450</v>
      </c>
      <c r="DT9" s="11" t="s">
        <v>449</v>
      </c>
      <c r="DU9" s="11" t="s">
        <v>448</v>
      </c>
      <c r="EF9" s="11" t="s">
        <v>421</v>
      </c>
      <c r="EG9" s="11" t="s">
        <v>451</v>
      </c>
      <c r="EH9" s="11" t="s">
        <v>450</v>
      </c>
      <c r="EI9" s="11" t="s">
        <v>449</v>
      </c>
      <c r="EJ9" s="11" t="s">
        <v>448</v>
      </c>
      <c r="EU9" s="11" t="s">
        <v>421</v>
      </c>
      <c r="EV9" s="11" t="s">
        <v>451</v>
      </c>
      <c r="EW9" s="11" t="s">
        <v>450</v>
      </c>
      <c r="EX9" s="11" t="s">
        <v>449</v>
      </c>
      <c r="EY9" s="11" t="s">
        <v>448</v>
      </c>
    </row>
    <row r="10" spans="1:165" ht="22.8" x14ac:dyDescent="0.3">
      <c r="A10" s="2" t="s">
        <v>422</v>
      </c>
      <c r="B10" s="8">
        <f>Programas!BA4+Programas!BA15+Programas!BA26+Programas!BA37</f>
        <v>739.20000000000016</v>
      </c>
      <c r="C10" s="8">
        <f>Programas!BB4+Programas!BB15+Programas!BB26+Programas!BB37</f>
        <v>739.20000000000016</v>
      </c>
      <c r="D10" s="8">
        <f>Programas!BC4+Programas!BC15+Programas!BC26+Programas!BC37</f>
        <v>5056.0000000000009</v>
      </c>
      <c r="E10" s="8">
        <f>SUM(B10:D10)</f>
        <v>6534.4000000000015</v>
      </c>
      <c r="F10" s="12">
        <f>E10/$E$27</f>
        <v>4.8304045629166256E-3</v>
      </c>
      <c r="P10" s="2" t="s">
        <v>422</v>
      </c>
      <c r="Q10" s="8">
        <f>Programas!BA5+Programas!BA16+Programas!BA27+Programas!BA38</f>
        <v>369.6</v>
      </c>
      <c r="R10" s="8">
        <f>Programas!BB5+Programas!BB16+Programas!BB27+Programas!BB38</f>
        <v>369.6</v>
      </c>
      <c r="S10" s="8">
        <f>Programas!BC5+Programas!BC16+Programas!BC27+Programas!BC38</f>
        <v>2528</v>
      </c>
      <c r="T10" s="8">
        <f>SUM(Q10:S10)</f>
        <v>3267.2</v>
      </c>
      <c r="U10" s="12">
        <f>T10/T$27</f>
        <v>4.8597356868451923E-3</v>
      </c>
      <c r="AE10" s="2" t="s">
        <v>422</v>
      </c>
      <c r="AF10" s="8">
        <f>Programas!BA6+Programas!BA17+Programas!BA28+Programas!BA39</f>
        <v>61.6</v>
      </c>
      <c r="AG10" s="8">
        <f>Programas!BB6+Programas!BB17+Programas!BB28+Programas!BB39</f>
        <v>61.6</v>
      </c>
      <c r="AH10" s="8">
        <f>Programas!BC6+Programas!BC17+Programas!BC28+Programas!BC39</f>
        <v>421.33333333333337</v>
      </c>
      <c r="AI10" s="8">
        <f>SUM(AF10:AH10)</f>
        <v>544.53333333333342</v>
      </c>
      <c r="AJ10" s="12">
        <f>AI10/AI$27</f>
        <v>4.0418945673083278E-3</v>
      </c>
      <c r="AT10" s="2" t="s">
        <v>422</v>
      </c>
      <c r="AU10" s="8">
        <f>Programas!BA7+Programas!BA18+Programas!BA29+Programas!BA40</f>
        <v>61.6</v>
      </c>
      <c r="AV10" s="8">
        <f>Programas!BB7+Programas!BB18+Programas!BB29+Programas!BB40</f>
        <v>61.6</v>
      </c>
      <c r="AW10" s="8">
        <f>Programas!BC7+Programas!BC18+Programas!BC29+Programas!BC40</f>
        <v>421.33333333333337</v>
      </c>
      <c r="AX10" s="8">
        <f>SUM(AU10:AW10)</f>
        <v>544.53333333333342</v>
      </c>
      <c r="AY10" s="12">
        <f>AX10/AX$27</f>
        <v>1.8077586341971009E-3</v>
      </c>
      <c r="BI10" s="2" t="s">
        <v>422</v>
      </c>
      <c r="BJ10" s="8">
        <f>Programas!BA8+Programas!BA19+Programas!BA30+Programas!BA41</f>
        <v>61.6</v>
      </c>
      <c r="BK10" s="8">
        <f>Programas!BB8+Programas!BB19+Programas!BB30+Programas!BB41</f>
        <v>61.6</v>
      </c>
      <c r="BL10" s="8">
        <f>Programas!BC8+Programas!BC19+Programas!BC30+Programas!BC41</f>
        <v>421.33333333333337</v>
      </c>
      <c r="BM10" s="8">
        <f>SUM(BJ10:BL10)</f>
        <v>544.53333333333342</v>
      </c>
      <c r="BN10" s="12">
        <f>BM10/BM$27</f>
        <v>6.0585283602396234E-3</v>
      </c>
      <c r="BX10" s="2" t="s">
        <v>422</v>
      </c>
      <c r="BY10" s="8">
        <f>Programas!BA9+Programas!BA20+Programas!BA31+Programas!BA42</f>
        <v>61.6</v>
      </c>
      <c r="BZ10" s="8">
        <f>Programas!BB9+Programas!BB20+Programas!BB31+Programas!BB42</f>
        <v>61.6</v>
      </c>
      <c r="CA10" s="8">
        <f>Programas!BC9+Programas!BC20+Programas!BC31+Programas!BC42</f>
        <v>421.33333333333337</v>
      </c>
      <c r="CB10" s="8">
        <f>SUM(BY10:CA10)</f>
        <v>544.53333333333342</v>
      </c>
      <c r="CC10" s="12">
        <f>CB10/CB$27</f>
        <v>1.2543245759294224E-2</v>
      </c>
      <c r="CM10" s="2" t="s">
        <v>422</v>
      </c>
      <c r="CN10" s="8">
        <f>Programas!BA10+Programas!BA21+Programas!BA32+Programas!BA43</f>
        <v>61.6</v>
      </c>
      <c r="CO10" s="8">
        <f>Programas!BB10+Programas!BB21+Programas!BB32+Programas!BB43</f>
        <v>61.6</v>
      </c>
      <c r="CP10" s="8">
        <f>Programas!BC10+Programas!BC21+Programas!BC32+Programas!BC43</f>
        <v>421.33333333333337</v>
      </c>
      <c r="CQ10" s="8">
        <f>SUM(CN10:CP10)</f>
        <v>544.53333333333342</v>
      </c>
      <c r="CR10" s="12">
        <f>CQ10/CQ$27</f>
        <v>2.027310955496258E-2</v>
      </c>
      <c r="DB10" s="2" t="s">
        <v>422</v>
      </c>
      <c r="DC10" s="8">
        <f>Programas!BA11+Programas!BA22+Programas!BA33+Programas!BA44</f>
        <v>61.6</v>
      </c>
      <c r="DD10" s="8">
        <f>Programas!BB11+Programas!BB22+Programas!BB33+Programas!BB44</f>
        <v>61.6</v>
      </c>
      <c r="DE10" s="8">
        <f>Programas!BC11+Programas!BC22+Programas!BC33+Programas!BC44</f>
        <v>421.33333333333337</v>
      </c>
      <c r="DF10" s="8">
        <f>SUM(DC10:DE10)</f>
        <v>544.53333333333342</v>
      </c>
      <c r="DG10" s="12">
        <f>DF10/DF$27</f>
        <v>1.8571458484337448E-2</v>
      </c>
      <c r="DQ10" s="2" t="s">
        <v>422</v>
      </c>
      <c r="DR10" s="8">
        <f>Programas!BA12+Programas!BA23+Programas!BA34+Programas!BA45</f>
        <v>0</v>
      </c>
      <c r="DS10" s="8">
        <f>Programas!BB12+Programas!BB23+Programas!BB34+Programas!BB45</f>
        <v>0</v>
      </c>
      <c r="DT10" s="8">
        <f>Programas!BC12+Programas!BC23+Programas!BC34+Programas!BC45</f>
        <v>0</v>
      </c>
      <c r="DU10" s="8">
        <f>SUM(DR10:DT10)</f>
        <v>0</v>
      </c>
      <c r="DV10" s="12">
        <f>DU10/DU$27</f>
        <v>0</v>
      </c>
      <c r="EF10" s="2" t="s">
        <v>422</v>
      </c>
      <c r="EG10" s="8">
        <f>Programas!BA13+Programas!BA24+Programas!BA35+Programas!BA46</f>
        <v>0</v>
      </c>
      <c r="EH10" s="8">
        <f>Programas!BB13+Programas!BB24+Programas!BB35+Programas!BB46</f>
        <v>0</v>
      </c>
      <c r="EI10" s="8">
        <f>Programas!BC13+Programas!BC24+Programas!BC35+Programas!BC46</f>
        <v>0</v>
      </c>
      <c r="EJ10" s="8">
        <f>SUM(EG10:EI10)</f>
        <v>0</v>
      </c>
      <c r="EK10" s="12">
        <f>EJ10/EJ$27</f>
        <v>0</v>
      </c>
      <c r="EU10" s="2" t="s">
        <v>422</v>
      </c>
      <c r="EV10" s="8">
        <f>Programas!BA14+Programas!BA25+Programas!BA36+Programas!BA47</f>
        <v>0</v>
      </c>
      <c r="EW10" s="8">
        <f>Programas!BB14+Programas!BB25+Programas!BB36+Programas!BB47</f>
        <v>0</v>
      </c>
      <c r="EX10" s="8">
        <f>Programas!BC14+Programas!BC25+Programas!BC36+Programas!BC47</f>
        <v>0</v>
      </c>
      <c r="EY10" s="8">
        <f>SUM(EV10:EX10)</f>
        <v>0</v>
      </c>
      <c r="EZ10" s="12">
        <f>EY10/EY$27</f>
        <v>0</v>
      </c>
    </row>
    <row r="11" spans="1:165" ht="45.6" x14ac:dyDescent="0.3">
      <c r="A11" s="2" t="s">
        <v>423</v>
      </c>
      <c r="B11" s="8">
        <f>Programas!BA48+Programas!BA59+Programas!BA70+Programas!BA81</f>
        <v>1152.0000000000002</v>
      </c>
      <c r="C11" s="8">
        <f>Programas!BB48+Programas!BB59+Programas!BB70+Programas!BB81</f>
        <v>1152.0000000000002</v>
      </c>
      <c r="D11" s="8">
        <f>Programas!BC48+Programas!BC59+Programas!BC70+Programas!BC81</f>
        <v>3147.4</v>
      </c>
      <c r="E11" s="8">
        <f t="shared" ref="E11:E26" si="11">SUM(B11:D11)</f>
        <v>5451.4000000000005</v>
      </c>
      <c r="F11" s="12">
        <f t="shared" ref="F11:F26" si="12">E11/$E$27</f>
        <v>4.0298217792427288E-3</v>
      </c>
      <c r="P11" s="2" t="s">
        <v>423</v>
      </c>
      <c r="Q11" s="8">
        <f>Programas!BA49+Programas!BA60+Programas!BA71+Programas!BA82</f>
        <v>782.40000000000009</v>
      </c>
      <c r="R11" s="8">
        <f>Programas!BB49+Programas!BB60+Programas!BB71+Programas!BB82</f>
        <v>782.40000000000009</v>
      </c>
      <c r="S11" s="8">
        <f>Programas!BC49+Programas!BC60+Programas!BC71+Programas!BC82</f>
        <v>1573.6</v>
      </c>
      <c r="T11" s="8">
        <f t="shared" ref="T11:T26" si="13">SUM(Q11:S11)</f>
        <v>3138.4</v>
      </c>
      <c r="U11" s="12">
        <f t="shared" ref="U11:U26" si="14">T11/T$27</f>
        <v>4.6681545297487005E-3</v>
      </c>
      <c r="AE11" s="2" t="s">
        <v>423</v>
      </c>
      <c r="AF11" s="8">
        <f>Programas!BA50+Programas!BA61+Programas!BA72+Programas!BA83</f>
        <v>61.6</v>
      </c>
      <c r="AG11" s="8">
        <f>Programas!BB50+Programas!BB61+Programas!BB72+Programas!BB83</f>
        <v>61.6</v>
      </c>
      <c r="AH11" s="8">
        <f>Programas!BC50+Programas!BC61+Programas!BC72+Programas!BC83</f>
        <v>262.3</v>
      </c>
      <c r="AI11" s="8">
        <f t="shared" ref="AI11:AI26" si="15">SUM(AF11:AH11)</f>
        <v>385.5</v>
      </c>
      <c r="AJ11" s="12">
        <f t="shared" ref="AJ11:AJ26" si="16">AI11/AI$27</f>
        <v>2.8614416424412831E-3</v>
      </c>
      <c r="AT11" s="2" t="s">
        <v>423</v>
      </c>
      <c r="AU11" s="8">
        <f>Programas!BA51+Programas!BA62+Programas!BA73+Programas!BA84</f>
        <v>61.6</v>
      </c>
      <c r="AV11" s="8">
        <f>Programas!BB51+Programas!BB62+Programas!BB73+Programas!BB84</f>
        <v>61.6</v>
      </c>
      <c r="AW11" s="8">
        <f>Programas!BC51+Programas!BC62+Programas!BC73+Programas!BC84</f>
        <v>262.3</v>
      </c>
      <c r="AX11" s="8">
        <f t="shared" ref="AX11:AX26" si="17">SUM(AU11:AW11)</f>
        <v>385.5</v>
      </c>
      <c r="AY11" s="12">
        <f t="shared" ref="AY11:AY26" si="18">AX11/AX$27</f>
        <v>1.2797948460142915E-3</v>
      </c>
      <c r="BI11" s="2" t="s">
        <v>423</v>
      </c>
      <c r="BJ11" s="8">
        <f>Programas!BA52+Programas!BA63+Programas!BA74+Programas!BA85</f>
        <v>61.6</v>
      </c>
      <c r="BK11" s="8">
        <f>Programas!BB52+Programas!BB63+Programas!BB74+Programas!BB85</f>
        <v>61.6</v>
      </c>
      <c r="BL11" s="8">
        <f>Programas!BC52+Programas!BC63+Programas!BC74+Programas!BC85</f>
        <v>262.3</v>
      </c>
      <c r="BM11" s="8">
        <f t="shared" ref="BM11:BM26" si="19">SUM(BJ11:BL11)</f>
        <v>385.5</v>
      </c>
      <c r="BN11" s="12">
        <f t="shared" ref="BN11:BN26" si="20">BM11/BM$27</f>
        <v>4.2891087467048991E-3</v>
      </c>
      <c r="BX11" s="2" t="s">
        <v>423</v>
      </c>
      <c r="BY11" s="8">
        <f>Programas!BA53+Programas!BA64+Programas!BA75+Programas!BA86</f>
        <v>61.6</v>
      </c>
      <c r="BZ11" s="8">
        <f>Programas!BB53+Programas!BB64+Programas!BB75+Programas!BB86</f>
        <v>61.6</v>
      </c>
      <c r="CA11" s="8">
        <f>Programas!BC53+Programas!BC64+Programas!BC75+Programas!BC86</f>
        <v>262.3</v>
      </c>
      <c r="CB11" s="8">
        <f t="shared" ref="CB11:CB26" si="21">SUM(BY11:CA11)</f>
        <v>385.5</v>
      </c>
      <c r="CC11" s="12">
        <f t="shared" ref="CC11:CC26" si="22">CB11/CB$27</f>
        <v>8.8799361659058339E-3</v>
      </c>
      <c r="CM11" s="2" t="s">
        <v>423</v>
      </c>
      <c r="CN11" s="8">
        <f>Programas!BA54+Programas!BA65+Programas!BA76+Programas!BA87</f>
        <v>61.6</v>
      </c>
      <c r="CO11" s="8">
        <f>Programas!BB54+Programas!BB65+Programas!BB76+Programas!BB87</f>
        <v>61.6</v>
      </c>
      <c r="CP11" s="8">
        <f>Programas!BC54+Programas!BC65+Programas!BC76+Programas!BC87</f>
        <v>262.3</v>
      </c>
      <c r="CQ11" s="8">
        <f t="shared" ref="CQ11:CQ26" si="23">SUM(CN11:CP11)</f>
        <v>385.5</v>
      </c>
      <c r="CR11" s="12">
        <f t="shared" ref="CR11:CR26" si="24">CQ11/CQ$27</f>
        <v>1.4352259549653662E-2</v>
      </c>
      <c r="DB11" s="2" t="s">
        <v>423</v>
      </c>
      <c r="DC11" s="8">
        <f>Programas!BA55+Programas!BA66+Programas!BA77+Programas!BA88</f>
        <v>61.6</v>
      </c>
      <c r="DD11" s="8">
        <f>Programas!BB55+Programas!BB66+Programas!BB77+Programas!BB88</f>
        <v>61.6</v>
      </c>
      <c r="DE11" s="8">
        <f>Programas!BC55+Programas!BC66+Programas!BC77+Programas!BC88</f>
        <v>262.3</v>
      </c>
      <c r="DF11" s="8">
        <f t="shared" ref="DF11:DF26" si="25">SUM(DC11:DE11)</f>
        <v>385.5</v>
      </c>
      <c r="DG11" s="12">
        <f t="shared" ref="DG11:DG26" si="26">DF11/DF$27</f>
        <v>1.3147583090803289E-2</v>
      </c>
      <c r="DQ11" s="2" t="s">
        <v>423</v>
      </c>
      <c r="DR11" s="8">
        <f>Programas!BA56+Programas!BA67+Programas!BA78+Programas!BA89</f>
        <v>0</v>
      </c>
      <c r="DS11" s="8">
        <f>Programas!BB56+Programas!BB67+Programas!BB78+Programas!BB89</f>
        <v>0</v>
      </c>
      <c r="DT11" s="8">
        <f>Programas!BC56+Programas!BC67+Programas!BC78+Programas!BC89</f>
        <v>0</v>
      </c>
      <c r="DU11" s="8">
        <f t="shared" ref="DU11:DU26" si="27">SUM(DR11:DT11)</f>
        <v>0</v>
      </c>
      <c r="DV11" s="12">
        <f t="shared" ref="DV11:DV26" si="28">DU11/DU$27</f>
        <v>0</v>
      </c>
      <c r="EF11" s="2" t="s">
        <v>423</v>
      </c>
      <c r="EG11" s="8">
        <f>Programas!BA57+Programas!BA68+Programas!BA79+Programas!BA90</f>
        <v>0</v>
      </c>
      <c r="EH11" s="8">
        <f>Programas!BB57+Programas!BB68+Programas!BB79+Programas!BB90</f>
        <v>0</v>
      </c>
      <c r="EI11" s="8">
        <f>Programas!BC57+Programas!BC68+Programas!BC79+Programas!BC90</f>
        <v>0</v>
      </c>
      <c r="EJ11" s="8">
        <f t="shared" ref="EJ11:EJ26" si="29">SUM(EG11:EI11)</f>
        <v>0</v>
      </c>
      <c r="EK11" s="12">
        <f t="shared" ref="EK11:EK26" si="30">EJ11/EJ$27</f>
        <v>0</v>
      </c>
      <c r="EU11" s="2" t="s">
        <v>423</v>
      </c>
      <c r="EV11" s="8">
        <f>Programas!BA58+Programas!BA69+Programas!BA80+Programas!BA91</f>
        <v>0</v>
      </c>
      <c r="EW11" s="8">
        <f>Programas!BB58+Programas!BB69+Programas!BB80+Programas!BB91</f>
        <v>0</v>
      </c>
      <c r="EX11" s="8">
        <f>Programas!BC58+Programas!BC69+Programas!BC80+Programas!BC91</f>
        <v>0</v>
      </c>
      <c r="EY11" s="8">
        <f t="shared" ref="EY11:EY26" si="31">SUM(EV11:EX11)</f>
        <v>0</v>
      </c>
      <c r="EZ11" s="12">
        <f t="shared" ref="EZ11:EZ26" si="32">EY11/EY$27</f>
        <v>0</v>
      </c>
    </row>
    <row r="12" spans="1:165" ht="34.200000000000003" x14ac:dyDescent="0.3">
      <c r="A12" s="2" t="s">
        <v>424</v>
      </c>
      <c r="B12" s="8">
        <f>Programas!BA92+Programas!BA103+Programas!BA114+Programas!BA125+Programas!BA136+Programas!BA147+Programas!BA158+Programas!BA169</f>
        <v>2358.4</v>
      </c>
      <c r="C12" s="8">
        <f>Programas!BB92+Programas!BB103+Programas!BB114+Programas!BB125+Programas!BB136+Programas!BB147+Programas!BB158+Programas!BB169</f>
        <v>396.8</v>
      </c>
      <c r="D12" s="8">
        <f>Programas!BC92+Programas!BC103+Programas!BC114+Programas!BC125+Programas!BC136+Programas!BC147+Programas!BC158+Programas!BC169</f>
        <v>0</v>
      </c>
      <c r="E12" s="8">
        <f t="shared" si="11"/>
        <v>2755.2000000000003</v>
      </c>
      <c r="F12" s="12">
        <f t="shared" si="12"/>
        <v>2.0367180845598503E-3</v>
      </c>
      <c r="P12" s="2" t="s">
        <v>424</v>
      </c>
      <c r="Q12" s="8">
        <f>Programas!BA93+Programas!BA104+Programas!BA115+Programas!BA126+Programas!BA137+Programas!BA148+Programas!BA159+Programas!BA170</f>
        <v>2358.4</v>
      </c>
      <c r="R12" s="8">
        <f>Programas!BB93+Programas!BB104+Programas!BB115+Programas!BB126+Programas!BB137+Programas!BB148+Programas!BB159+Programas!BB170</f>
        <v>396.8</v>
      </c>
      <c r="S12" s="8">
        <f>Programas!BC93+Programas!BC104+Programas!BC115+Programas!BC126+Programas!BC137+Programas!BC148+Programas!BC159+Programas!BC170</f>
        <v>0</v>
      </c>
      <c r="T12" s="8">
        <f t="shared" si="13"/>
        <v>2755.2000000000003</v>
      </c>
      <c r="U12" s="12">
        <f t="shared" si="14"/>
        <v>4.0981708387597569E-3</v>
      </c>
      <c r="AE12" s="2" t="s">
        <v>424</v>
      </c>
      <c r="AF12" s="8">
        <f>Programas!BA94+Programas!BA105+Programas!BA116+Programas!BA127+Programas!BA138+Programas!BA149+Programas!BA160+Programas!BA171</f>
        <v>0</v>
      </c>
      <c r="AG12" s="8">
        <f>Programas!BB94+Programas!BB105+Programas!BB116+Programas!BB127+Programas!BB138+Programas!BB149+Programas!BB160+Programas!BB171</f>
        <v>0</v>
      </c>
      <c r="AH12" s="8">
        <f>Programas!BC94+Programas!BC105+Programas!BC116+Programas!BC127+Programas!BC138+Programas!BC149+Programas!BC160+Programas!BC171</f>
        <v>0</v>
      </c>
      <c r="AI12" s="8">
        <f t="shared" si="15"/>
        <v>0</v>
      </c>
      <c r="AJ12" s="12">
        <f t="shared" si="16"/>
        <v>0</v>
      </c>
      <c r="AT12" s="2" t="s">
        <v>424</v>
      </c>
      <c r="AU12" s="8">
        <f>Programas!BA95+Programas!BA106+Programas!BA117+Programas!BA128+Programas!BA139+Programas!BA150+Programas!BA161+Programas!BA172</f>
        <v>0</v>
      </c>
      <c r="AV12" s="8">
        <f>Programas!BB95+Programas!BB106+Programas!BB117+Programas!BB128+Programas!BB139+Programas!BB150+Programas!BB161+Programas!BB172</f>
        <v>0</v>
      </c>
      <c r="AW12" s="8">
        <f>Programas!BC95+Programas!BC106+Programas!BC117+Programas!BC128+Programas!BC139+Programas!BC150+Programas!BC161+Programas!BC172</f>
        <v>0</v>
      </c>
      <c r="AX12" s="8">
        <f t="shared" si="17"/>
        <v>0</v>
      </c>
      <c r="AY12" s="12">
        <f t="shared" si="18"/>
        <v>0</v>
      </c>
      <c r="BI12" s="2" t="s">
        <v>424</v>
      </c>
      <c r="BJ12" s="8">
        <f>Programas!BA96+Programas!BA107+Programas!BA118+Programas!BA129+Programas!BA140+Programas!BA151+Programas!BA162+Programas!BA173</f>
        <v>0</v>
      </c>
      <c r="BK12" s="8">
        <f>Programas!BB96+Programas!BB107+Programas!BB118+Programas!BB129+Programas!BB140+Programas!BB151+Programas!BB162+Programas!BB173</f>
        <v>0</v>
      </c>
      <c r="BL12" s="8">
        <f>Programas!BC96+Programas!BC107+Programas!BC118+Programas!BC129+Programas!BC140+Programas!BC151+Programas!BC162+Programas!BC173</f>
        <v>0</v>
      </c>
      <c r="BM12" s="8">
        <f t="shared" si="19"/>
        <v>0</v>
      </c>
      <c r="BN12" s="12">
        <f t="shared" si="20"/>
        <v>0</v>
      </c>
      <c r="BX12" s="2" t="s">
        <v>424</v>
      </c>
      <c r="BY12" s="8">
        <f>Programas!BA97+Programas!BA108+Programas!BA119+Programas!BA130+Programas!BA141+Programas!BA152+Programas!BA163+Programas!BA174</f>
        <v>0</v>
      </c>
      <c r="BZ12" s="8">
        <f>Programas!BB97+Programas!BB108+Programas!BB119+Programas!BB130+Programas!BB141+Programas!BB152+Programas!BB163+Programas!BB174</f>
        <v>0</v>
      </c>
      <c r="CA12" s="8">
        <f>Programas!BC97+Programas!BC108+Programas!BC119+Programas!BC130+Programas!BC141+Programas!BC152+Programas!BC163+Programas!BC174</f>
        <v>0</v>
      </c>
      <c r="CB12" s="8">
        <f t="shared" si="21"/>
        <v>0</v>
      </c>
      <c r="CC12" s="12">
        <f t="shared" si="22"/>
        <v>0</v>
      </c>
      <c r="CM12" s="2" t="s">
        <v>424</v>
      </c>
      <c r="CN12" s="8">
        <f>Programas!BA98+Programas!BA109+Programas!BA120+Programas!BA131+Programas!BA142+Programas!BA153+Programas!BA164+Programas!BA175</f>
        <v>0</v>
      </c>
      <c r="CO12" s="8">
        <f>Programas!BB98+Programas!BB109+Programas!BB120+Programas!BB131+Programas!BB142+Programas!BB153+Programas!BB164+Programas!BB175</f>
        <v>0</v>
      </c>
      <c r="CP12" s="8">
        <f>Programas!BC98+Programas!BC109+Programas!BC120+Programas!BC131+Programas!BC142+Programas!BC153+Programas!BC164+Programas!BC175</f>
        <v>0</v>
      </c>
      <c r="CQ12" s="8">
        <f t="shared" si="23"/>
        <v>0</v>
      </c>
      <c r="CR12" s="12">
        <f t="shared" si="24"/>
        <v>0</v>
      </c>
      <c r="DB12" s="2" t="s">
        <v>424</v>
      </c>
      <c r="DC12" s="8">
        <f>Programas!BA99+Programas!BA110+Programas!BA121+Programas!BA132+Programas!BA143+Programas!BA154+Programas!BA165+Programas!BA176</f>
        <v>0</v>
      </c>
      <c r="DD12" s="8">
        <f>Programas!BB99+Programas!BB110+Programas!BB121+Programas!BB132+Programas!BB143+Programas!BB154+Programas!BB165+Programas!BB176</f>
        <v>0</v>
      </c>
      <c r="DE12" s="8">
        <f>Programas!BC99+Programas!BC110+Programas!BC121+Programas!BC132+Programas!BC143+Programas!BC154+Programas!BC165+Programas!BC176</f>
        <v>0</v>
      </c>
      <c r="DF12" s="8">
        <f t="shared" si="25"/>
        <v>0</v>
      </c>
      <c r="DG12" s="12">
        <f t="shared" si="26"/>
        <v>0</v>
      </c>
      <c r="DQ12" s="2" t="s">
        <v>424</v>
      </c>
      <c r="DR12" s="8">
        <f>Programas!BA100+Programas!BA111+Programas!BA122+Programas!BA133+Programas!BA144+Programas!BA155+Programas!BA166+Programas!BA177</f>
        <v>0</v>
      </c>
      <c r="DS12" s="8">
        <f>Programas!BB100+Programas!BB111+Programas!BB122+Programas!BB133+Programas!BB144+Programas!BB155+Programas!BB166+Programas!BB177</f>
        <v>0</v>
      </c>
      <c r="DT12" s="8">
        <f>Programas!BC100+Programas!BC111+Programas!BC122+Programas!BC133+Programas!BC144+Programas!BC155+Programas!BC166+Programas!BC177</f>
        <v>0</v>
      </c>
      <c r="DU12" s="8">
        <f t="shared" si="27"/>
        <v>0</v>
      </c>
      <c r="DV12" s="12">
        <f t="shared" si="28"/>
        <v>0</v>
      </c>
      <c r="EF12" s="2" t="s">
        <v>424</v>
      </c>
      <c r="EG12" s="8">
        <f>Programas!BA101+Programas!BA112+Programas!BA123+Programas!BA134+Programas!BA145+Programas!BA156+Programas!BA167+Programas!BA178</f>
        <v>0</v>
      </c>
      <c r="EH12" s="8">
        <f>Programas!BB101+Programas!BB112+Programas!BB123+Programas!BB134+Programas!BB145+Programas!BB156+Programas!BB167+Programas!BB178</f>
        <v>0</v>
      </c>
      <c r="EI12" s="8">
        <f>Programas!BC101+Programas!BC112+Programas!BC123+Programas!BC134+Programas!BC145+Programas!BC156+Programas!BC167+Programas!BC178</f>
        <v>0</v>
      </c>
      <c r="EJ12" s="8">
        <f t="shared" si="29"/>
        <v>0</v>
      </c>
      <c r="EK12" s="12">
        <f t="shared" si="30"/>
        <v>0</v>
      </c>
      <c r="EU12" s="2" t="s">
        <v>424</v>
      </c>
      <c r="EV12" s="8">
        <f>Programas!BA102+Programas!BA113+Programas!BA124+Programas!BA135+Programas!BA146+Programas!BA157+Programas!BA168+Programas!BA179</f>
        <v>0</v>
      </c>
      <c r="EW12" s="8">
        <f>Programas!BB102+Programas!BB113+Programas!BB124+Programas!BB135+Programas!BB146+Programas!BB157+Programas!BB168+Programas!BB179</f>
        <v>0</v>
      </c>
      <c r="EX12" s="8">
        <f>Programas!BC102+Programas!BC113+Programas!BC124+Programas!BC135+Programas!BC146+Programas!BC157+Programas!BC168+Programas!BC179</f>
        <v>0</v>
      </c>
      <c r="EY12" s="8">
        <f t="shared" si="31"/>
        <v>0</v>
      </c>
      <c r="EZ12" s="12">
        <f t="shared" si="32"/>
        <v>0</v>
      </c>
    </row>
    <row r="13" spans="1:165" ht="34.200000000000003" x14ac:dyDescent="0.3">
      <c r="A13" s="2" t="s">
        <v>425</v>
      </c>
      <c r="B13" s="8">
        <f>Programas!BA180</f>
        <v>5106.3333333333339</v>
      </c>
      <c r="C13" s="8">
        <f>Programas!BB180</f>
        <v>4478.3333333333348</v>
      </c>
      <c r="D13" s="8">
        <f>Programas!BC180</f>
        <v>8956.6666666666697</v>
      </c>
      <c r="E13" s="8">
        <f t="shared" si="11"/>
        <v>18541.333333333336</v>
      </c>
      <c r="F13" s="12">
        <f t="shared" si="12"/>
        <v>1.3706253234557335E-2</v>
      </c>
      <c r="P13" s="2" t="s">
        <v>425</v>
      </c>
      <c r="Q13" s="8">
        <f>Programas!BA181</f>
        <v>3508.3333333333339</v>
      </c>
      <c r="R13" s="8">
        <f>Programas!BB181</f>
        <v>3758.3333333333348</v>
      </c>
      <c r="S13" s="8">
        <f>Programas!BC181</f>
        <v>7516.6666666666697</v>
      </c>
      <c r="T13" s="8">
        <f t="shared" si="13"/>
        <v>14783.333333333339</v>
      </c>
      <c r="U13" s="12">
        <f t="shared" si="14"/>
        <v>2.1989193367571047E-2</v>
      </c>
      <c r="AE13" s="2" t="s">
        <v>425</v>
      </c>
      <c r="AF13" s="8">
        <f>Programas!BA182</f>
        <v>348</v>
      </c>
      <c r="AG13" s="8">
        <f>Programas!BB182</f>
        <v>120</v>
      </c>
      <c r="AH13" s="8">
        <f>Programas!BC182</f>
        <v>240</v>
      </c>
      <c r="AI13" s="8">
        <f t="shared" si="15"/>
        <v>708</v>
      </c>
      <c r="AJ13" s="12">
        <f t="shared" si="16"/>
        <v>5.2552546896197884E-3</v>
      </c>
      <c r="AT13" s="2" t="s">
        <v>425</v>
      </c>
      <c r="AU13" s="8">
        <f>Programas!BA183</f>
        <v>648</v>
      </c>
      <c r="AV13" s="8">
        <f>Programas!BB183</f>
        <v>120</v>
      </c>
      <c r="AW13" s="8">
        <f>Programas!BC183</f>
        <v>240</v>
      </c>
      <c r="AX13" s="8">
        <f t="shared" si="17"/>
        <v>1008</v>
      </c>
      <c r="AY13" s="12">
        <f t="shared" si="18"/>
        <v>3.3463896362708324E-3</v>
      </c>
      <c r="BI13" s="2" t="s">
        <v>425</v>
      </c>
      <c r="BJ13" s="8">
        <f>Programas!BA184</f>
        <v>258</v>
      </c>
      <c r="BK13" s="8">
        <f>Programas!BB184</f>
        <v>120</v>
      </c>
      <c r="BL13" s="8">
        <f>Programas!BC184</f>
        <v>240</v>
      </c>
      <c r="BM13" s="8">
        <f t="shared" si="19"/>
        <v>618</v>
      </c>
      <c r="BN13" s="12">
        <f t="shared" si="20"/>
        <v>6.8759253060016283E-3</v>
      </c>
      <c r="BX13" s="2" t="s">
        <v>425</v>
      </c>
      <c r="BY13" s="8">
        <f>Programas!BA185</f>
        <v>108</v>
      </c>
      <c r="BZ13" s="8">
        <f>Programas!BB185</f>
        <v>120</v>
      </c>
      <c r="CA13" s="8">
        <f>Programas!BC185</f>
        <v>240</v>
      </c>
      <c r="CB13" s="8">
        <f t="shared" si="21"/>
        <v>468</v>
      </c>
      <c r="CC13" s="12">
        <f t="shared" si="22"/>
        <v>1.0780311609971284E-2</v>
      </c>
      <c r="CM13" s="2" t="s">
        <v>425</v>
      </c>
      <c r="CN13" s="8">
        <f>Programas!BA186</f>
        <v>108</v>
      </c>
      <c r="CO13" s="8">
        <f>Programas!BB186</f>
        <v>120</v>
      </c>
      <c r="CP13" s="8">
        <f>Programas!BC186</f>
        <v>240</v>
      </c>
      <c r="CQ13" s="8">
        <f t="shared" si="23"/>
        <v>468</v>
      </c>
      <c r="CR13" s="12">
        <f t="shared" si="24"/>
        <v>1.7423754784015338E-2</v>
      </c>
      <c r="DB13" s="2" t="s">
        <v>425</v>
      </c>
      <c r="DC13" s="8">
        <f>Programas!BA187</f>
        <v>128</v>
      </c>
      <c r="DD13" s="8">
        <f>Programas!BB187</f>
        <v>120</v>
      </c>
      <c r="DE13" s="8">
        <f>Programas!BC187</f>
        <v>240</v>
      </c>
      <c r="DF13" s="8">
        <f t="shared" si="25"/>
        <v>488</v>
      </c>
      <c r="DG13" s="12">
        <f t="shared" si="26"/>
        <v>1.6643373666179004E-2</v>
      </c>
      <c r="DQ13" s="2" t="s">
        <v>425</v>
      </c>
      <c r="DR13" s="8">
        <f>Programas!BA188</f>
        <v>0</v>
      </c>
      <c r="DS13" s="8">
        <f>Programas!BB188</f>
        <v>0</v>
      </c>
      <c r="DT13" s="8">
        <f>Programas!BC188</f>
        <v>0</v>
      </c>
      <c r="DU13" s="8">
        <f t="shared" si="27"/>
        <v>0</v>
      </c>
      <c r="DV13" s="12">
        <f t="shared" si="28"/>
        <v>0</v>
      </c>
      <c r="EF13" s="2" t="s">
        <v>425</v>
      </c>
      <c r="EG13" s="8">
        <f>Programas!BA189</f>
        <v>0</v>
      </c>
      <c r="EH13" s="8">
        <f>Programas!BB189</f>
        <v>0</v>
      </c>
      <c r="EI13" s="8">
        <f>Programas!BC189</f>
        <v>0</v>
      </c>
      <c r="EJ13" s="8">
        <f t="shared" si="29"/>
        <v>0</v>
      </c>
      <c r="EK13" s="12">
        <f t="shared" si="30"/>
        <v>0</v>
      </c>
      <c r="EU13" s="2" t="s">
        <v>425</v>
      </c>
      <c r="EV13" s="8">
        <f>Programas!BA190</f>
        <v>0</v>
      </c>
      <c r="EW13" s="8">
        <f>Programas!BB190</f>
        <v>0</v>
      </c>
      <c r="EX13" s="8">
        <f>Programas!BC190</f>
        <v>0</v>
      </c>
      <c r="EY13" s="8">
        <f t="shared" si="31"/>
        <v>0</v>
      </c>
      <c r="EZ13" s="12">
        <f t="shared" si="32"/>
        <v>0</v>
      </c>
    </row>
    <row r="14" spans="1:165" ht="22.8" x14ac:dyDescent="0.3">
      <c r="A14" s="2" t="s">
        <v>426</v>
      </c>
      <c r="B14" s="8">
        <f>Programas!BA191+Programas!BA202</f>
        <v>537.6</v>
      </c>
      <c r="C14" s="8">
        <f>Programas!BB191+Programas!BB202</f>
        <v>0</v>
      </c>
      <c r="D14" s="8">
        <f>Programas!BC191+Programas!BC202</f>
        <v>0</v>
      </c>
      <c r="E14" s="8">
        <f t="shared" si="11"/>
        <v>537.6</v>
      </c>
      <c r="F14" s="12">
        <f t="shared" si="12"/>
        <v>3.9740840674338537E-4</v>
      </c>
      <c r="P14" s="2" t="s">
        <v>426</v>
      </c>
      <c r="Q14" s="8">
        <f>Programas!BA192+Programas!BA203</f>
        <v>537.6</v>
      </c>
      <c r="R14" s="8">
        <f>Programas!BB192+Programas!BB203</f>
        <v>0</v>
      </c>
      <c r="S14" s="8">
        <f>Programas!BC192+Programas!BC203</f>
        <v>0</v>
      </c>
      <c r="T14" s="8">
        <f t="shared" si="13"/>
        <v>537.6</v>
      </c>
      <c r="U14" s="12">
        <f t="shared" si="14"/>
        <v>7.9964309048970855E-4</v>
      </c>
      <c r="AE14" s="2" t="s">
        <v>426</v>
      </c>
      <c r="AF14" s="8">
        <f>Programas!BA193+Programas!BA204</f>
        <v>0</v>
      </c>
      <c r="AG14" s="8">
        <f>Programas!BB193+Programas!BB204</f>
        <v>0</v>
      </c>
      <c r="AH14" s="8">
        <f>Programas!BC193+Programas!BC204</f>
        <v>0</v>
      </c>
      <c r="AI14" s="8">
        <f t="shared" si="15"/>
        <v>0</v>
      </c>
      <c r="AJ14" s="12">
        <f t="shared" si="16"/>
        <v>0</v>
      </c>
      <c r="AT14" s="2" t="s">
        <v>426</v>
      </c>
      <c r="AU14" s="8">
        <f>Programas!BA194+Programas!BA205</f>
        <v>0</v>
      </c>
      <c r="AV14" s="8">
        <f>Programas!BB194+Programas!BB205</f>
        <v>0</v>
      </c>
      <c r="AW14" s="8">
        <f>Programas!BC194+Programas!BC205</f>
        <v>0</v>
      </c>
      <c r="AX14" s="8">
        <f t="shared" si="17"/>
        <v>0</v>
      </c>
      <c r="AY14" s="12">
        <f t="shared" si="18"/>
        <v>0</v>
      </c>
      <c r="BI14" s="2" t="s">
        <v>426</v>
      </c>
      <c r="BJ14" s="8">
        <f>Programas!BA195+Programas!BA206</f>
        <v>0</v>
      </c>
      <c r="BK14" s="8">
        <f>Programas!BB195+Programas!BB206</f>
        <v>0</v>
      </c>
      <c r="BL14" s="8">
        <f>Programas!BC195+Programas!BC206</f>
        <v>0</v>
      </c>
      <c r="BM14" s="8">
        <f t="shared" si="19"/>
        <v>0</v>
      </c>
      <c r="BN14" s="12">
        <f t="shared" si="20"/>
        <v>0</v>
      </c>
      <c r="BX14" s="2" t="s">
        <v>426</v>
      </c>
      <c r="BY14" s="8">
        <f>Programas!BA196+Programas!BA207</f>
        <v>0</v>
      </c>
      <c r="BZ14" s="8">
        <f>Programas!BB196+Programas!BB207</f>
        <v>0</v>
      </c>
      <c r="CA14" s="8">
        <f>Programas!BC196+Programas!BC207</f>
        <v>0</v>
      </c>
      <c r="CB14" s="8">
        <f t="shared" si="21"/>
        <v>0</v>
      </c>
      <c r="CC14" s="12">
        <f t="shared" si="22"/>
        <v>0</v>
      </c>
      <c r="CM14" s="2" t="s">
        <v>426</v>
      </c>
      <c r="CN14" s="8">
        <f>Programas!BA197+Programas!BA208</f>
        <v>0</v>
      </c>
      <c r="CO14" s="8">
        <f>Programas!BB197+Programas!BB208</f>
        <v>0</v>
      </c>
      <c r="CP14" s="8">
        <f>Programas!BC197+Programas!BC208</f>
        <v>0</v>
      </c>
      <c r="CQ14" s="8">
        <f t="shared" si="23"/>
        <v>0</v>
      </c>
      <c r="CR14" s="12">
        <f t="shared" si="24"/>
        <v>0</v>
      </c>
      <c r="DB14" s="2" t="s">
        <v>426</v>
      </c>
      <c r="DC14" s="8">
        <f>Programas!BA198+Programas!BA209</f>
        <v>0</v>
      </c>
      <c r="DD14" s="8">
        <f>Programas!BB198+Programas!BB209</f>
        <v>0</v>
      </c>
      <c r="DE14" s="8">
        <f>Programas!BC198+Programas!BC209</f>
        <v>0</v>
      </c>
      <c r="DF14" s="8">
        <f t="shared" si="25"/>
        <v>0</v>
      </c>
      <c r="DG14" s="12">
        <f t="shared" si="26"/>
        <v>0</v>
      </c>
      <c r="DQ14" s="2" t="s">
        <v>426</v>
      </c>
      <c r="DR14" s="8">
        <f>Programas!BA199+Programas!BA210</f>
        <v>0</v>
      </c>
      <c r="DS14" s="8">
        <f>Programas!BB199+Programas!BB210</f>
        <v>0</v>
      </c>
      <c r="DT14" s="8">
        <f>Programas!BC199+Programas!BC210</f>
        <v>0</v>
      </c>
      <c r="DU14" s="8">
        <f t="shared" si="27"/>
        <v>0</v>
      </c>
      <c r="DV14" s="12">
        <f t="shared" si="28"/>
        <v>0</v>
      </c>
      <c r="EF14" s="2" t="s">
        <v>426</v>
      </c>
      <c r="EG14" s="8">
        <f>Programas!BA200+Programas!BA211</f>
        <v>0</v>
      </c>
      <c r="EH14" s="8">
        <f>Programas!BB200+Programas!BB211</f>
        <v>0</v>
      </c>
      <c r="EI14" s="8">
        <f>Programas!BC200+Programas!BC211</f>
        <v>0</v>
      </c>
      <c r="EJ14" s="8">
        <f t="shared" si="29"/>
        <v>0</v>
      </c>
      <c r="EK14" s="12">
        <f t="shared" si="30"/>
        <v>0</v>
      </c>
      <c r="EU14" s="2" t="s">
        <v>426</v>
      </c>
      <c r="EV14" s="8">
        <f>Programas!BA201+Programas!BA212</f>
        <v>0</v>
      </c>
      <c r="EW14" s="8">
        <f>Programas!BB201+Programas!BB212</f>
        <v>0</v>
      </c>
      <c r="EX14" s="8">
        <f>Programas!BC201+Programas!BC212</f>
        <v>0</v>
      </c>
      <c r="EY14" s="8">
        <f t="shared" si="31"/>
        <v>0</v>
      </c>
      <c r="EZ14" s="12">
        <f t="shared" si="32"/>
        <v>0</v>
      </c>
    </row>
    <row r="15" spans="1:165" ht="34.200000000000003" x14ac:dyDescent="0.3">
      <c r="A15" s="2" t="s">
        <v>427</v>
      </c>
      <c r="B15" s="8">
        <f>Programas!BA213+Programas!BA224+Programas!BA235</f>
        <v>0</v>
      </c>
      <c r="C15" s="8">
        <f>Programas!BB213+Programas!BB224+Programas!BB235</f>
        <v>0</v>
      </c>
      <c r="D15" s="8">
        <f>Programas!BC213+Programas!BC224+Programas!BC235</f>
        <v>0</v>
      </c>
      <c r="E15" s="8">
        <f t="shared" si="11"/>
        <v>0</v>
      </c>
      <c r="F15" s="12">
        <f t="shared" si="12"/>
        <v>0</v>
      </c>
      <c r="P15" s="2" t="s">
        <v>427</v>
      </c>
      <c r="Q15" s="8">
        <f>Programas!BA214+Programas!BA225+Programas!BA236</f>
        <v>0</v>
      </c>
      <c r="R15" s="8">
        <f>Programas!BB214+Programas!BB225+Programas!BB236</f>
        <v>0</v>
      </c>
      <c r="S15" s="8">
        <f>Programas!BC214+Programas!BC225+Programas!BC236</f>
        <v>0</v>
      </c>
      <c r="T15" s="8">
        <f t="shared" si="13"/>
        <v>0</v>
      </c>
      <c r="U15" s="12">
        <f t="shared" si="14"/>
        <v>0</v>
      </c>
      <c r="AE15" s="2" t="s">
        <v>427</v>
      </c>
      <c r="AF15" s="8">
        <f>Programas!BA215+Programas!BA226+Programas!BA237</f>
        <v>0</v>
      </c>
      <c r="AG15" s="8">
        <f>Programas!BB215+Programas!BB226+Programas!BB237</f>
        <v>0</v>
      </c>
      <c r="AH15" s="8">
        <f>Programas!BC215+Programas!BC226+Programas!BC237</f>
        <v>0</v>
      </c>
      <c r="AI15" s="8">
        <f t="shared" si="15"/>
        <v>0</v>
      </c>
      <c r="AJ15" s="12">
        <f t="shared" si="16"/>
        <v>0</v>
      </c>
      <c r="AT15" s="2" t="s">
        <v>427</v>
      </c>
      <c r="AU15" s="8">
        <f>Programas!BA216+Programas!BA227+Programas!BA238</f>
        <v>0</v>
      </c>
      <c r="AV15" s="8">
        <f>Programas!BB216+Programas!BB227+Programas!BB238</f>
        <v>0</v>
      </c>
      <c r="AW15" s="8">
        <f>Programas!BC216+Programas!BC227+Programas!BC238</f>
        <v>0</v>
      </c>
      <c r="AX15" s="8">
        <f t="shared" si="17"/>
        <v>0</v>
      </c>
      <c r="AY15" s="12">
        <f t="shared" si="18"/>
        <v>0</v>
      </c>
      <c r="BI15" s="2" t="s">
        <v>427</v>
      </c>
      <c r="BJ15" s="8">
        <f>Programas!BA217+Programas!BA228+Programas!BA239</f>
        <v>0</v>
      </c>
      <c r="BK15" s="8">
        <f>Programas!BB217+Programas!BB228+Programas!BB239</f>
        <v>0</v>
      </c>
      <c r="BL15" s="8">
        <f>Programas!BC217+Programas!BC228+Programas!BC239</f>
        <v>0</v>
      </c>
      <c r="BM15" s="8">
        <f t="shared" si="19"/>
        <v>0</v>
      </c>
      <c r="BN15" s="12">
        <f t="shared" si="20"/>
        <v>0</v>
      </c>
      <c r="BX15" s="2" t="s">
        <v>427</v>
      </c>
      <c r="BY15" s="8">
        <f>Programas!BA218+Programas!BA229+Programas!BA240</f>
        <v>0</v>
      </c>
      <c r="BZ15" s="8">
        <f>Programas!BB218+Programas!BB229+Programas!BB240</f>
        <v>0</v>
      </c>
      <c r="CA15" s="8">
        <f>Programas!BC218+Programas!BC229+Programas!BC240</f>
        <v>0</v>
      </c>
      <c r="CB15" s="8">
        <f t="shared" si="21"/>
        <v>0</v>
      </c>
      <c r="CC15" s="12">
        <f t="shared" si="22"/>
        <v>0</v>
      </c>
      <c r="CM15" s="2" t="s">
        <v>427</v>
      </c>
      <c r="CN15" s="8">
        <f>Programas!BA219+Programas!BA230+Programas!BA241</f>
        <v>0</v>
      </c>
      <c r="CO15" s="8">
        <f>Programas!BB219+Programas!BB230+Programas!BB241</f>
        <v>0</v>
      </c>
      <c r="CP15" s="8">
        <f>Programas!BC219+Programas!BC230+Programas!BC241</f>
        <v>0</v>
      </c>
      <c r="CQ15" s="8">
        <f t="shared" si="23"/>
        <v>0</v>
      </c>
      <c r="CR15" s="12">
        <f t="shared" si="24"/>
        <v>0</v>
      </c>
      <c r="DB15" s="2" t="s">
        <v>427</v>
      </c>
      <c r="DC15" s="8">
        <f>Programas!BA220+Programas!BA231+Programas!BA242</f>
        <v>0</v>
      </c>
      <c r="DD15" s="8">
        <f>Programas!BB220+Programas!BB231+Programas!BB242</f>
        <v>0</v>
      </c>
      <c r="DE15" s="8">
        <f>Programas!BC220+Programas!BC231+Programas!BC242</f>
        <v>0</v>
      </c>
      <c r="DF15" s="8">
        <f t="shared" si="25"/>
        <v>0</v>
      </c>
      <c r="DG15" s="12">
        <f t="shared" si="26"/>
        <v>0</v>
      </c>
      <c r="DQ15" s="2" t="s">
        <v>427</v>
      </c>
      <c r="DR15" s="8">
        <f>Programas!BA221+Programas!BA232+Programas!BA243</f>
        <v>0</v>
      </c>
      <c r="DS15" s="8">
        <f>Programas!BB221+Programas!BB232+Programas!BB243</f>
        <v>0</v>
      </c>
      <c r="DT15" s="8">
        <f>Programas!BC221+Programas!BC232+Programas!BC243</f>
        <v>0</v>
      </c>
      <c r="DU15" s="8">
        <f t="shared" si="27"/>
        <v>0</v>
      </c>
      <c r="DV15" s="12">
        <f t="shared" si="28"/>
        <v>0</v>
      </c>
      <c r="EF15" s="2" t="s">
        <v>427</v>
      </c>
      <c r="EG15" s="8">
        <f>Programas!BA222+Programas!BA233+Programas!BA244</f>
        <v>0</v>
      </c>
      <c r="EH15" s="8">
        <f>Programas!BB222+Programas!BB233+Programas!BB244</f>
        <v>0</v>
      </c>
      <c r="EI15" s="8">
        <f>Programas!BC222+Programas!BC233+Programas!BC244</f>
        <v>0</v>
      </c>
      <c r="EJ15" s="8">
        <f t="shared" si="29"/>
        <v>0</v>
      </c>
      <c r="EK15" s="12">
        <f t="shared" si="30"/>
        <v>0</v>
      </c>
      <c r="EU15" s="2" t="s">
        <v>427</v>
      </c>
      <c r="EV15" s="8">
        <f>Programas!BA223+Programas!BA234+Programas!BA245</f>
        <v>0</v>
      </c>
      <c r="EW15" s="8">
        <f>Programas!BB223+Programas!BB234+Programas!BB245</f>
        <v>0</v>
      </c>
      <c r="EX15" s="8">
        <f>Programas!BC223+Programas!BC234+Programas!BC245</f>
        <v>0</v>
      </c>
      <c r="EY15" s="8">
        <f t="shared" si="31"/>
        <v>0</v>
      </c>
      <c r="EZ15" s="12">
        <f t="shared" si="32"/>
        <v>0</v>
      </c>
    </row>
    <row r="16" spans="1:165" ht="22.8" x14ac:dyDescent="0.3">
      <c r="A16" s="2" t="s">
        <v>428</v>
      </c>
      <c r="B16" s="8">
        <f>Programas!BA246+Programas!BA257+Programas!BA268</f>
        <v>0</v>
      </c>
      <c r="C16" s="8">
        <f>Programas!BB246+Programas!BB257+Programas!BB268</f>
        <v>4284</v>
      </c>
      <c r="D16" s="8">
        <f>Programas!BC246+Programas!BC257+Programas!BC268</f>
        <v>0</v>
      </c>
      <c r="E16" s="8">
        <f t="shared" si="11"/>
        <v>4284</v>
      </c>
      <c r="F16" s="12">
        <f t="shared" si="12"/>
        <v>3.166848241236352E-3</v>
      </c>
      <c r="P16" s="2" t="s">
        <v>428</v>
      </c>
      <c r="Q16" s="8">
        <f>Programas!BA247+Programas!BA258+Programas!BA269</f>
        <v>0</v>
      </c>
      <c r="R16" s="8">
        <f>Programas!BB247+Programas!BB258+Programas!BB269</f>
        <v>2664</v>
      </c>
      <c r="S16" s="8">
        <f>Programas!BC247+Programas!BC258+Programas!BC269</f>
        <v>0</v>
      </c>
      <c r="T16" s="8">
        <f t="shared" si="13"/>
        <v>2664</v>
      </c>
      <c r="U16" s="12">
        <f t="shared" si="14"/>
        <v>3.962517100194538E-3</v>
      </c>
      <c r="AE16" s="2" t="s">
        <v>428</v>
      </c>
      <c r="AF16" s="8">
        <f>Programas!BA248+Programas!BA259+Programas!BA270</f>
        <v>0</v>
      </c>
      <c r="AG16" s="8">
        <f>Programas!BB248+Programas!BB259+Programas!BB270</f>
        <v>290</v>
      </c>
      <c r="AH16" s="8">
        <f>Programas!BC248+Programas!BC259+Programas!BC270</f>
        <v>0</v>
      </c>
      <c r="AI16" s="8">
        <f t="shared" si="15"/>
        <v>290</v>
      </c>
      <c r="AJ16" s="12">
        <f t="shared" si="16"/>
        <v>2.1525760734318342E-3</v>
      </c>
      <c r="AT16" s="2" t="s">
        <v>428</v>
      </c>
      <c r="AU16" s="8">
        <f>Programas!BA249+Programas!BA260+Programas!BA271</f>
        <v>0</v>
      </c>
      <c r="AV16" s="8">
        <f>Programas!BB249+Programas!BB260+Programas!BB271</f>
        <v>180</v>
      </c>
      <c r="AW16" s="8">
        <f>Programas!BC249+Programas!BC260+Programas!BC271</f>
        <v>0</v>
      </c>
      <c r="AX16" s="8">
        <f t="shared" si="17"/>
        <v>180</v>
      </c>
      <c r="AY16" s="12">
        <f t="shared" si="18"/>
        <v>5.9756957790550584E-4</v>
      </c>
      <c r="BI16" s="2" t="s">
        <v>428</v>
      </c>
      <c r="BJ16" s="8">
        <f>Programas!BA250+Programas!BA261+Programas!BA272</f>
        <v>0</v>
      </c>
      <c r="BK16" s="8">
        <f>Programas!BB250+Programas!BB261+Programas!BB272</f>
        <v>220</v>
      </c>
      <c r="BL16" s="8">
        <f>Programas!BC250+Programas!BC261+Programas!BC272</f>
        <v>0</v>
      </c>
      <c r="BM16" s="8">
        <f t="shared" si="19"/>
        <v>220</v>
      </c>
      <c r="BN16" s="12">
        <f t="shared" si="20"/>
        <v>2.4477404001947544E-3</v>
      </c>
      <c r="BX16" s="2" t="s">
        <v>428</v>
      </c>
      <c r="BY16" s="8">
        <f>Programas!BA251+Programas!BA262+Programas!BA273</f>
        <v>0</v>
      </c>
      <c r="BZ16" s="8">
        <f>Programas!BB251+Programas!BB262+Programas!BB273</f>
        <v>410</v>
      </c>
      <c r="CA16" s="8">
        <f>Programas!BC251+Programas!BC262+Programas!BC273</f>
        <v>0</v>
      </c>
      <c r="CB16" s="8">
        <f t="shared" si="21"/>
        <v>410</v>
      </c>
      <c r="CC16" s="12">
        <f t="shared" si="22"/>
        <v>9.4442900856586028E-3</v>
      </c>
      <c r="CM16" s="2" t="s">
        <v>428</v>
      </c>
      <c r="CN16" s="8">
        <f>Programas!BA252+Programas!BA263+Programas!BA274</f>
        <v>0</v>
      </c>
      <c r="CO16" s="8">
        <f>Programas!BB252+Programas!BB263+Programas!BB274</f>
        <v>210</v>
      </c>
      <c r="CP16" s="8">
        <f>Programas!BC252+Programas!BC263+Programas!BC274</f>
        <v>0</v>
      </c>
      <c r="CQ16" s="8">
        <f t="shared" si="23"/>
        <v>210</v>
      </c>
      <c r="CR16" s="12">
        <f t="shared" si="24"/>
        <v>7.8183515056479084E-3</v>
      </c>
      <c r="DB16" s="2" t="s">
        <v>428</v>
      </c>
      <c r="DC16" s="8">
        <f>Programas!BA253+Programas!BA264+Programas!BA275</f>
        <v>0</v>
      </c>
      <c r="DD16" s="8">
        <f>Programas!BB253+Programas!BB264+Programas!BB275</f>
        <v>310</v>
      </c>
      <c r="DE16" s="8">
        <f>Programas!BC253+Programas!BC264+Programas!BC275</f>
        <v>0</v>
      </c>
      <c r="DF16" s="8">
        <f t="shared" si="25"/>
        <v>310</v>
      </c>
      <c r="DG16" s="12">
        <f t="shared" si="26"/>
        <v>1.0572634910892399E-2</v>
      </c>
      <c r="DQ16" s="2" t="s">
        <v>428</v>
      </c>
      <c r="DR16" s="8">
        <f>Programas!BA254+Programas!BA265+Programas!BA276</f>
        <v>0</v>
      </c>
      <c r="DS16" s="8">
        <f>Programas!BB254+Programas!BB265+Programas!BB276</f>
        <v>0</v>
      </c>
      <c r="DT16" s="8">
        <f>Programas!BC254+Programas!BC265+Programas!BC276</f>
        <v>0</v>
      </c>
      <c r="DU16" s="8">
        <f t="shared" si="27"/>
        <v>0</v>
      </c>
      <c r="DV16" s="12">
        <f t="shared" si="28"/>
        <v>0</v>
      </c>
      <c r="EF16" s="2" t="s">
        <v>428</v>
      </c>
      <c r="EG16" s="8">
        <f>Programas!BA255+Programas!BA266+Programas!BA277</f>
        <v>0</v>
      </c>
      <c r="EH16" s="8">
        <f>Programas!BB255+Programas!BB266+Programas!BB277</f>
        <v>0</v>
      </c>
      <c r="EI16" s="8">
        <f>Programas!BC255+Programas!BC266+Programas!BC277</f>
        <v>0</v>
      </c>
      <c r="EJ16" s="8">
        <f t="shared" si="29"/>
        <v>0</v>
      </c>
      <c r="EK16" s="12">
        <f t="shared" si="30"/>
        <v>0</v>
      </c>
      <c r="EU16" s="2" t="s">
        <v>428</v>
      </c>
      <c r="EV16" s="8">
        <f>Programas!BA256+Programas!BA267+Programas!BA278</f>
        <v>0</v>
      </c>
      <c r="EW16" s="8">
        <f>Programas!BB256+Programas!BB267+Programas!BB278</f>
        <v>0</v>
      </c>
      <c r="EX16" s="8">
        <f>Programas!BC256+Programas!BC267+Programas!BC278</f>
        <v>0</v>
      </c>
      <c r="EY16" s="8">
        <f t="shared" si="31"/>
        <v>0</v>
      </c>
      <c r="EZ16" s="12">
        <f t="shared" si="32"/>
        <v>0</v>
      </c>
    </row>
    <row r="17" spans="1:156" ht="22.8" x14ac:dyDescent="0.3">
      <c r="A17" s="2" t="s">
        <v>429</v>
      </c>
      <c r="B17" s="8">
        <f>Programas!BA279+Programas!BA290+Programas!BA301+Programas!BA312+Programas!BA323+Programas!BA334+Programas!BA345</f>
        <v>83413.504000000001</v>
      </c>
      <c r="C17" s="8">
        <f>Programas!BB279+Programas!BB290+Programas!BB301+Programas!BB312+Programas!BB323+Programas!BB334+Programas!BB345</f>
        <v>36296</v>
      </c>
      <c r="D17" s="8">
        <f>Programas!BC279+Programas!BC290+Programas!BC301+Programas!BC312+Programas!BC323+Programas!BC334+Programas!BC345</f>
        <v>70739.199999999997</v>
      </c>
      <c r="E17" s="8">
        <f t="shared" si="11"/>
        <v>190448.704</v>
      </c>
      <c r="F17" s="12">
        <f t="shared" si="12"/>
        <v>0.14078481403084561</v>
      </c>
      <c r="P17" s="2" t="s">
        <v>429</v>
      </c>
      <c r="Q17" s="8">
        <f>Programas!BA280+Programas!BA291+Programas!BA302+Programas!BA313+Programas!BA324+Programas!BA335+Programas!BA346</f>
        <v>81913.504000000001</v>
      </c>
      <c r="R17" s="8">
        <f>Programas!BB280+Programas!BB291+Programas!BB302+Programas!BB313+Programas!BB324+Programas!BB335+Programas!BB346</f>
        <v>34046</v>
      </c>
      <c r="S17" s="8">
        <f>Programas!BC280+Programas!BC291+Programas!BC302+Programas!BC313+Programas!BC324+Programas!BC335+Programas!BC346</f>
        <v>70739.199999999997</v>
      </c>
      <c r="T17" s="8">
        <f t="shared" si="13"/>
        <v>186698.704</v>
      </c>
      <c r="U17" s="12">
        <f t="shared" si="14"/>
        <v>0.27770150419825762</v>
      </c>
      <c r="AE17" s="2" t="s">
        <v>429</v>
      </c>
      <c r="AF17" s="8">
        <f>Programas!BA281+Programas!BA292+Programas!BA303+Programas!BA314+Programas!BA325+Programas!BA336+Programas!BA347</f>
        <v>250</v>
      </c>
      <c r="AG17" s="8">
        <f>Programas!BB281+Programas!BB292+Programas!BB303+Programas!BB314+Programas!BB325+Programas!BB336+Programas!BB347</f>
        <v>375</v>
      </c>
      <c r="AH17" s="8">
        <f>Programas!BC281+Programas!BC292+Programas!BC303+Programas!BC314+Programas!BC325+Programas!BC336+Programas!BC347</f>
        <v>0</v>
      </c>
      <c r="AI17" s="8">
        <f t="shared" si="15"/>
        <v>625</v>
      </c>
      <c r="AJ17" s="12">
        <f t="shared" si="16"/>
        <v>4.6391725720513668E-3</v>
      </c>
      <c r="AT17" s="2" t="s">
        <v>429</v>
      </c>
      <c r="AU17" s="8">
        <f>Programas!BA282+Programas!BA293+Programas!BA304+Programas!BA315+Programas!BA326+Programas!BA337+Programas!BA348</f>
        <v>1000</v>
      </c>
      <c r="AV17" s="8">
        <f>Programas!BB282+Programas!BB293+Programas!BB304+Programas!BB315+Programas!BB326+Programas!BB337+Programas!BB348</f>
        <v>1500</v>
      </c>
      <c r="AW17" s="8">
        <f>Programas!BC282+Programas!BC293+Programas!BC304+Programas!BC315+Programas!BC326+Programas!BC337+Programas!BC348</f>
        <v>0</v>
      </c>
      <c r="AX17" s="8">
        <f t="shared" si="17"/>
        <v>2500</v>
      </c>
      <c r="AY17" s="12">
        <f t="shared" si="18"/>
        <v>8.2995774709098032E-3</v>
      </c>
      <c r="BI17" s="2" t="s">
        <v>429</v>
      </c>
      <c r="BJ17" s="8">
        <f>Programas!BA283+Programas!BA294+Programas!BA305+Programas!BA316+Programas!BA327+Programas!BA338+Programas!BA349</f>
        <v>250</v>
      </c>
      <c r="BK17" s="8">
        <f>Programas!BB283+Programas!BB294+Programas!BB305+Programas!BB316+Programas!BB327+Programas!BB338+Programas!BB349</f>
        <v>375</v>
      </c>
      <c r="BL17" s="8">
        <f>Programas!BC283+Programas!BC294+Programas!BC305+Programas!BC316+Programas!BC327+Programas!BC338+Programas!BC349</f>
        <v>0</v>
      </c>
      <c r="BM17" s="8">
        <f t="shared" si="19"/>
        <v>625</v>
      </c>
      <c r="BN17" s="12">
        <f t="shared" si="20"/>
        <v>6.9538079550987347E-3</v>
      </c>
      <c r="BX17" s="2" t="s">
        <v>429</v>
      </c>
      <c r="BY17" s="8">
        <f>Programas!BA284+Programas!BA295+Programas!BA306+Programas!BA317+Programas!BA328+Programas!BA339+Programas!BA350</f>
        <v>0</v>
      </c>
      <c r="BZ17" s="8">
        <f>Programas!BB284+Programas!BB295+Programas!BB306+Programas!BB317+Programas!BB328+Programas!BB339+Programas!BB350</f>
        <v>0</v>
      </c>
      <c r="CA17" s="8">
        <f>Programas!BC284+Programas!BC295+Programas!BC306+Programas!BC317+Programas!BC328+Programas!BC339+Programas!BC350</f>
        <v>0</v>
      </c>
      <c r="CB17" s="8">
        <f t="shared" si="21"/>
        <v>0</v>
      </c>
      <c r="CC17" s="12">
        <f t="shared" si="22"/>
        <v>0</v>
      </c>
      <c r="CM17" s="2" t="s">
        <v>429</v>
      </c>
      <c r="CN17" s="8">
        <f>Programas!BA285+Programas!BA296+Programas!BA307+Programas!BA318+Programas!BA329+Programas!BA340+Programas!BA351</f>
        <v>0</v>
      </c>
      <c r="CO17" s="8">
        <f>Programas!BB285+Programas!BB296+Programas!BB307+Programas!BB318+Programas!BB329+Programas!BB340+Programas!BB351</f>
        <v>0</v>
      </c>
      <c r="CP17" s="8">
        <f>Programas!BC285+Programas!BC296+Programas!BC307+Programas!BC318+Programas!BC329+Programas!BC340+Programas!BC351</f>
        <v>0</v>
      </c>
      <c r="CQ17" s="8">
        <f t="shared" si="23"/>
        <v>0</v>
      </c>
      <c r="CR17" s="12">
        <f t="shared" si="24"/>
        <v>0</v>
      </c>
      <c r="DB17" s="2" t="s">
        <v>429</v>
      </c>
      <c r="DC17" s="8">
        <f>Programas!BA286+Programas!BA297+Programas!BA308+Programas!BA319+Programas!BA330+Programas!BA341+Programas!BA352</f>
        <v>0</v>
      </c>
      <c r="DD17" s="8">
        <f>Programas!BB286+Programas!BB297+Programas!BB308+Programas!BB319+Programas!BB330+Programas!BB341+Programas!BB352</f>
        <v>0</v>
      </c>
      <c r="DE17" s="8">
        <f>Programas!BC286+Programas!BC297+Programas!BC308+Programas!BC319+Programas!BC330+Programas!BC341+Programas!BC352</f>
        <v>0</v>
      </c>
      <c r="DF17" s="8">
        <f t="shared" si="25"/>
        <v>0</v>
      </c>
      <c r="DG17" s="12">
        <f t="shared" si="26"/>
        <v>0</v>
      </c>
      <c r="DQ17" s="2" t="s">
        <v>429</v>
      </c>
      <c r="DR17" s="8">
        <f>Programas!BA287+Programas!BA298+Programas!BA309+Programas!BA320+Programas!BA331+Programas!BA342+Programas!BA353</f>
        <v>0</v>
      </c>
      <c r="DS17" s="8">
        <f>Programas!BB287+Programas!BB298+Programas!BB309+Programas!BB320+Programas!BB331+Programas!BB342+Programas!BB353</f>
        <v>0</v>
      </c>
      <c r="DT17" s="8">
        <f>Programas!BC287+Programas!BC298+Programas!BC309+Programas!BC320+Programas!BC331+Programas!BC342+Programas!BC353</f>
        <v>0</v>
      </c>
      <c r="DU17" s="8">
        <f t="shared" si="27"/>
        <v>0</v>
      </c>
      <c r="DV17" s="12">
        <f t="shared" si="28"/>
        <v>0</v>
      </c>
      <c r="EF17" s="2" t="s">
        <v>429</v>
      </c>
      <c r="EG17" s="8">
        <f>Programas!BA288+Programas!BA299+Programas!BA310+Programas!BA321+Programas!BA332+Programas!BA343+Programas!BA354</f>
        <v>0</v>
      </c>
      <c r="EH17" s="8">
        <f>Programas!BB288+Programas!BB299+Programas!BB310+Programas!BB321+Programas!BB332+Programas!BB343+Programas!BB354</f>
        <v>0</v>
      </c>
      <c r="EI17" s="8">
        <f>Programas!BC288+Programas!BC299+Programas!BC310+Programas!BC321+Programas!BC332+Programas!BC343+Programas!BC354</f>
        <v>0</v>
      </c>
      <c r="EJ17" s="8">
        <f t="shared" si="29"/>
        <v>0</v>
      </c>
      <c r="EK17" s="12">
        <f t="shared" si="30"/>
        <v>0</v>
      </c>
      <c r="EU17" s="2" t="s">
        <v>429</v>
      </c>
      <c r="EV17" s="8">
        <f>Programas!BA289+Programas!BA300+Programas!BA311+Programas!BA322+Programas!BA333+Programas!BA344+Programas!BA355</f>
        <v>0</v>
      </c>
      <c r="EW17" s="8">
        <f>Programas!BB289+Programas!BB300+Programas!BB311+Programas!BB322+Programas!BB333+Programas!BB344+Programas!BB355</f>
        <v>0</v>
      </c>
      <c r="EX17" s="8">
        <f>Programas!BC289+Programas!BC300+Programas!BC311+Programas!BC322+Programas!BC333+Programas!BC344+Programas!BC355</f>
        <v>0</v>
      </c>
      <c r="EY17" s="8">
        <f t="shared" si="31"/>
        <v>0</v>
      </c>
      <c r="EZ17" s="12">
        <f t="shared" si="32"/>
        <v>0</v>
      </c>
    </row>
    <row r="18" spans="1:156" ht="34.200000000000003" x14ac:dyDescent="0.3">
      <c r="A18" s="2" t="s">
        <v>430</v>
      </c>
      <c r="B18" s="8">
        <f>Programas!BA356+Programas!BA367</f>
        <v>0</v>
      </c>
      <c r="C18" s="8">
        <f>Programas!BB356+Programas!BB367</f>
        <v>1878.4</v>
      </c>
      <c r="D18" s="8">
        <f>Programas!BC356+Programas!BC367</f>
        <v>0</v>
      </c>
      <c r="E18" s="8">
        <f t="shared" si="11"/>
        <v>1878.4</v>
      </c>
      <c r="F18" s="12">
        <f t="shared" si="12"/>
        <v>1.3885638973712335E-3</v>
      </c>
      <c r="P18" s="2" t="s">
        <v>430</v>
      </c>
      <c r="Q18" s="8">
        <f>Programas!BA357+Programas!BA368</f>
        <v>0</v>
      </c>
      <c r="R18" s="8">
        <f>Programas!BB357+Programas!BB368</f>
        <v>0</v>
      </c>
      <c r="S18" s="8">
        <f>Programas!BC357+Programas!BC368</f>
        <v>0</v>
      </c>
      <c r="T18" s="8">
        <f t="shared" si="13"/>
        <v>0</v>
      </c>
      <c r="U18" s="12">
        <f t="shared" si="14"/>
        <v>0</v>
      </c>
      <c r="AE18" s="2" t="s">
        <v>430</v>
      </c>
      <c r="AF18" s="8">
        <f>Programas!BA358+Programas!BA369</f>
        <v>0</v>
      </c>
      <c r="AG18" s="8">
        <f>Programas!BB358+Programas!BB369</f>
        <v>0</v>
      </c>
      <c r="AH18" s="8">
        <f>Programas!BC358+Programas!BC369</f>
        <v>0</v>
      </c>
      <c r="AI18" s="8">
        <f t="shared" si="15"/>
        <v>0</v>
      </c>
      <c r="AJ18" s="12">
        <f t="shared" si="16"/>
        <v>0</v>
      </c>
      <c r="AT18" s="2" t="s">
        <v>430</v>
      </c>
      <c r="AU18" s="8">
        <f>Programas!BA359+Programas!BA370</f>
        <v>0</v>
      </c>
      <c r="AV18" s="8">
        <f>Programas!BB359+Programas!BB370</f>
        <v>0</v>
      </c>
      <c r="AW18" s="8">
        <f>Programas!BC359+Programas!BC370</f>
        <v>0</v>
      </c>
      <c r="AX18" s="8">
        <f t="shared" si="17"/>
        <v>0</v>
      </c>
      <c r="AY18" s="12">
        <f t="shared" si="18"/>
        <v>0</v>
      </c>
      <c r="BI18" s="2" t="s">
        <v>430</v>
      </c>
      <c r="BJ18" s="8">
        <f>Programas!BA360+Programas!BA371</f>
        <v>0</v>
      </c>
      <c r="BK18" s="8">
        <f>Programas!BB360+Programas!BB371</f>
        <v>0</v>
      </c>
      <c r="BL18" s="8">
        <f>Programas!BC360+Programas!BC371</f>
        <v>0</v>
      </c>
      <c r="BM18" s="8">
        <f t="shared" si="19"/>
        <v>0</v>
      </c>
      <c r="BN18" s="12">
        <f t="shared" si="20"/>
        <v>0</v>
      </c>
      <c r="BX18" s="2" t="s">
        <v>430</v>
      </c>
      <c r="BY18" s="8">
        <f>Programas!BA361+Programas!BA372</f>
        <v>0</v>
      </c>
      <c r="BZ18" s="8">
        <f>Programas!BB361+Programas!BB372</f>
        <v>0</v>
      </c>
      <c r="CA18" s="8">
        <f>Programas!BC361+Programas!BC372</f>
        <v>0</v>
      </c>
      <c r="CB18" s="8">
        <f t="shared" si="21"/>
        <v>0</v>
      </c>
      <c r="CC18" s="12">
        <f t="shared" si="22"/>
        <v>0</v>
      </c>
      <c r="CM18" s="2" t="s">
        <v>430</v>
      </c>
      <c r="CN18" s="8">
        <f>Programas!BA362+Programas!BA373</f>
        <v>0</v>
      </c>
      <c r="CO18" s="8">
        <f>Programas!BB362+Programas!BB373</f>
        <v>0</v>
      </c>
      <c r="CP18" s="8">
        <f>Programas!BC362+Programas!BC373</f>
        <v>0</v>
      </c>
      <c r="CQ18" s="8">
        <f t="shared" si="23"/>
        <v>0</v>
      </c>
      <c r="CR18" s="12">
        <f t="shared" si="24"/>
        <v>0</v>
      </c>
      <c r="DB18" s="2" t="s">
        <v>430</v>
      </c>
      <c r="DC18" s="8">
        <f>Programas!BA363+Programas!BA374</f>
        <v>0</v>
      </c>
      <c r="DD18" s="8">
        <f>Programas!BB363+Programas!BB374</f>
        <v>1878.4</v>
      </c>
      <c r="DE18" s="8">
        <f>Programas!BC363+Programas!BC374</f>
        <v>0</v>
      </c>
      <c r="DF18" s="8">
        <f t="shared" si="25"/>
        <v>1878.4</v>
      </c>
      <c r="DG18" s="12">
        <f t="shared" si="26"/>
        <v>6.4063346505226715E-2</v>
      </c>
      <c r="DQ18" s="2" t="s">
        <v>430</v>
      </c>
      <c r="DR18" s="8">
        <f>Programas!BA364+Programas!BA375</f>
        <v>0</v>
      </c>
      <c r="DS18" s="8">
        <f>Programas!BB364+Programas!BB375</f>
        <v>0</v>
      </c>
      <c r="DT18" s="8">
        <f>Programas!BC364+Programas!BC375</f>
        <v>0</v>
      </c>
      <c r="DU18" s="8">
        <f t="shared" si="27"/>
        <v>0</v>
      </c>
      <c r="DV18" s="12">
        <f t="shared" si="28"/>
        <v>0</v>
      </c>
      <c r="EF18" s="2" t="s">
        <v>430</v>
      </c>
      <c r="EG18" s="8">
        <f>Programas!BA365+Programas!BA376</f>
        <v>0</v>
      </c>
      <c r="EH18" s="8">
        <f>Programas!BB365+Programas!BB376</f>
        <v>0</v>
      </c>
      <c r="EI18" s="8">
        <f>Programas!BC365+Programas!BC376</f>
        <v>0</v>
      </c>
      <c r="EJ18" s="8">
        <f t="shared" si="29"/>
        <v>0</v>
      </c>
      <c r="EK18" s="12">
        <f t="shared" si="30"/>
        <v>0</v>
      </c>
      <c r="EU18" s="2" t="s">
        <v>430</v>
      </c>
      <c r="EV18" s="8">
        <f>Programas!BA366+Programas!BA377</f>
        <v>0</v>
      </c>
      <c r="EW18" s="8">
        <f>Programas!BB366+Programas!BB377</f>
        <v>0</v>
      </c>
      <c r="EX18" s="8">
        <f>Programas!BC366+Programas!BC377</f>
        <v>0</v>
      </c>
      <c r="EY18" s="8">
        <f t="shared" si="31"/>
        <v>0</v>
      </c>
      <c r="EZ18" s="12">
        <f t="shared" si="32"/>
        <v>0</v>
      </c>
    </row>
    <row r="19" spans="1:156" ht="34.200000000000003" x14ac:dyDescent="0.3">
      <c r="A19" s="2" t="s">
        <v>431</v>
      </c>
      <c r="B19" s="8">
        <f>Programas!BA378+Programas!BA389+Programas!BA400</f>
        <v>800</v>
      </c>
      <c r="C19" s="8">
        <f>Programas!BB378+Programas!BB389+Programas!BB400</f>
        <v>15000</v>
      </c>
      <c r="D19" s="8">
        <f>Programas!BC378+Programas!BC389+Programas!BC400</f>
        <v>26103.200000000001</v>
      </c>
      <c r="E19" s="8">
        <f t="shared" si="11"/>
        <v>41903.199999999997</v>
      </c>
      <c r="F19" s="12">
        <f t="shared" si="12"/>
        <v>3.0975974608350863E-2</v>
      </c>
      <c r="P19" s="2" t="s">
        <v>431</v>
      </c>
      <c r="Q19" s="8">
        <f>Programas!BA379+Programas!BA390+Programas!BA401</f>
        <v>800</v>
      </c>
      <c r="R19" s="8">
        <f>Programas!BB379+Programas!BB390+Programas!BB401</f>
        <v>12000</v>
      </c>
      <c r="S19" s="8">
        <f>Programas!BC379+Programas!BC390+Programas!BC401</f>
        <v>20603.2</v>
      </c>
      <c r="T19" s="8">
        <f t="shared" si="13"/>
        <v>33403.199999999997</v>
      </c>
      <c r="U19" s="12">
        <f t="shared" si="14"/>
        <v>4.9684966667123937E-2</v>
      </c>
      <c r="AE19" s="2" t="s">
        <v>431</v>
      </c>
      <c r="AF19" s="8">
        <f>Programas!BA380+Programas!BA391+Programas!BA402</f>
        <v>0</v>
      </c>
      <c r="AG19" s="8">
        <f>Programas!BB380+Programas!BB391+Programas!BB402</f>
        <v>0</v>
      </c>
      <c r="AH19" s="8">
        <f>Programas!BC380+Programas!BC391+Programas!BC402</f>
        <v>0</v>
      </c>
      <c r="AI19" s="8">
        <f t="shared" si="15"/>
        <v>0</v>
      </c>
      <c r="AJ19" s="12">
        <f t="shared" si="16"/>
        <v>0</v>
      </c>
      <c r="AT19" s="2" t="s">
        <v>431</v>
      </c>
      <c r="AU19" s="8">
        <f>Programas!BA381+Programas!BA392+Programas!BA403</f>
        <v>0</v>
      </c>
      <c r="AV19" s="8">
        <f>Programas!BB381+Programas!BB392+Programas!BB403</f>
        <v>3000</v>
      </c>
      <c r="AW19" s="8">
        <f>Programas!BC381+Programas!BC392+Programas!BC403</f>
        <v>5500</v>
      </c>
      <c r="AX19" s="8">
        <f t="shared" si="17"/>
        <v>8500</v>
      </c>
      <c r="AY19" s="12">
        <f t="shared" si="18"/>
        <v>2.8218563401093331E-2</v>
      </c>
      <c r="BI19" s="2" t="s">
        <v>431</v>
      </c>
      <c r="BJ19" s="8">
        <f>Programas!BA382+Programas!BA393+Programas!BA404</f>
        <v>0</v>
      </c>
      <c r="BK19" s="8">
        <f>Programas!BB382+Programas!BB393+Programas!BB404</f>
        <v>0</v>
      </c>
      <c r="BL19" s="8">
        <f>Programas!BC382+Programas!BC393+Programas!BC404</f>
        <v>0</v>
      </c>
      <c r="BM19" s="8">
        <f t="shared" si="19"/>
        <v>0</v>
      </c>
      <c r="BN19" s="12">
        <f t="shared" si="20"/>
        <v>0</v>
      </c>
      <c r="BX19" s="2" t="s">
        <v>431</v>
      </c>
      <c r="BY19" s="8">
        <f>Programas!BA383+Programas!BA394+Programas!BA405</f>
        <v>0</v>
      </c>
      <c r="BZ19" s="8">
        <f>Programas!BB383+Programas!BB394+Programas!BB405</f>
        <v>0</v>
      </c>
      <c r="CA19" s="8">
        <f>Programas!BC383+Programas!BC394+Programas!BC405</f>
        <v>0</v>
      </c>
      <c r="CB19" s="8">
        <f t="shared" si="21"/>
        <v>0</v>
      </c>
      <c r="CC19" s="12">
        <f t="shared" si="22"/>
        <v>0</v>
      </c>
      <c r="CM19" s="2" t="s">
        <v>431</v>
      </c>
      <c r="CN19" s="8">
        <f>Programas!BA384+Programas!BA395+Programas!BA406</f>
        <v>0</v>
      </c>
      <c r="CO19" s="8">
        <f>Programas!BB384+Programas!BB395+Programas!BB406</f>
        <v>0</v>
      </c>
      <c r="CP19" s="8">
        <f>Programas!BC384+Programas!BC395+Programas!BC406</f>
        <v>0</v>
      </c>
      <c r="CQ19" s="8">
        <f t="shared" si="23"/>
        <v>0</v>
      </c>
      <c r="CR19" s="12">
        <f t="shared" si="24"/>
        <v>0</v>
      </c>
      <c r="DB19" s="2" t="s">
        <v>431</v>
      </c>
      <c r="DC19" s="8">
        <f>Programas!BA385+Programas!BA396+Programas!BA407</f>
        <v>0</v>
      </c>
      <c r="DD19" s="8">
        <f>Programas!BB385+Programas!BB396+Programas!BB407</f>
        <v>0</v>
      </c>
      <c r="DE19" s="8">
        <f>Programas!BC385+Programas!BC396+Programas!BC407</f>
        <v>0</v>
      </c>
      <c r="DF19" s="8">
        <f t="shared" si="25"/>
        <v>0</v>
      </c>
      <c r="DG19" s="12">
        <f t="shared" si="26"/>
        <v>0</v>
      </c>
      <c r="DQ19" s="2" t="s">
        <v>431</v>
      </c>
      <c r="DR19" s="8">
        <f>Programas!BA386+Programas!BA397+Programas!BA408</f>
        <v>0</v>
      </c>
      <c r="DS19" s="8">
        <f>Programas!BB386+Programas!BB397+Programas!BB408</f>
        <v>0</v>
      </c>
      <c r="DT19" s="8">
        <f>Programas!BC386+Programas!BC397+Programas!BC408</f>
        <v>0</v>
      </c>
      <c r="DU19" s="8">
        <f t="shared" si="27"/>
        <v>0</v>
      </c>
      <c r="DV19" s="12">
        <f t="shared" si="28"/>
        <v>0</v>
      </c>
      <c r="EF19" s="2" t="s">
        <v>431</v>
      </c>
      <c r="EG19" s="8">
        <f>Programas!BA387+Programas!BA398+Programas!BA409</f>
        <v>0</v>
      </c>
      <c r="EH19" s="8">
        <f>Programas!BB387+Programas!BB398+Programas!BB409</f>
        <v>0</v>
      </c>
      <c r="EI19" s="8">
        <f>Programas!BC387+Programas!BC398+Programas!BC409</f>
        <v>0</v>
      </c>
      <c r="EJ19" s="8">
        <f t="shared" si="29"/>
        <v>0</v>
      </c>
      <c r="EK19" s="12">
        <f t="shared" si="30"/>
        <v>0</v>
      </c>
      <c r="EU19" s="2" t="s">
        <v>431</v>
      </c>
      <c r="EV19" s="8">
        <f>Programas!BA388+Programas!BA399+Programas!BA410</f>
        <v>0</v>
      </c>
      <c r="EW19" s="8">
        <f>Programas!BB388+Programas!BB399+Programas!BB410</f>
        <v>0</v>
      </c>
      <c r="EX19" s="8">
        <f>Programas!BC388+Programas!BC399+Programas!BC410</f>
        <v>0</v>
      </c>
      <c r="EY19" s="8">
        <f t="shared" si="31"/>
        <v>0</v>
      </c>
      <c r="EZ19" s="12">
        <f t="shared" si="32"/>
        <v>0</v>
      </c>
    </row>
    <row r="20" spans="1:156" ht="34.200000000000003" x14ac:dyDescent="0.3">
      <c r="A20" s="2" t="s">
        <v>432</v>
      </c>
      <c r="B20" s="8">
        <f>Programas!BA411+Programas!BA422+Programas!BA433</f>
        <v>6237.6</v>
      </c>
      <c r="C20" s="8">
        <f>Programas!BB411+Programas!BB422+Programas!BB433</f>
        <v>4264</v>
      </c>
      <c r="D20" s="8">
        <f>Programas!BC411+Programas!BC422+Programas!BC433</f>
        <v>8528</v>
      </c>
      <c r="E20" s="8">
        <f t="shared" si="11"/>
        <v>19029.599999999999</v>
      </c>
      <c r="F20" s="12">
        <f t="shared" si="12"/>
        <v>1.4067193111912063E-2</v>
      </c>
      <c r="P20" s="2" t="s">
        <v>432</v>
      </c>
      <c r="Q20" s="8">
        <f>Programas!BA412+Programas!BA423+Programas!BA434</f>
        <v>2417.6</v>
      </c>
      <c r="R20" s="8">
        <f>Programas!BB412+Programas!BB423+Programas!BB434</f>
        <v>2764</v>
      </c>
      <c r="S20" s="8">
        <f>Programas!BC412+Programas!BC423+Programas!BC434</f>
        <v>5528.0000000000009</v>
      </c>
      <c r="T20" s="8">
        <f t="shared" si="13"/>
        <v>10709.600000000002</v>
      </c>
      <c r="U20" s="12">
        <f t="shared" si="14"/>
        <v>1.5929794720812098E-2</v>
      </c>
      <c r="AE20" s="2" t="s">
        <v>432</v>
      </c>
      <c r="AF20" s="8">
        <f>Programas!BA413+Programas!BA424+Programas!BA435</f>
        <v>1150</v>
      </c>
      <c r="AG20" s="8">
        <f>Programas!BB413+Programas!BB424+Programas!BB435</f>
        <v>250</v>
      </c>
      <c r="AH20" s="8">
        <f>Programas!BC413+Programas!BC424+Programas!BC435</f>
        <v>500</v>
      </c>
      <c r="AI20" s="8">
        <f t="shared" si="15"/>
        <v>1900</v>
      </c>
      <c r="AJ20" s="12">
        <f t="shared" si="16"/>
        <v>1.4103084619036156E-2</v>
      </c>
      <c r="AT20" s="2" t="s">
        <v>432</v>
      </c>
      <c r="AU20" s="8">
        <f>Programas!BA414+Programas!BA425+Programas!BA436</f>
        <v>1770</v>
      </c>
      <c r="AV20" s="8">
        <f>Programas!BB414+Programas!BB425+Programas!BB436</f>
        <v>750</v>
      </c>
      <c r="AW20" s="8">
        <f>Programas!BC414+Programas!BC425+Programas!BC436</f>
        <v>1500</v>
      </c>
      <c r="AX20" s="8">
        <f t="shared" si="17"/>
        <v>4020</v>
      </c>
      <c r="AY20" s="12">
        <f t="shared" si="18"/>
        <v>1.3345720573222962E-2</v>
      </c>
      <c r="BI20" s="2" t="s">
        <v>432</v>
      </c>
      <c r="BJ20" s="8">
        <f>Programas!BA415+Programas!BA426+Programas!BA437</f>
        <v>400</v>
      </c>
      <c r="BK20" s="8">
        <f>Programas!BB415+Programas!BB426+Programas!BB437</f>
        <v>250</v>
      </c>
      <c r="BL20" s="8">
        <f>Programas!BC415+Programas!BC426+Programas!BC437</f>
        <v>500</v>
      </c>
      <c r="BM20" s="8">
        <f t="shared" si="19"/>
        <v>1150</v>
      </c>
      <c r="BN20" s="12">
        <f t="shared" si="20"/>
        <v>1.2795006637381671E-2</v>
      </c>
      <c r="BX20" s="2" t="s">
        <v>432</v>
      </c>
      <c r="BY20" s="8">
        <f>Programas!BA416+Programas!BA427+Programas!BA438</f>
        <v>180</v>
      </c>
      <c r="BZ20" s="8">
        <f>Programas!BB416+Programas!BB427+Programas!BB438</f>
        <v>125</v>
      </c>
      <c r="CA20" s="8">
        <f>Programas!BC416+Programas!BC427+Programas!BC438</f>
        <v>250</v>
      </c>
      <c r="CB20" s="8">
        <f t="shared" si="21"/>
        <v>555</v>
      </c>
      <c r="CC20" s="12">
        <f t="shared" si="22"/>
        <v>1.2784343896440304E-2</v>
      </c>
      <c r="CM20" s="2" t="s">
        <v>432</v>
      </c>
      <c r="CN20" s="8">
        <f>Programas!BA417+Programas!BA428+Programas!BA439</f>
        <v>155</v>
      </c>
      <c r="CO20" s="8">
        <f>Programas!BB417+Programas!BB428+Programas!BB439</f>
        <v>62.5</v>
      </c>
      <c r="CP20" s="8">
        <f>Programas!BC417+Programas!BC428+Programas!BC439</f>
        <v>125</v>
      </c>
      <c r="CQ20" s="8">
        <f t="shared" si="23"/>
        <v>342.5</v>
      </c>
      <c r="CR20" s="12">
        <f t="shared" si="24"/>
        <v>1.2751359003259089E-2</v>
      </c>
      <c r="DB20" s="2" t="s">
        <v>432</v>
      </c>
      <c r="DC20" s="8">
        <f>Programas!BA418+Programas!BA429+Programas!BA440</f>
        <v>165</v>
      </c>
      <c r="DD20" s="8">
        <f>Programas!BB418+Programas!BB429+Programas!BB440</f>
        <v>62.5</v>
      </c>
      <c r="DE20" s="8">
        <f>Programas!BC418+Programas!BC429+Programas!BC440</f>
        <v>125</v>
      </c>
      <c r="DF20" s="8">
        <f t="shared" si="25"/>
        <v>352.5</v>
      </c>
      <c r="DG20" s="12">
        <f t="shared" si="26"/>
        <v>1.2022109051901842E-2</v>
      </c>
      <c r="DQ20" s="2" t="s">
        <v>432</v>
      </c>
      <c r="DR20" s="8">
        <f>Programas!BA419+Programas!BA430+Programas!BA441</f>
        <v>0</v>
      </c>
      <c r="DS20" s="8">
        <f>Programas!BB419+Programas!BB430+Programas!BB441</f>
        <v>0</v>
      </c>
      <c r="DT20" s="8">
        <f>Programas!BC419+Programas!BC430+Programas!BC441</f>
        <v>0</v>
      </c>
      <c r="DU20" s="8">
        <f t="shared" si="27"/>
        <v>0</v>
      </c>
      <c r="DV20" s="12">
        <f t="shared" si="28"/>
        <v>0</v>
      </c>
      <c r="EF20" s="2" t="s">
        <v>432</v>
      </c>
      <c r="EG20" s="8">
        <f>Programas!BA420+Programas!BA431+Programas!BA442</f>
        <v>0</v>
      </c>
      <c r="EH20" s="8">
        <f>Programas!BB420+Programas!BB431+Programas!BB442</f>
        <v>0</v>
      </c>
      <c r="EI20" s="8">
        <f>Programas!BC420+Programas!BC431+Programas!BC442</f>
        <v>0</v>
      </c>
      <c r="EJ20" s="8">
        <f t="shared" si="29"/>
        <v>0</v>
      </c>
      <c r="EK20" s="12">
        <f t="shared" si="30"/>
        <v>0</v>
      </c>
      <c r="EU20" s="2" t="s">
        <v>432</v>
      </c>
      <c r="EV20" s="8">
        <f>Programas!BA421+Programas!BA432+Programas!BA443</f>
        <v>0</v>
      </c>
      <c r="EW20" s="8">
        <f>Programas!BB421+Programas!BB432+Programas!BB443</f>
        <v>0</v>
      </c>
      <c r="EX20" s="8">
        <f>Programas!BC421+Programas!BC432+Programas!BC443</f>
        <v>0</v>
      </c>
      <c r="EY20" s="8">
        <f t="shared" si="31"/>
        <v>0</v>
      </c>
      <c r="EZ20" s="12">
        <f t="shared" si="32"/>
        <v>0</v>
      </c>
    </row>
    <row r="21" spans="1:156" ht="22.8" x14ac:dyDescent="0.3">
      <c r="A21" s="2" t="s">
        <v>433</v>
      </c>
      <c r="B21" s="8">
        <f>Programas!BA444+Programas!BA455+Programas!BA466+Programas!BA477</f>
        <v>31742.04895832928</v>
      </c>
      <c r="C21" s="8">
        <f>Programas!BB444+Programas!BB455+Programas!BB466+Programas!BB477</f>
        <v>21443.266355485423</v>
      </c>
      <c r="D21" s="8">
        <f>Programas!BC444+Programas!BC455+Programas!BC466+Programas!BC477</f>
        <v>42886.532710970845</v>
      </c>
      <c r="E21" s="8">
        <f t="shared" si="11"/>
        <v>96071.848024785548</v>
      </c>
      <c r="F21" s="12">
        <f t="shared" si="12"/>
        <v>7.1018898914476714E-2</v>
      </c>
      <c r="P21" s="2" t="s">
        <v>433</v>
      </c>
      <c r="Q21" s="8">
        <f>Programas!BA445+Programas!BA456+Programas!BA467+Programas!BA478</f>
        <v>30078.848958329283</v>
      </c>
      <c r="R21" s="8">
        <f>Programas!BB445+Programas!BB456+Programas!BB467+Programas!BB478</f>
        <v>17285.266355485423</v>
      </c>
      <c r="S21" s="8">
        <f>Programas!BC445+Programas!BC456+Programas!BC467+Programas!BC478</f>
        <v>34570.532710970845</v>
      </c>
      <c r="T21" s="8">
        <f t="shared" si="13"/>
        <v>81934.648024785551</v>
      </c>
      <c r="U21" s="12">
        <f t="shared" si="14"/>
        <v>0.12187216362486236</v>
      </c>
      <c r="AE21" s="2" t="s">
        <v>433</v>
      </c>
      <c r="AF21" s="8">
        <f>Programas!BA446+Programas!BA457+Programas!BA468+Programas!BA479</f>
        <v>332.64000000000004</v>
      </c>
      <c r="AG21" s="8">
        <f>Programas!BB446+Programas!BB457+Programas!BB468+Programas!BB479</f>
        <v>831.60000000000014</v>
      </c>
      <c r="AH21" s="8">
        <f>Programas!BC446+Programas!BC457+Programas!BC468+Programas!BC479</f>
        <v>1663.2</v>
      </c>
      <c r="AI21" s="8">
        <f t="shared" si="15"/>
        <v>2827.4400000000005</v>
      </c>
      <c r="AJ21" s="12">
        <f t="shared" si="16"/>
        <v>2.0987171355393471E-2</v>
      </c>
      <c r="AT21" s="2" t="s">
        <v>433</v>
      </c>
      <c r="AU21" s="8">
        <f>Programas!BA447+Programas!BA458+Programas!BA469+Programas!BA480</f>
        <v>831.6</v>
      </c>
      <c r="AV21" s="8">
        <f>Programas!BB447+Programas!BB458+Programas!BB469+Programas!BB480</f>
        <v>2079</v>
      </c>
      <c r="AW21" s="8">
        <f>Programas!BC447+Programas!BC458+Programas!BC469+Programas!BC480</f>
        <v>4158.0000000000009</v>
      </c>
      <c r="AX21" s="8">
        <f t="shared" si="17"/>
        <v>7068.6</v>
      </c>
      <c r="AY21" s="12">
        <f t="shared" si="18"/>
        <v>2.3466557324349213E-2</v>
      </c>
      <c r="BI21" s="2" t="s">
        <v>433</v>
      </c>
      <c r="BJ21" s="8">
        <f>Programas!BA448+Programas!BA459+Programas!BA470+Programas!BA481</f>
        <v>166.32000000000002</v>
      </c>
      <c r="BK21" s="8">
        <f>Programas!BB448+Programas!BB459+Programas!BB470+Programas!BB481</f>
        <v>415.80000000000007</v>
      </c>
      <c r="BL21" s="8">
        <f>Programas!BC448+Programas!BC459+Programas!BC470+Programas!BC481</f>
        <v>831.6</v>
      </c>
      <c r="BM21" s="8">
        <f t="shared" si="19"/>
        <v>1413.7200000000003</v>
      </c>
      <c r="BN21" s="12">
        <f t="shared" si="20"/>
        <v>1.5729179811651495E-2</v>
      </c>
      <c r="BX21" s="2" t="s">
        <v>433</v>
      </c>
      <c r="BY21" s="8">
        <f>Programas!BA449+Programas!BA460+Programas!BA471+Programas!BA482</f>
        <v>166.32000000000002</v>
      </c>
      <c r="BZ21" s="8">
        <f>Programas!BB449+Programas!BB460+Programas!BB471+Programas!BB482</f>
        <v>415.80000000000007</v>
      </c>
      <c r="CA21" s="8">
        <f>Programas!BC449+Programas!BC460+Programas!BC471+Programas!BC482</f>
        <v>831.6</v>
      </c>
      <c r="CB21" s="8">
        <f t="shared" si="21"/>
        <v>1413.7200000000003</v>
      </c>
      <c r="CC21" s="12">
        <f t="shared" si="22"/>
        <v>3.2564833609505565E-2</v>
      </c>
      <c r="CM21" s="2" t="s">
        <v>433</v>
      </c>
      <c r="CN21" s="8">
        <f>Programas!BA450+Programas!BA461+Programas!BA472+Programas!BA483</f>
        <v>83.160000000000011</v>
      </c>
      <c r="CO21" s="8">
        <f>Programas!BB450+Programas!BB461+Programas!BB472+Programas!BB483</f>
        <v>207.90000000000003</v>
      </c>
      <c r="CP21" s="8">
        <f>Programas!BC450+Programas!BC461+Programas!BC472+Programas!BC483</f>
        <v>415.8</v>
      </c>
      <c r="CQ21" s="8">
        <f t="shared" si="23"/>
        <v>706.86000000000013</v>
      </c>
      <c r="CR21" s="12">
        <f t="shared" si="24"/>
        <v>2.6316571168010866E-2</v>
      </c>
      <c r="DB21" s="2" t="s">
        <v>433</v>
      </c>
      <c r="DC21" s="8">
        <f>Programas!BA451+Programas!BA462+Programas!BA473+Programas!BA484</f>
        <v>83.160000000000011</v>
      </c>
      <c r="DD21" s="8">
        <f>Programas!BB451+Programas!BB462+Programas!BB473+Programas!BB484</f>
        <v>207.90000000000003</v>
      </c>
      <c r="DE21" s="8">
        <f>Programas!BC451+Programas!BC462+Programas!BC473+Programas!BC484</f>
        <v>415.8</v>
      </c>
      <c r="DF21" s="8">
        <f t="shared" si="25"/>
        <v>706.86000000000013</v>
      </c>
      <c r="DG21" s="12">
        <f t="shared" si="26"/>
        <v>2.410765391326904E-2</v>
      </c>
      <c r="DQ21" s="2" t="s">
        <v>433</v>
      </c>
      <c r="DR21" s="8">
        <f>Programas!BA452+Programas!BA463+Programas!BA474+Programas!BA485</f>
        <v>0</v>
      </c>
      <c r="DS21" s="8">
        <f>Programas!BB452+Programas!BB463+Programas!BB474+Programas!BB485</f>
        <v>0</v>
      </c>
      <c r="DT21" s="8">
        <f>Programas!BC452+Programas!BC463+Programas!BC474+Programas!BC485</f>
        <v>0</v>
      </c>
      <c r="DU21" s="8">
        <f t="shared" si="27"/>
        <v>0</v>
      </c>
      <c r="DV21" s="12">
        <f t="shared" si="28"/>
        <v>0</v>
      </c>
      <c r="EF21" s="2" t="s">
        <v>433</v>
      </c>
      <c r="EG21" s="8">
        <f>Programas!BA453+Programas!BA464+Programas!BA475+Programas!BA486</f>
        <v>0</v>
      </c>
      <c r="EH21" s="8">
        <f>Programas!BB453+Programas!BB464+Programas!BB475+Programas!BB486</f>
        <v>0</v>
      </c>
      <c r="EI21" s="8">
        <f>Programas!BC453+Programas!BC464+Programas!BC475+Programas!BC486</f>
        <v>0</v>
      </c>
      <c r="EJ21" s="8">
        <f t="shared" si="29"/>
        <v>0</v>
      </c>
      <c r="EK21" s="12">
        <f t="shared" si="30"/>
        <v>0</v>
      </c>
      <c r="EU21" s="2" t="s">
        <v>433</v>
      </c>
      <c r="EV21" s="8">
        <f>Programas!BA454+Programas!BA465+Programas!BA476+Programas!BA487</f>
        <v>0</v>
      </c>
      <c r="EW21" s="8">
        <f>Programas!BB454+Programas!BB465+Programas!BB476+Programas!BB487</f>
        <v>0</v>
      </c>
      <c r="EX21" s="8">
        <f>Programas!BC454+Programas!BC465+Programas!BC476+Programas!BC487</f>
        <v>0</v>
      </c>
      <c r="EY21" s="8">
        <f t="shared" si="31"/>
        <v>0</v>
      </c>
      <c r="EZ21" s="12">
        <f t="shared" si="32"/>
        <v>0</v>
      </c>
    </row>
    <row r="22" spans="1:156" ht="34.200000000000003" x14ac:dyDescent="0.3">
      <c r="A22" s="2" t="s">
        <v>434</v>
      </c>
      <c r="B22" s="8">
        <f>Programas!BA488+Programas!BA499+Programas!BA510+Programas!BA521+Programas!BA532+Programas!BA543+Programas!BA554+Programas!BA565</f>
        <v>194116.2</v>
      </c>
      <c r="C22" s="8">
        <f>Programas!BB488+Programas!BB499+Programas!BB510+Programas!BB521+Programas!BB532+Programas!BB543+Programas!BB554+Programas!BB565</f>
        <v>77201.2</v>
      </c>
      <c r="D22" s="8">
        <f>Programas!BC488+Programas!BC499+Programas!BC510+Programas!BC521+Programas!BC532+Programas!BC543+Programas!BC554+Programas!BC565</f>
        <v>182402.4</v>
      </c>
      <c r="E22" s="8">
        <f t="shared" si="11"/>
        <v>453719.80000000005</v>
      </c>
      <c r="F22" s="12">
        <f t="shared" si="12"/>
        <v>0.33540190257799013</v>
      </c>
      <c r="P22" s="2" t="s">
        <v>434</v>
      </c>
      <c r="Q22" s="8">
        <f>Programas!BA489+Programas!BA500+Programas!BA511+Programas!BA522+Programas!BA533+Programas!BA544+Programas!BA555+Programas!BA566</f>
        <v>45025.599999999999</v>
      </c>
      <c r="R22" s="8">
        <f>Programas!BB489+Programas!BB500+Programas!BB511+Programas!BB522+Programas!BB533+Programas!BB544+Programas!BB555+Programas!BB566</f>
        <v>40975.599999999999</v>
      </c>
      <c r="S22" s="8">
        <f>Programas!BC489+Programas!BC500+Programas!BC511+Programas!BC522+Programas!BC533+Programas!BC544+Programas!BC555+Programas!BC566</f>
        <v>81951.199999999997</v>
      </c>
      <c r="T22" s="8">
        <f t="shared" si="13"/>
        <v>167952.4</v>
      </c>
      <c r="U22" s="12">
        <f t="shared" si="14"/>
        <v>0.24981766404606345</v>
      </c>
      <c r="AE22" s="2" t="s">
        <v>434</v>
      </c>
      <c r="AF22" s="8">
        <f>Programas!BA490+Programas!BA501+Programas!BA512+Programas!BA523+Programas!BA534+Programas!BA545+Programas!BA556+Programas!BA567</f>
        <v>17137.599999999999</v>
      </c>
      <c r="AG22" s="8">
        <f>Programas!BB490+Programas!BB501+Programas!BB512+Programas!BB523+Programas!BB534+Programas!BB545+Programas!BB556+Programas!BB567</f>
        <v>12537.6</v>
      </c>
      <c r="AH22" s="8">
        <f>Programas!BC490+Programas!BC501+Programas!BC512+Programas!BC523+Programas!BC534+Programas!BC545+Programas!BC556+Programas!BC567</f>
        <v>53075.199999999997</v>
      </c>
      <c r="AI22" s="8">
        <f t="shared" si="15"/>
        <v>82750.399999999994</v>
      </c>
      <c r="AJ22" s="12">
        <f t="shared" si="16"/>
        <v>0.61422941761004701</v>
      </c>
      <c r="AT22" s="2" t="s">
        <v>434</v>
      </c>
      <c r="AU22" s="8">
        <f>Programas!BA491+Programas!BA502+Programas!BA513+Programas!BA524+Programas!BA535+Programas!BA546+Programas!BA557+Programas!BA568</f>
        <v>107187.6</v>
      </c>
      <c r="AV22" s="8">
        <f>Programas!BB491+Programas!BB502+Programas!BB513+Programas!BB524+Programas!BB535+Programas!BB546+Programas!BB557+Programas!BB568</f>
        <v>19537.599999999999</v>
      </c>
      <c r="AW22" s="8">
        <f>Programas!BC491+Programas!BC502+Programas!BC513+Programas!BC524+Programas!BC535+Programas!BC546+Programas!BC557+Programas!BC568</f>
        <v>39075.199999999997</v>
      </c>
      <c r="AX22" s="8">
        <f t="shared" si="17"/>
        <v>165800.40000000002</v>
      </c>
      <c r="AY22" s="12">
        <f t="shared" si="18"/>
        <v>0.55042930580313354</v>
      </c>
      <c r="BI22" s="2" t="s">
        <v>434</v>
      </c>
      <c r="BJ22" s="8">
        <f>Programas!BA492+Programas!BA503+Programas!BA514+Programas!BA525+Programas!BA536+Programas!BA547+Programas!BA558+Programas!BA569</f>
        <v>14037.6</v>
      </c>
      <c r="BK22" s="8">
        <f>Programas!BB492+Programas!BB503+Programas!BB514+Programas!BB525+Programas!BB536+Programas!BB547+Programas!BB558+Programas!BB569</f>
        <v>4037.6</v>
      </c>
      <c r="BL22" s="8">
        <f>Programas!BC492+Programas!BC503+Programas!BC514+Programas!BC525+Programas!BC536+Programas!BC547+Programas!BC558+Programas!BC569</f>
        <v>8075.2</v>
      </c>
      <c r="BM22" s="8">
        <f t="shared" si="19"/>
        <v>26150.400000000001</v>
      </c>
      <c r="BN22" s="12">
        <f t="shared" si="20"/>
        <v>0.29095177527842231</v>
      </c>
      <c r="BX22" s="2" t="s">
        <v>434</v>
      </c>
      <c r="BY22" s="8">
        <f>Programas!BA493+Programas!BA504+Programas!BA515+Programas!BA526+Programas!BA537+Programas!BA548+Programas!BA559+Programas!BA570</f>
        <v>3090.6</v>
      </c>
      <c r="BZ22" s="8">
        <f>Programas!BB493+Programas!BB504+Programas!BB515+Programas!BB526+Programas!BB537+Programas!BB548+Programas!BB559+Programas!BB570</f>
        <v>37.6</v>
      </c>
      <c r="CA22" s="8">
        <f>Programas!BC493+Programas!BC504+Programas!BC515+Programas!BC526+Programas!BC537+Programas!BC548+Programas!BC559+Programas!BC570</f>
        <v>75.2</v>
      </c>
      <c r="CB22" s="8">
        <f t="shared" si="21"/>
        <v>3203.3999999999996</v>
      </c>
      <c r="CC22" s="12">
        <f t="shared" si="22"/>
        <v>7.3789850879021388E-2</v>
      </c>
      <c r="CM22" s="2" t="s">
        <v>434</v>
      </c>
      <c r="CN22" s="8">
        <f>Programas!BA494+Programas!BA505+Programas!BA516+Programas!BA527+Programas!BA538+Programas!BA549+Programas!BA560+Programas!BA571</f>
        <v>2849.6</v>
      </c>
      <c r="CO22" s="8">
        <f>Programas!BB494+Programas!BB505+Programas!BB516+Programas!BB527+Programas!BB538+Programas!BB549+Programas!BB560+Programas!BB571</f>
        <v>37.6</v>
      </c>
      <c r="CP22" s="8">
        <f>Programas!BC494+Programas!BC505+Programas!BC516+Programas!BC527+Programas!BC538+Programas!BC549+Programas!BC560+Programas!BC571</f>
        <v>75.2</v>
      </c>
      <c r="CQ22" s="8">
        <f t="shared" si="23"/>
        <v>2962.3999999999996</v>
      </c>
      <c r="CR22" s="12">
        <f t="shared" si="24"/>
        <v>0.11029087857300648</v>
      </c>
      <c r="DB22" s="2" t="s">
        <v>434</v>
      </c>
      <c r="DC22" s="8">
        <f>Programas!BA495+Programas!BA506+Programas!BA517+Programas!BA528+Programas!BA539+Programas!BA550+Programas!BA561+Programas!BA572</f>
        <v>4787.6000000000004</v>
      </c>
      <c r="DD22" s="8">
        <f>Programas!BB495+Programas!BB506+Programas!BB517+Programas!BB528+Programas!BB539+Programas!BB550+Programas!BB561+Programas!BB572</f>
        <v>37.6</v>
      </c>
      <c r="DE22" s="8">
        <f>Programas!BC495+Programas!BC506+Programas!BC517+Programas!BC528+Programas!BC539+Programas!BC550+Programas!BC561+Programas!BC572</f>
        <v>75.2</v>
      </c>
      <c r="DF22" s="8">
        <f t="shared" si="25"/>
        <v>4900.4000000000005</v>
      </c>
      <c r="DG22" s="12">
        <f t="shared" si="26"/>
        <v>0.16712948424947457</v>
      </c>
      <c r="DQ22" s="2" t="s">
        <v>434</v>
      </c>
      <c r="DR22" s="8">
        <f>Programas!BA496+Programas!BA507+Programas!BA518+Programas!BA529+Programas!BA540+Programas!BA551+Programas!BA562+Programas!BA573</f>
        <v>0</v>
      </c>
      <c r="DS22" s="8">
        <f>Programas!BB496+Programas!BB507+Programas!BB518+Programas!BB529+Programas!BB540+Programas!BB551+Programas!BB562+Programas!BB573</f>
        <v>0</v>
      </c>
      <c r="DT22" s="8">
        <f>Programas!BC496+Programas!BC507+Programas!BC518+Programas!BC529+Programas!BC540+Programas!BC551+Programas!BC562+Programas!BC573</f>
        <v>0</v>
      </c>
      <c r="DU22" s="8">
        <f t="shared" si="27"/>
        <v>0</v>
      </c>
      <c r="DV22" s="12">
        <f t="shared" si="28"/>
        <v>0</v>
      </c>
      <c r="EF22" s="2" t="s">
        <v>434</v>
      </c>
      <c r="EG22" s="8">
        <f>Programas!BA497+Programas!BA508+Programas!BA519+Programas!BA530+Programas!BA541+Programas!BA552+Programas!BA563+Programas!BA574</f>
        <v>0</v>
      </c>
      <c r="EH22" s="8">
        <f>Programas!BB497+Programas!BB508+Programas!BB519+Programas!BB530+Programas!BB541+Programas!BB552+Programas!BB563+Programas!BB574</f>
        <v>0</v>
      </c>
      <c r="EI22" s="8">
        <f>Programas!BC497+Programas!BC508+Programas!BC519+Programas!BC530+Programas!BC541+Programas!BC552+Programas!BC563+Programas!BC574</f>
        <v>0</v>
      </c>
      <c r="EJ22" s="8">
        <f t="shared" si="29"/>
        <v>0</v>
      </c>
      <c r="EK22" s="12">
        <f t="shared" si="30"/>
        <v>0</v>
      </c>
      <c r="EU22" s="2" t="s">
        <v>434</v>
      </c>
      <c r="EV22" s="8">
        <f>Programas!BA498+Programas!BA509+Programas!BA520+Programas!BA531+Programas!BA542+Programas!BA553+Programas!BA564+Programas!BA575</f>
        <v>0</v>
      </c>
      <c r="EW22" s="8">
        <f>Programas!BB498+Programas!BB509+Programas!BB520+Programas!BB531+Programas!BB542+Programas!BB553+Programas!BB564+Programas!BB575</f>
        <v>0</v>
      </c>
      <c r="EX22" s="8">
        <f>Programas!BC498+Programas!BC509+Programas!BC520+Programas!BC531+Programas!BC542+Programas!BC553+Programas!BC564+Programas!BC575</f>
        <v>0</v>
      </c>
      <c r="EY22" s="8">
        <f t="shared" si="31"/>
        <v>0</v>
      </c>
      <c r="EZ22" s="12">
        <f t="shared" si="32"/>
        <v>0</v>
      </c>
    </row>
    <row r="23" spans="1:156" ht="34.200000000000003" x14ac:dyDescent="0.3">
      <c r="A23" s="2" t="s">
        <v>435</v>
      </c>
      <c r="B23" s="8">
        <f>Programas!BA576+Programas!BA587+Programas!BA598+Programas!BA609+Programas!BA620</f>
        <v>2787.2</v>
      </c>
      <c r="C23" s="8">
        <f>Programas!BB576+Programas!BB587+Programas!BB598+Programas!BB609+Programas!BB620</f>
        <v>24278</v>
      </c>
      <c r="D23" s="8">
        <f>Programas!BC576+Programas!BC587+Programas!BC598+Programas!BC609+Programas!BC620</f>
        <v>48556</v>
      </c>
      <c r="E23" s="8">
        <f t="shared" si="11"/>
        <v>75621.2</v>
      </c>
      <c r="F23" s="12">
        <f t="shared" si="12"/>
        <v>5.590122880956639E-2</v>
      </c>
      <c r="P23" s="2" t="s">
        <v>435</v>
      </c>
      <c r="Q23" s="8">
        <f>Programas!BA577+Programas!BA588+Programas!BA599+Programas!BA610+Programas!BA621</f>
        <v>1437.2</v>
      </c>
      <c r="R23" s="8">
        <f>Programas!BB577+Programas!BB588+Programas!BB599+Programas!BB610+Programas!BB621</f>
        <v>5778</v>
      </c>
      <c r="S23" s="8">
        <f>Programas!BC577+Programas!BC588+Programas!BC599+Programas!BC610+Programas!BC621</f>
        <v>11556</v>
      </c>
      <c r="T23" s="8">
        <f t="shared" si="13"/>
        <v>18771.2</v>
      </c>
      <c r="U23" s="12">
        <f t="shared" si="14"/>
        <v>2.7920871242932323E-2</v>
      </c>
      <c r="AE23" s="2" t="s">
        <v>435</v>
      </c>
      <c r="AF23" s="8">
        <f>Programas!BA578+Programas!BA589+Programas!BA600+Programas!BA611+Programas!BA622</f>
        <v>150</v>
      </c>
      <c r="AG23" s="8">
        <f>Programas!BB578+Programas!BB589+Programas!BB600+Programas!BB611+Programas!BB622</f>
        <v>1500</v>
      </c>
      <c r="AH23" s="8">
        <f>Programas!BC578+Programas!BC589+Programas!BC600+Programas!BC611+Programas!BC622</f>
        <v>3000</v>
      </c>
      <c r="AI23" s="8">
        <f t="shared" si="15"/>
        <v>4650</v>
      </c>
      <c r="AJ23" s="12">
        <f t="shared" si="16"/>
        <v>3.4515443936062172E-2</v>
      </c>
      <c r="AT23" s="2" t="s">
        <v>435</v>
      </c>
      <c r="AU23" s="8">
        <f>Programas!BA579+Programas!BA590+Programas!BA601+Programas!BA612+Programas!BA623</f>
        <v>300</v>
      </c>
      <c r="AV23" s="8">
        <f>Programas!BB579+Programas!BB590+Programas!BB601+Programas!BB612+Programas!BB623</f>
        <v>2250</v>
      </c>
      <c r="AW23" s="8">
        <f>Programas!BC579+Programas!BC590+Programas!BC601+Programas!BC612+Programas!BC623</f>
        <v>4500</v>
      </c>
      <c r="AX23" s="8">
        <f t="shared" si="17"/>
        <v>7050</v>
      </c>
      <c r="AY23" s="12">
        <f t="shared" si="18"/>
        <v>2.3404808467965645E-2</v>
      </c>
      <c r="BI23" s="2" t="s">
        <v>435</v>
      </c>
      <c r="BJ23" s="8">
        <f>Programas!BA580+Programas!BA591+Programas!BA602+Programas!BA613+Programas!BA624</f>
        <v>250</v>
      </c>
      <c r="BK23" s="8">
        <f>Programas!BB580+Programas!BB591+Programas!BB602+Programas!BB613+Programas!BB624</f>
        <v>2000</v>
      </c>
      <c r="BL23" s="8">
        <f>Programas!BC580+Programas!BC591+Programas!BC602+Programas!BC613+Programas!BC624</f>
        <v>4000</v>
      </c>
      <c r="BM23" s="8">
        <f t="shared" si="19"/>
        <v>6250</v>
      </c>
      <c r="BN23" s="12">
        <f t="shared" si="20"/>
        <v>6.9538079550987342E-2</v>
      </c>
      <c r="BX23" s="2" t="s">
        <v>435</v>
      </c>
      <c r="BY23" s="8">
        <f>Programas!BA581+Programas!BA592+Programas!BA603+Programas!BA614+Programas!BA625</f>
        <v>350</v>
      </c>
      <c r="BZ23" s="8">
        <f>Programas!BB581+Programas!BB592+Programas!BB603+Programas!BB614+Programas!BB625</f>
        <v>2500</v>
      </c>
      <c r="CA23" s="8">
        <f>Programas!BC581+Programas!BC592+Programas!BC603+Programas!BC614+Programas!BC625</f>
        <v>5000</v>
      </c>
      <c r="CB23" s="8">
        <f t="shared" si="21"/>
        <v>7850</v>
      </c>
      <c r="CC23" s="12">
        <f t="shared" si="22"/>
        <v>0.18082360285956106</v>
      </c>
      <c r="CM23" s="2" t="s">
        <v>435</v>
      </c>
      <c r="CN23" s="8">
        <f>Programas!BA582+Programas!BA593+Programas!BA604+Programas!BA615+Programas!BA626</f>
        <v>250</v>
      </c>
      <c r="CO23" s="8">
        <f>Programas!BB582+Programas!BB593+Programas!BB604+Programas!BB615+Programas!BB626</f>
        <v>1750</v>
      </c>
      <c r="CP23" s="8">
        <f>Programas!BC582+Programas!BC593+Programas!BC604+Programas!BC615+Programas!BC626</f>
        <v>3500</v>
      </c>
      <c r="CQ23" s="8">
        <f t="shared" si="23"/>
        <v>5500</v>
      </c>
      <c r="CR23" s="12">
        <f t="shared" si="24"/>
        <v>0.20476634895744522</v>
      </c>
      <c r="DB23" s="2" t="s">
        <v>435</v>
      </c>
      <c r="DC23" s="8">
        <f>Programas!BA583+Programas!BA594+Programas!BA605+Programas!BA616+Programas!BA627</f>
        <v>50</v>
      </c>
      <c r="DD23" s="8">
        <f>Programas!BB583+Programas!BB594+Programas!BB605+Programas!BB616+Programas!BB627</f>
        <v>750</v>
      </c>
      <c r="DE23" s="8">
        <f>Programas!BC583+Programas!BC594+Programas!BC605+Programas!BC616+Programas!BC627</f>
        <v>1500</v>
      </c>
      <c r="DF23" s="8">
        <f t="shared" si="25"/>
        <v>2300</v>
      </c>
      <c r="DG23" s="12">
        <f t="shared" si="26"/>
        <v>7.8442129984040376E-2</v>
      </c>
      <c r="DQ23" s="2" t="s">
        <v>435</v>
      </c>
      <c r="DR23" s="8">
        <f>Programas!BA584+Programas!BA595+Programas!BA606+Programas!BA617+Programas!BA628</f>
        <v>0</v>
      </c>
      <c r="DS23" s="8">
        <f>Programas!BB584+Programas!BB595+Programas!BB606+Programas!BB617+Programas!BB628</f>
        <v>1250</v>
      </c>
      <c r="DT23" s="8">
        <f>Programas!BC584+Programas!BC595+Programas!BC606+Programas!BC617+Programas!BC628</f>
        <v>2500</v>
      </c>
      <c r="DU23" s="8">
        <f t="shared" si="27"/>
        <v>3750</v>
      </c>
      <c r="DV23" s="12">
        <f t="shared" si="28"/>
        <v>0.34246575342465752</v>
      </c>
      <c r="EF23" s="2" t="s">
        <v>435</v>
      </c>
      <c r="EG23" s="8">
        <f>Programas!BA585+Programas!BA596+Programas!BA607+Programas!BA618+Programas!BA629</f>
        <v>0</v>
      </c>
      <c r="EH23" s="8">
        <f>Programas!BB585+Programas!BB596+Programas!BB607+Programas!BB618+Programas!BB629</f>
        <v>5250</v>
      </c>
      <c r="EI23" s="8">
        <f>Programas!BC585+Programas!BC596+Programas!BC607+Programas!BC618+Programas!BC629</f>
        <v>10500</v>
      </c>
      <c r="EJ23" s="8">
        <f t="shared" si="29"/>
        <v>15750</v>
      </c>
      <c r="EK23" s="12">
        <f t="shared" si="30"/>
        <v>0.46460176991150443</v>
      </c>
      <c r="EU23" s="2" t="s">
        <v>435</v>
      </c>
      <c r="EV23" s="8">
        <f>Programas!BA586+Programas!BA597+Programas!BA608+Programas!BA619+Programas!BA630</f>
        <v>0</v>
      </c>
      <c r="EW23" s="8">
        <f>Programas!BB586+Programas!BB597+Programas!BB608+Programas!BB619+Programas!BB630</f>
        <v>1250</v>
      </c>
      <c r="EX23" s="8">
        <f>Programas!BC586+Programas!BC597+Programas!BC608+Programas!BC619+Programas!BC630</f>
        <v>2500</v>
      </c>
      <c r="EY23" s="8">
        <f t="shared" si="31"/>
        <v>3750</v>
      </c>
      <c r="EZ23" s="12">
        <f t="shared" si="32"/>
        <v>0.36764705882352944</v>
      </c>
    </row>
    <row r="24" spans="1:156" ht="45.6" x14ac:dyDescent="0.3">
      <c r="A24" s="2" t="s">
        <v>436</v>
      </c>
      <c r="B24" s="8">
        <f>Programas!BA631+Programas!BA642</f>
        <v>787.2</v>
      </c>
      <c r="C24" s="8">
        <f>Programas!BB631+Programas!BB642</f>
        <v>0</v>
      </c>
      <c r="D24" s="8">
        <f>Programas!BC631+Programas!BC642</f>
        <v>0</v>
      </c>
      <c r="E24" s="8">
        <f t="shared" si="11"/>
        <v>787.2</v>
      </c>
      <c r="F24" s="12">
        <f t="shared" si="12"/>
        <v>5.8191945273138577E-4</v>
      </c>
      <c r="P24" s="2" t="s">
        <v>436</v>
      </c>
      <c r="Q24" s="8">
        <f>Programas!BA632+Programas!BA643</f>
        <v>787.2</v>
      </c>
      <c r="R24" s="8">
        <f>Programas!BB632+Programas!BB643</f>
        <v>0</v>
      </c>
      <c r="S24" s="8">
        <f>Programas!BC632+Programas!BC643</f>
        <v>0</v>
      </c>
      <c r="T24" s="8">
        <f t="shared" si="13"/>
        <v>787.2</v>
      </c>
      <c r="U24" s="12">
        <f t="shared" si="14"/>
        <v>1.1709059539313589E-3</v>
      </c>
      <c r="AE24" s="2" t="s">
        <v>436</v>
      </c>
      <c r="AF24" s="8">
        <f>Programas!BA633+Programas!BA644</f>
        <v>0</v>
      </c>
      <c r="AG24" s="8">
        <f>Programas!BB633+Programas!BB644</f>
        <v>0</v>
      </c>
      <c r="AH24" s="8">
        <f>Programas!BC633+Programas!BC644</f>
        <v>0</v>
      </c>
      <c r="AI24" s="8">
        <f t="shared" si="15"/>
        <v>0</v>
      </c>
      <c r="AJ24" s="12">
        <f t="shared" si="16"/>
        <v>0</v>
      </c>
      <c r="AT24" s="2" t="s">
        <v>436</v>
      </c>
      <c r="AU24" s="8">
        <f>Programas!BA634+Programas!BA645</f>
        <v>0</v>
      </c>
      <c r="AV24" s="8">
        <f>Programas!BB634+Programas!BB645</f>
        <v>0</v>
      </c>
      <c r="AW24" s="8">
        <f>Programas!BC634+Programas!BC645</f>
        <v>0</v>
      </c>
      <c r="AX24" s="8">
        <f t="shared" si="17"/>
        <v>0</v>
      </c>
      <c r="AY24" s="12">
        <f t="shared" si="18"/>
        <v>0</v>
      </c>
      <c r="BI24" s="2" t="s">
        <v>436</v>
      </c>
      <c r="BJ24" s="8">
        <f>Programas!BA635+Programas!BA646</f>
        <v>0</v>
      </c>
      <c r="BK24" s="8">
        <f>Programas!BB635+Programas!BB646</f>
        <v>0</v>
      </c>
      <c r="BL24" s="8">
        <f>Programas!BC635+Programas!BC646</f>
        <v>0</v>
      </c>
      <c r="BM24" s="8">
        <f t="shared" si="19"/>
        <v>0</v>
      </c>
      <c r="BN24" s="12">
        <f t="shared" si="20"/>
        <v>0</v>
      </c>
      <c r="BX24" s="2" t="s">
        <v>436</v>
      </c>
      <c r="BY24" s="8">
        <f>Programas!BA636+Programas!BA647</f>
        <v>0</v>
      </c>
      <c r="BZ24" s="8">
        <f>Programas!BB636+Programas!BB647</f>
        <v>0</v>
      </c>
      <c r="CA24" s="8">
        <f>Programas!BC636+Programas!BC647</f>
        <v>0</v>
      </c>
      <c r="CB24" s="8">
        <f t="shared" si="21"/>
        <v>0</v>
      </c>
      <c r="CC24" s="12">
        <f t="shared" si="22"/>
        <v>0</v>
      </c>
      <c r="CM24" s="2" t="s">
        <v>436</v>
      </c>
      <c r="CN24" s="8">
        <f>Programas!BA637+Programas!BA648</f>
        <v>0</v>
      </c>
      <c r="CO24" s="8">
        <f>Programas!BB637+Programas!BB648</f>
        <v>0</v>
      </c>
      <c r="CP24" s="8">
        <f>Programas!BC637+Programas!BC648</f>
        <v>0</v>
      </c>
      <c r="CQ24" s="8">
        <f t="shared" si="23"/>
        <v>0</v>
      </c>
      <c r="CR24" s="12">
        <f t="shared" si="24"/>
        <v>0</v>
      </c>
      <c r="DB24" s="2" t="s">
        <v>436</v>
      </c>
      <c r="DC24" s="8">
        <f>Programas!BA638+Programas!BA649</f>
        <v>0</v>
      </c>
      <c r="DD24" s="8">
        <f>Programas!BB638+Programas!BB649</f>
        <v>0</v>
      </c>
      <c r="DE24" s="8">
        <f>Programas!BC638+Programas!BC649</f>
        <v>0</v>
      </c>
      <c r="DF24" s="8">
        <f t="shared" si="25"/>
        <v>0</v>
      </c>
      <c r="DG24" s="12">
        <f t="shared" si="26"/>
        <v>0</v>
      </c>
      <c r="DQ24" s="2" t="s">
        <v>436</v>
      </c>
      <c r="DR24" s="8">
        <f>Programas!BA639+Programas!BA650</f>
        <v>0</v>
      </c>
      <c r="DS24" s="8">
        <f>Programas!BB639+Programas!BB650</f>
        <v>0</v>
      </c>
      <c r="DT24" s="8">
        <f>Programas!BC639+Programas!BC650</f>
        <v>0</v>
      </c>
      <c r="DU24" s="8">
        <f t="shared" si="27"/>
        <v>0</v>
      </c>
      <c r="DV24" s="12">
        <f t="shared" si="28"/>
        <v>0</v>
      </c>
      <c r="EF24" s="2" t="s">
        <v>436</v>
      </c>
      <c r="EG24" s="8">
        <f>Programas!BA640+Programas!BA651</f>
        <v>0</v>
      </c>
      <c r="EH24" s="8">
        <f>Programas!BB640+Programas!BB651</f>
        <v>0</v>
      </c>
      <c r="EI24" s="8">
        <f>Programas!BC640+Programas!BC651</f>
        <v>0</v>
      </c>
      <c r="EJ24" s="8">
        <f t="shared" si="29"/>
        <v>0</v>
      </c>
      <c r="EK24" s="12">
        <f t="shared" si="30"/>
        <v>0</v>
      </c>
      <c r="EU24" s="2" t="s">
        <v>436</v>
      </c>
      <c r="EV24" s="8">
        <f>Programas!BA641+Programas!BA652</f>
        <v>0</v>
      </c>
      <c r="EW24" s="8">
        <f>Programas!BB641+Programas!BB652</f>
        <v>0</v>
      </c>
      <c r="EX24" s="8">
        <f>Programas!BC641+Programas!BC652</f>
        <v>0</v>
      </c>
      <c r="EY24" s="8">
        <f t="shared" si="31"/>
        <v>0</v>
      </c>
      <c r="EZ24" s="12">
        <f t="shared" si="32"/>
        <v>0</v>
      </c>
    </row>
    <row r="25" spans="1:156" ht="34.200000000000003" x14ac:dyDescent="0.3">
      <c r="A25" s="2" t="s">
        <v>437</v>
      </c>
      <c r="B25" s="8">
        <f>Programas!BA653+Programas!BA664+Programas!BA675+Programas!BA686</f>
        <v>170682</v>
      </c>
      <c r="C25" s="8">
        <f>Programas!BB653+Programas!BB664+Programas!BB675+Programas!BB686</f>
        <v>48750</v>
      </c>
      <c r="D25" s="8">
        <f>Programas!BC653+Programas!BC664+Programas!BC675+Programas!BC686</f>
        <v>97500</v>
      </c>
      <c r="E25" s="8">
        <f t="shared" si="11"/>
        <v>316932</v>
      </c>
      <c r="F25" s="12">
        <f t="shared" si="12"/>
        <v>0.23428467478793641</v>
      </c>
      <c r="P25" s="2" t="s">
        <v>437</v>
      </c>
      <c r="Q25" s="8">
        <f>Programas!BA654+Programas!BA665+Programas!BA676+Programas!BA687</f>
        <v>44996</v>
      </c>
      <c r="R25" s="8">
        <f>Programas!BB654+Programas!BB665+Programas!BB676+Programas!BB687</f>
        <v>13000</v>
      </c>
      <c r="S25" s="8">
        <f>Programas!BC654+Programas!BC665+Programas!BC676+Programas!BC687</f>
        <v>26000</v>
      </c>
      <c r="T25" s="8">
        <f t="shared" si="13"/>
        <v>83996</v>
      </c>
      <c r="U25" s="12">
        <f t="shared" si="14"/>
        <v>0.12493828316364129</v>
      </c>
      <c r="AE25" s="2" t="s">
        <v>437</v>
      </c>
      <c r="AF25" s="8">
        <f>Programas!BA655+Programas!BA666+Programas!BA677+Programas!BA688</f>
        <v>17750</v>
      </c>
      <c r="AG25" s="8">
        <f>Programas!BB655+Programas!BB666+Programas!BB677+Programas!BB688</f>
        <v>4500</v>
      </c>
      <c r="AH25" s="8">
        <f>Programas!BC655+Programas!BC666+Programas!BC677+Programas!BC688</f>
        <v>9000</v>
      </c>
      <c r="AI25" s="8">
        <f t="shared" si="15"/>
        <v>31250</v>
      </c>
      <c r="AJ25" s="12">
        <f t="shared" si="16"/>
        <v>0.23195862860256836</v>
      </c>
      <c r="AT25" s="2" t="s">
        <v>437</v>
      </c>
      <c r="AU25" s="8">
        <f>Programas!BA656+Programas!BA667+Programas!BA678+Programas!BA689</f>
        <v>40800</v>
      </c>
      <c r="AV25" s="8">
        <f>Programas!BB656+Programas!BB667+Programas!BB678+Programas!BB689</f>
        <v>13250</v>
      </c>
      <c r="AW25" s="8">
        <f>Programas!BC656+Programas!BC667+Programas!BC678+Programas!BC689</f>
        <v>26500</v>
      </c>
      <c r="AX25" s="8">
        <f t="shared" si="17"/>
        <v>80550</v>
      </c>
      <c r="AY25" s="12">
        <f t="shared" si="18"/>
        <v>0.26741238611271384</v>
      </c>
      <c r="BI25" s="2" t="s">
        <v>437</v>
      </c>
      <c r="BJ25" s="8">
        <f>Programas!BA657+Programas!BA668+Programas!BA679+Programas!BA690</f>
        <v>33178</v>
      </c>
      <c r="BK25" s="8">
        <f>Programas!BB657+Programas!BB668+Programas!BB679+Programas!BB690</f>
        <v>3500</v>
      </c>
      <c r="BL25" s="8">
        <f>Programas!BC657+Programas!BC668+Programas!BC679+Programas!BC690</f>
        <v>7000</v>
      </c>
      <c r="BM25" s="8">
        <f t="shared" si="19"/>
        <v>43678</v>
      </c>
      <c r="BN25" s="12">
        <f t="shared" si="20"/>
        <v>0.48596547818048402</v>
      </c>
      <c r="BX25" s="2" t="s">
        <v>437</v>
      </c>
      <c r="BY25" s="8">
        <f>Programas!BA658+Programas!BA669+Programas!BA680+Programas!BA691</f>
        <v>14400</v>
      </c>
      <c r="BZ25" s="8">
        <f>Programas!BB658+Programas!BB669+Programas!BB680+Programas!BB691</f>
        <v>3500</v>
      </c>
      <c r="CA25" s="8">
        <f>Programas!BC658+Programas!BC669+Programas!BC680+Programas!BC691</f>
        <v>7000</v>
      </c>
      <c r="CB25" s="8">
        <f t="shared" si="21"/>
        <v>24900</v>
      </c>
      <c r="CC25" s="12">
        <f t="shared" si="22"/>
        <v>0.57356786129975423</v>
      </c>
      <c r="CM25" s="2" t="s">
        <v>437</v>
      </c>
      <c r="CN25" s="8">
        <f>Programas!BA659+Programas!BA670+Programas!BA681+Programas!BA692</f>
        <v>8100</v>
      </c>
      <c r="CO25" s="8">
        <f>Programas!BB659+Programas!BB670+Programas!BB681+Programas!BB692</f>
        <v>1500</v>
      </c>
      <c r="CP25" s="8">
        <f>Programas!BC659+Programas!BC670+Programas!BC681+Programas!BC692</f>
        <v>3000</v>
      </c>
      <c r="CQ25" s="8">
        <f t="shared" si="23"/>
        <v>12600</v>
      </c>
      <c r="CR25" s="12">
        <f t="shared" si="24"/>
        <v>0.46910109033887454</v>
      </c>
      <c r="DB25" s="2" t="s">
        <v>437</v>
      </c>
      <c r="DC25" s="8">
        <f>Programas!BA660+Programas!BA671+Programas!BA682+Programas!BA693</f>
        <v>11458</v>
      </c>
      <c r="DD25" s="8">
        <f>Programas!BB660+Programas!BB671+Programas!BB682+Programas!BB693</f>
        <v>750</v>
      </c>
      <c r="DE25" s="8">
        <f>Programas!BC660+Programas!BC671+Programas!BC682+Programas!BC693</f>
        <v>1500</v>
      </c>
      <c r="DF25" s="8">
        <f t="shared" si="25"/>
        <v>13708</v>
      </c>
      <c r="DG25" s="12">
        <f t="shared" si="26"/>
        <v>0.46751509470488067</v>
      </c>
      <c r="DQ25" s="2" t="s">
        <v>437</v>
      </c>
      <c r="DR25" s="8">
        <f>Programas!BA661+Programas!BA672+Programas!BA683+Programas!BA694</f>
        <v>0</v>
      </c>
      <c r="DS25" s="8">
        <f>Programas!BB661+Programas!BB672+Programas!BB683+Programas!BB694</f>
        <v>2000</v>
      </c>
      <c r="DT25" s="8">
        <f>Programas!BC661+Programas!BC672+Programas!BC683+Programas!BC694</f>
        <v>4000</v>
      </c>
      <c r="DU25" s="8">
        <f t="shared" si="27"/>
        <v>6000</v>
      </c>
      <c r="DV25" s="12">
        <f t="shared" si="28"/>
        <v>0.54794520547945202</v>
      </c>
      <c r="EF25" s="2" t="s">
        <v>437</v>
      </c>
      <c r="EG25" s="8">
        <f>Programas!BA662+Programas!BA673+Programas!BA684+Programas!BA695</f>
        <v>0</v>
      </c>
      <c r="EH25" s="8">
        <f>Programas!BB662+Programas!BB673+Programas!BB684+Programas!BB695</f>
        <v>5000</v>
      </c>
      <c r="EI25" s="8">
        <f>Programas!BC662+Programas!BC673+Programas!BC684+Programas!BC695</f>
        <v>10000</v>
      </c>
      <c r="EJ25" s="8">
        <f t="shared" si="29"/>
        <v>15000</v>
      </c>
      <c r="EK25" s="12">
        <f t="shared" si="30"/>
        <v>0.44247787610619471</v>
      </c>
      <c r="EU25" s="2" t="s">
        <v>437</v>
      </c>
      <c r="EV25" s="8">
        <f>Programas!BA663+Programas!BA674+Programas!BA685+Programas!BA696</f>
        <v>0</v>
      </c>
      <c r="EW25" s="8">
        <f>Programas!BB663+Programas!BB674+Programas!BB685+Programas!BB696</f>
        <v>1750</v>
      </c>
      <c r="EX25" s="8">
        <f>Programas!BC663+Programas!BC674+Programas!BC685+Programas!BC696</f>
        <v>3500</v>
      </c>
      <c r="EY25" s="8">
        <f t="shared" si="31"/>
        <v>5250</v>
      </c>
      <c r="EZ25" s="12">
        <f t="shared" si="32"/>
        <v>0.51470588235294112</v>
      </c>
    </row>
    <row r="26" spans="1:156" ht="45.6" x14ac:dyDescent="0.3">
      <c r="A26" s="2" t="s">
        <v>438</v>
      </c>
      <c r="B26" s="8">
        <f>Programas!BA697+Programas!BA708+Programas!BA719+Programas!BA730</f>
        <v>28313.623371223679</v>
      </c>
      <c r="C26" s="8">
        <f>Programas!BB697+Programas!BB708+Programas!BB719+Programas!BB730</f>
        <v>29985.009970325518</v>
      </c>
      <c r="D26" s="8">
        <f>Programas!BC697+Programas!BC708+Programas!BC719+Programas!BC730</f>
        <v>59970.019940651036</v>
      </c>
      <c r="E26" s="8">
        <f t="shared" si="11"/>
        <v>118268.65328220023</v>
      </c>
      <c r="F26" s="12">
        <f t="shared" si="12"/>
        <v>8.7427375499562962E-2</v>
      </c>
      <c r="P26" s="2" t="s">
        <v>438</v>
      </c>
      <c r="Q26" s="8">
        <f>Programas!BA698+Programas!BA709+Programas!BA720+Programas!BA731</f>
        <v>16018.14256968235</v>
      </c>
      <c r="R26" s="8">
        <f>Programas!BB698+Programas!BB709+Programas!BB720+Programas!BB731</f>
        <v>14961.036624720438</v>
      </c>
      <c r="S26" s="8">
        <f>Programas!BC698+Programas!BC709+Programas!BC720+Programas!BC731</f>
        <v>29922.073249440877</v>
      </c>
      <c r="T26" s="8">
        <f t="shared" si="13"/>
        <v>60901.252443843667</v>
      </c>
      <c r="U26" s="12">
        <f t="shared" si="14"/>
        <v>9.0586431768766865E-2</v>
      </c>
      <c r="AE26" s="2" t="s">
        <v>438</v>
      </c>
      <c r="AF26" s="8">
        <f>Programas!BA699+Programas!BA710+Programas!BA721+Programas!BA732</f>
        <v>2175.1090141674999</v>
      </c>
      <c r="AG26" s="8">
        <f>Programas!BB699+Programas!BB710+Programas!BB721+Programas!BB732</f>
        <v>2205.4392890874997</v>
      </c>
      <c r="AH26" s="8">
        <f>Programas!BC699+Programas!BC710+Programas!BC721+Programas!BC732</f>
        <v>4410.8785781749993</v>
      </c>
      <c r="AI26" s="8">
        <f t="shared" si="15"/>
        <v>8791.4268814299994</v>
      </c>
      <c r="AJ26" s="12">
        <f t="shared" si="16"/>
        <v>6.5255914332040227E-2</v>
      </c>
      <c r="AT26" s="2" t="s">
        <v>438</v>
      </c>
      <c r="AU26" s="8">
        <f>Programas!BA700+Programas!BA711+Programas!BA722+Programas!BA733</f>
        <v>5290.153759038828</v>
      </c>
      <c r="AV26" s="8">
        <f>Programas!BB700+Programas!BB711+Programas!BB722+Programas!BB733</f>
        <v>6107.6554783425772</v>
      </c>
      <c r="AW26" s="8">
        <f>Programas!BC700+Programas!BC711+Programas!BC722+Programas!BC733</f>
        <v>12215.310956685154</v>
      </c>
      <c r="AX26" s="8">
        <f t="shared" si="17"/>
        <v>23613.12019406656</v>
      </c>
      <c r="AY26" s="12">
        <f t="shared" si="18"/>
        <v>7.8391568152224048E-2</v>
      </c>
      <c r="BI26" s="2" t="s">
        <v>438</v>
      </c>
      <c r="BJ26" s="8">
        <f>Programas!BA701+Programas!BA712+Programas!BA723+Programas!BA734</f>
        <v>2072.1436708602341</v>
      </c>
      <c r="BK26" s="8">
        <f>Programas!BB701+Programas!BB712+Programas!BB723+Programas!BB734</f>
        <v>2257.1717668714841</v>
      </c>
      <c r="BL26" s="8">
        <f>Programas!BC701+Programas!BC712+Programas!BC723+Programas!BC734</f>
        <v>4514.3435337429673</v>
      </c>
      <c r="BM26" s="8">
        <f t="shared" si="19"/>
        <v>8843.658971474686</v>
      </c>
      <c r="BN26" s="12">
        <f t="shared" si="20"/>
        <v>9.8395369772833544E-2</v>
      </c>
      <c r="BX26" s="2" t="s">
        <v>438</v>
      </c>
      <c r="BY26" s="8">
        <f>Programas!BA702+Programas!BA713+Programas!BA724+Programas!BA735</f>
        <v>930.3465669273437</v>
      </c>
      <c r="BZ26" s="8">
        <f>Programas!BB702+Programas!BB713+Programas!BB724+Programas!BB735</f>
        <v>917.3247778398437</v>
      </c>
      <c r="CA26" s="8">
        <f>Programas!BC702+Programas!BC713+Programas!BC724+Programas!BC735</f>
        <v>1834.6495556796876</v>
      </c>
      <c r="CB26" s="8">
        <f t="shared" si="21"/>
        <v>3682.3209004468749</v>
      </c>
      <c r="CC26" s="12">
        <f t="shared" si="22"/>
        <v>8.4821723834887522E-2</v>
      </c>
      <c r="CM26" s="2" t="s">
        <v>438</v>
      </c>
      <c r="CN26" s="8">
        <f>Programas!BA703+Programas!BA714+Programas!BA725+Programas!BA736</f>
        <v>843.31191023460929</v>
      </c>
      <c r="CO26" s="8">
        <f>Programas!BB703+Programas!BB714+Programas!BB725+Programas!BB736</f>
        <v>765.59230005585937</v>
      </c>
      <c r="CP26" s="8">
        <f>Programas!BC703+Programas!BC714+Programas!BC725+Programas!BC736</f>
        <v>1531.184600111719</v>
      </c>
      <c r="CQ26" s="8">
        <f t="shared" si="23"/>
        <v>3140.0888104021878</v>
      </c>
      <c r="CR26" s="12">
        <f t="shared" si="24"/>
        <v>0.11690627656512427</v>
      </c>
      <c r="DB26" s="2" t="s">
        <v>438</v>
      </c>
      <c r="DC26" s="8">
        <f>Programas!BA704+Programas!BA715+Programas!BA726+Programas!BA737</f>
        <v>984.41588031281253</v>
      </c>
      <c r="DD26" s="8">
        <f>Programas!BB704+Programas!BB715+Programas!BB726+Programas!BB737</f>
        <v>920.78973340781249</v>
      </c>
      <c r="DE26" s="8">
        <f>Programas!BC704+Programas!BC715+Programas!BC726+Programas!BC737</f>
        <v>1841.579466815625</v>
      </c>
      <c r="DF26" s="8">
        <f t="shared" si="25"/>
        <v>3746.78508053625</v>
      </c>
      <c r="DG26" s="12">
        <f t="shared" si="26"/>
        <v>0.12778513143899467</v>
      </c>
      <c r="DQ26" s="2" t="s">
        <v>438</v>
      </c>
      <c r="DR26" s="8">
        <f>Programas!BA705+Programas!BA716+Programas!BA727+Programas!BA738</f>
        <v>0</v>
      </c>
      <c r="DS26" s="8">
        <f>Programas!BB705+Programas!BB716+Programas!BB727+Programas!BB738</f>
        <v>400</v>
      </c>
      <c r="DT26" s="8">
        <f>Programas!BC705+Programas!BC716+Programas!BC727+Programas!BC738</f>
        <v>800</v>
      </c>
      <c r="DU26" s="8">
        <f t="shared" si="27"/>
        <v>1200</v>
      </c>
      <c r="DV26" s="12">
        <f t="shared" si="28"/>
        <v>0.1095890410958904</v>
      </c>
      <c r="EF26" s="2" t="s">
        <v>438</v>
      </c>
      <c r="EG26" s="8">
        <f>Programas!BA706+Programas!BA717+Programas!BA728+Programas!BA739</f>
        <v>0</v>
      </c>
      <c r="EH26" s="8">
        <f>Programas!BB706+Programas!BB717+Programas!BB728+Programas!BB739</f>
        <v>1050</v>
      </c>
      <c r="EI26" s="8">
        <f>Programas!BC706+Programas!BC717+Programas!BC728+Programas!BC739</f>
        <v>2100</v>
      </c>
      <c r="EJ26" s="8">
        <f t="shared" si="29"/>
        <v>3150</v>
      </c>
      <c r="EK26" s="12">
        <f t="shared" si="30"/>
        <v>9.2920353982300891E-2</v>
      </c>
      <c r="EU26" s="2" t="s">
        <v>438</v>
      </c>
      <c r="EV26" s="8">
        <f>Programas!BA707+Programas!BA718+Programas!BA729+Programas!BA740</f>
        <v>0</v>
      </c>
      <c r="EW26" s="8">
        <f>Programas!BB707+Programas!BB718+Programas!BB729+Programas!BB740</f>
        <v>400</v>
      </c>
      <c r="EX26" s="8">
        <f>Programas!BC707+Programas!BC718+Programas!BC729+Programas!BC740</f>
        <v>800</v>
      </c>
      <c r="EY26" s="8">
        <f t="shared" si="31"/>
        <v>1200</v>
      </c>
      <c r="EZ26" s="12">
        <f t="shared" si="32"/>
        <v>0.11764705882352941</v>
      </c>
    </row>
    <row r="27" spans="1:156" x14ac:dyDescent="0.3">
      <c r="A27" s="2" t="s">
        <v>417</v>
      </c>
      <c r="B27" s="8">
        <f>SUM(B10:B26)</f>
        <v>528772.90966288629</v>
      </c>
      <c r="C27" s="8">
        <f>SUM(C10:C26)</f>
        <v>270146.20965914428</v>
      </c>
      <c r="D27" s="8">
        <f>SUM(D10:D26)</f>
        <v>553845.41931828856</v>
      </c>
      <c r="E27" s="8">
        <f>SUM(E10:E26)</f>
        <v>1352764.5386403191</v>
      </c>
      <c r="P27" s="2" t="s">
        <v>417</v>
      </c>
      <c r="Q27" s="8">
        <f>SUM(Q10:Q26)</f>
        <v>231030.42886134499</v>
      </c>
      <c r="R27" s="8">
        <f>SUM(R10:R26)</f>
        <v>148781.0363135392</v>
      </c>
      <c r="S27" s="8">
        <f>SUM(S10:S26)</f>
        <v>292488.47262707842</v>
      </c>
      <c r="T27" s="8">
        <f>SUM(T10:T26)</f>
        <v>672299.93780196237</v>
      </c>
      <c r="AE27" s="2" t="s">
        <v>417</v>
      </c>
      <c r="AF27" s="8">
        <f>SUM(AF10:AF26)</f>
        <v>39416.549014167504</v>
      </c>
      <c r="AG27" s="8">
        <f>SUM(AG10:AG26)</f>
        <v>22732.8392890875</v>
      </c>
      <c r="AH27" s="8">
        <f>SUM(AH10:AH26)</f>
        <v>72572.91191150833</v>
      </c>
      <c r="AI27" s="8">
        <f>SUM(AI10:AI26)</f>
        <v>134722.30021476332</v>
      </c>
      <c r="AT27" s="2" t="s">
        <v>417</v>
      </c>
      <c r="AU27" s="8">
        <f>SUM(AU10:AU26)</f>
        <v>157950.55375903886</v>
      </c>
      <c r="AV27" s="8">
        <f>SUM(AV10:AV26)</f>
        <v>48897.455478342577</v>
      </c>
      <c r="AW27" s="8">
        <f>SUM(AW10:AW26)</f>
        <v>94372.144290018477</v>
      </c>
      <c r="AX27" s="8">
        <f>SUM(AX10:AX26)</f>
        <v>301220.15352739987</v>
      </c>
      <c r="BI27" s="2" t="s">
        <v>417</v>
      </c>
      <c r="BJ27" s="8">
        <f>SUM(BJ10:BJ26)</f>
        <v>50735.263670860237</v>
      </c>
      <c r="BK27" s="8">
        <f>SUM(BK10:BK26)</f>
        <v>13298.771766871485</v>
      </c>
      <c r="BL27" s="8">
        <f>SUM(BL10:BL26)</f>
        <v>25844.776867076303</v>
      </c>
      <c r="BM27" s="8">
        <f>SUM(BM10:BM26)</f>
        <v>89878.812304808016</v>
      </c>
      <c r="BX27" s="2" t="s">
        <v>417</v>
      </c>
      <c r="BY27" s="8">
        <f>SUM(BY10:BY26)</f>
        <v>19348.466566927342</v>
      </c>
      <c r="BZ27" s="8">
        <f>SUM(BZ10:BZ26)</f>
        <v>8148.924777839844</v>
      </c>
      <c r="CA27" s="8">
        <f>SUM(CA10:CA26)</f>
        <v>15915.082889013021</v>
      </c>
      <c r="CB27" s="8">
        <f>SUM(CB10:CB26)</f>
        <v>43412.474233780209</v>
      </c>
      <c r="CM27" s="2" t="s">
        <v>417</v>
      </c>
      <c r="CN27" s="8">
        <f>SUM(CN10:CN26)</f>
        <v>12512.271910234609</v>
      </c>
      <c r="CO27" s="8">
        <f>SUM(CO10:CO26)</f>
        <v>4776.7923000558594</v>
      </c>
      <c r="CP27" s="8">
        <f>SUM(CP10:CP26)</f>
        <v>9570.8179334450524</v>
      </c>
      <c r="CQ27" s="8">
        <f>SUM(CQ10:CQ26)</f>
        <v>26859.882143735522</v>
      </c>
      <c r="DB27" s="2" t="s">
        <v>417</v>
      </c>
      <c r="DC27" s="8">
        <f>SUM(DC10:DC26)</f>
        <v>17779.375880312811</v>
      </c>
      <c r="DD27" s="8">
        <f>SUM(DD10:DD26)</f>
        <v>5160.3897334078129</v>
      </c>
      <c r="DE27" s="8">
        <f>SUM(DE10:DE26)</f>
        <v>6381.2128001489582</v>
      </c>
      <c r="DF27" s="8">
        <f>SUM(DF10:DF26)</f>
        <v>29320.978413869583</v>
      </c>
      <c r="DQ27" s="2" t="s">
        <v>417</v>
      </c>
      <c r="DR27" s="8">
        <f>SUM(DR10:DR26)</f>
        <v>0</v>
      </c>
      <c r="DS27" s="8">
        <f>SUM(DS10:DS26)</f>
        <v>3650</v>
      </c>
      <c r="DT27" s="8">
        <f>SUM(DT10:DT26)</f>
        <v>7300</v>
      </c>
      <c r="DU27" s="8">
        <f>SUM(DU10:DU26)</f>
        <v>10950</v>
      </c>
      <c r="EF27" s="2" t="s">
        <v>417</v>
      </c>
      <c r="EG27" s="8">
        <f>SUM(EG10:EG26)</f>
        <v>0</v>
      </c>
      <c r="EH27" s="8">
        <f>SUM(EH10:EH26)</f>
        <v>11300</v>
      </c>
      <c r="EI27" s="8">
        <f>SUM(EI10:EI26)</f>
        <v>22600</v>
      </c>
      <c r="EJ27" s="8">
        <f>SUM(EJ10:EJ26)</f>
        <v>33900</v>
      </c>
      <c r="EU27" s="2" t="s">
        <v>417</v>
      </c>
      <c r="EV27" s="8">
        <f>SUM(EV10:EV26)</f>
        <v>0</v>
      </c>
      <c r="EW27" s="8">
        <f>SUM(EW10:EW26)</f>
        <v>3400</v>
      </c>
      <c r="EX27" s="8">
        <f>SUM(EX10:EX26)</f>
        <v>6800</v>
      </c>
      <c r="EY27" s="8">
        <f>SUM(EY10:EY26)</f>
        <v>10200</v>
      </c>
    </row>
    <row r="30" spans="1:156" ht="22.8" x14ac:dyDescent="0.3">
      <c r="A30" s="2" t="s">
        <v>439</v>
      </c>
      <c r="B30" s="2" t="s">
        <v>451</v>
      </c>
      <c r="C30" s="2" t="s">
        <v>458</v>
      </c>
      <c r="D30" s="2" t="s">
        <v>449</v>
      </c>
      <c r="E30" s="2" t="s">
        <v>448</v>
      </c>
      <c r="P30" s="2" t="s">
        <v>439</v>
      </c>
      <c r="Q30" s="2" t="s">
        <v>451</v>
      </c>
      <c r="R30" s="2" t="s">
        <v>458</v>
      </c>
      <c r="S30" s="2" t="s">
        <v>449</v>
      </c>
      <c r="T30" s="2" t="s">
        <v>448</v>
      </c>
      <c r="AE30" s="2" t="s">
        <v>439</v>
      </c>
      <c r="AF30" s="2" t="s">
        <v>451</v>
      </c>
      <c r="AG30" s="2" t="s">
        <v>458</v>
      </c>
      <c r="AH30" s="2" t="s">
        <v>449</v>
      </c>
      <c r="AI30" s="2" t="s">
        <v>448</v>
      </c>
      <c r="AT30" s="2" t="s">
        <v>439</v>
      </c>
      <c r="AU30" s="2" t="s">
        <v>451</v>
      </c>
      <c r="AV30" s="2" t="s">
        <v>458</v>
      </c>
      <c r="AW30" s="2" t="s">
        <v>449</v>
      </c>
      <c r="AX30" s="2" t="s">
        <v>448</v>
      </c>
      <c r="BI30" s="2" t="s">
        <v>439</v>
      </c>
      <c r="BJ30" s="2" t="s">
        <v>451</v>
      </c>
      <c r="BK30" s="2" t="s">
        <v>458</v>
      </c>
      <c r="BL30" s="2" t="s">
        <v>449</v>
      </c>
      <c r="BM30" s="2" t="s">
        <v>448</v>
      </c>
      <c r="BX30" s="2" t="s">
        <v>439</v>
      </c>
      <c r="BY30" s="2" t="s">
        <v>451</v>
      </c>
      <c r="BZ30" s="2" t="s">
        <v>458</v>
      </c>
      <c r="CA30" s="2" t="s">
        <v>449</v>
      </c>
      <c r="CB30" s="2" t="s">
        <v>448</v>
      </c>
      <c r="CM30" s="2" t="s">
        <v>439</v>
      </c>
      <c r="CN30" s="2" t="s">
        <v>451</v>
      </c>
      <c r="CO30" s="2" t="s">
        <v>458</v>
      </c>
      <c r="CP30" s="2" t="s">
        <v>449</v>
      </c>
      <c r="CQ30" s="2" t="s">
        <v>448</v>
      </c>
      <c r="DB30" s="2" t="s">
        <v>439</v>
      </c>
      <c r="DC30" s="2" t="s">
        <v>451</v>
      </c>
      <c r="DD30" s="2" t="s">
        <v>458</v>
      </c>
      <c r="DE30" s="2" t="s">
        <v>449</v>
      </c>
      <c r="DF30" s="2" t="s">
        <v>448</v>
      </c>
      <c r="DQ30" s="2" t="s">
        <v>439</v>
      </c>
      <c r="DR30" s="2" t="s">
        <v>451</v>
      </c>
      <c r="DS30" s="2" t="s">
        <v>458</v>
      </c>
      <c r="DT30" s="2" t="s">
        <v>449</v>
      </c>
      <c r="DU30" s="2" t="s">
        <v>448</v>
      </c>
      <c r="EF30" s="2" t="s">
        <v>439</v>
      </c>
      <c r="EG30" s="2" t="s">
        <v>451</v>
      </c>
      <c r="EH30" s="2" t="s">
        <v>458</v>
      </c>
      <c r="EI30" s="2" t="s">
        <v>449</v>
      </c>
      <c r="EJ30" s="2" t="s">
        <v>448</v>
      </c>
      <c r="EU30" s="2" t="s">
        <v>439</v>
      </c>
      <c r="EV30" s="2" t="s">
        <v>451</v>
      </c>
      <c r="EW30" s="2" t="s">
        <v>458</v>
      </c>
      <c r="EX30" s="2" t="s">
        <v>449</v>
      </c>
      <c r="EY30" s="2" t="s">
        <v>448</v>
      </c>
    </row>
    <row r="31" spans="1:156" x14ac:dyDescent="0.3">
      <c r="A31" s="2" t="s">
        <v>440</v>
      </c>
      <c r="B31" s="8">
        <f>SUM(B10:B21)</f>
        <v>132086.68629166263</v>
      </c>
      <c r="C31" s="8">
        <f>SUM(C10:C21)</f>
        <v>89931.99968881876</v>
      </c>
      <c r="D31" s="8">
        <f>SUM(D10:D21)</f>
        <v>165416.99937763752</v>
      </c>
      <c r="E31" s="8">
        <f>SUM(E10:E21)</f>
        <v>387435.68535811885</v>
      </c>
      <c r="P31" s="2" t="s">
        <v>440</v>
      </c>
      <c r="Q31" s="8">
        <f>SUM(Q10:Q21)</f>
        <v>122766.28629166262</v>
      </c>
      <c r="R31" s="8">
        <f>SUM(R10:R21)</f>
        <v>74066.399688818754</v>
      </c>
      <c r="S31" s="8">
        <f>SUM(S10:S21)</f>
        <v>143059.19937763753</v>
      </c>
      <c r="T31" s="8">
        <f>SUM(T10:T21)</f>
        <v>339891.88535811886</v>
      </c>
      <c r="AE31" s="2" t="s">
        <v>440</v>
      </c>
      <c r="AF31" s="8">
        <f>SUM(AF10:AF21)</f>
        <v>2203.84</v>
      </c>
      <c r="AG31" s="8">
        <f>SUM(AG10:AG21)</f>
        <v>1989.8000000000002</v>
      </c>
      <c r="AH31" s="8">
        <f>SUM(AH10:AH21)</f>
        <v>3086.8333333333335</v>
      </c>
      <c r="AI31" s="8">
        <f>SUM(AI10:AI21)</f>
        <v>7280.4733333333334</v>
      </c>
      <c r="AT31" s="2" t="s">
        <v>440</v>
      </c>
      <c r="AU31" s="8">
        <f>SUM(AU10:AU21)</f>
        <v>4372.8</v>
      </c>
      <c r="AV31" s="8">
        <f>SUM(AV10:AV21)</f>
        <v>7752.2</v>
      </c>
      <c r="AW31" s="8">
        <f>SUM(AW10:AW21)</f>
        <v>12081.633333333335</v>
      </c>
      <c r="AX31" s="8">
        <f>SUM(AX10:AX21)</f>
        <v>24206.633333333331</v>
      </c>
      <c r="BI31" s="2" t="s">
        <v>440</v>
      </c>
      <c r="BJ31" s="8">
        <f>SUM(BJ10:BJ21)</f>
        <v>1197.52</v>
      </c>
      <c r="BK31" s="8">
        <f>SUM(BK10:BK21)</f>
        <v>1504</v>
      </c>
      <c r="BL31" s="8">
        <f>SUM(BL10:BL21)</f>
        <v>2255.2333333333336</v>
      </c>
      <c r="BM31" s="8">
        <f>SUM(BM10:BM21)</f>
        <v>4956.753333333334</v>
      </c>
      <c r="BX31" s="2" t="s">
        <v>440</v>
      </c>
      <c r="BY31" s="8">
        <f>SUM(BY10:BY21)</f>
        <v>577.52</v>
      </c>
      <c r="BZ31" s="8">
        <f>SUM(BZ10:BZ21)</f>
        <v>1194</v>
      </c>
      <c r="CA31" s="8">
        <f>SUM(CA10:CA21)</f>
        <v>2005.2333333333336</v>
      </c>
      <c r="CB31" s="8">
        <f>SUM(CB10:CB21)</f>
        <v>3776.7533333333336</v>
      </c>
      <c r="CM31" s="2" t="s">
        <v>440</v>
      </c>
      <c r="CN31" s="8">
        <f>SUM(CN10:CN21)</f>
        <v>469.36</v>
      </c>
      <c r="CO31" s="8">
        <f>SUM(CO10:CO21)</f>
        <v>723.60000000000014</v>
      </c>
      <c r="CP31" s="8">
        <f>SUM(CP10:CP21)</f>
        <v>1464.4333333333334</v>
      </c>
      <c r="CQ31" s="8">
        <f>SUM(CQ10:CQ21)</f>
        <v>2657.3933333333334</v>
      </c>
      <c r="DB31" s="2" t="s">
        <v>440</v>
      </c>
      <c r="DC31" s="8">
        <f>SUM(DC10:DC21)</f>
        <v>499.36</v>
      </c>
      <c r="DD31" s="8">
        <f>SUM(DD10:DD21)</f>
        <v>2702.0000000000005</v>
      </c>
      <c r="DE31" s="8">
        <f>SUM(DE10:DE21)</f>
        <v>1464.4333333333334</v>
      </c>
      <c r="DF31" s="8">
        <f>SUM(DF10:DF21)</f>
        <v>4665.7933333333331</v>
      </c>
      <c r="DQ31" s="2" t="s">
        <v>440</v>
      </c>
      <c r="DR31" s="8">
        <f>SUM(DR10:DR21)</f>
        <v>0</v>
      </c>
      <c r="DS31" s="8">
        <f>SUM(DS10:DS21)</f>
        <v>0</v>
      </c>
      <c r="DT31" s="8">
        <f>SUM(DT10:DT21)</f>
        <v>0</v>
      </c>
      <c r="DU31" s="8">
        <f>SUM(DU10:DU21)</f>
        <v>0</v>
      </c>
      <c r="EF31" s="2" t="s">
        <v>440</v>
      </c>
      <c r="EG31" s="8">
        <f>SUM(EG10:EG21)</f>
        <v>0</v>
      </c>
      <c r="EH31" s="8">
        <f>SUM(EH10:EH21)</f>
        <v>0</v>
      </c>
      <c r="EI31" s="8">
        <f>SUM(EI10:EI21)</f>
        <v>0</v>
      </c>
      <c r="EJ31" s="8">
        <f>SUM(EJ10:EJ21)</f>
        <v>0</v>
      </c>
      <c r="EU31" s="2" t="s">
        <v>440</v>
      </c>
      <c r="EV31" s="8">
        <f>SUM(EV10:EV21)</f>
        <v>0</v>
      </c>
      <c r="EW31" s="8">
        <f>SUM(EW10:EW21)</f>
        <v>0</v>
      </c>
      <c r="EX31" s="8">
        <f>SUM(EX10:EX21)</f>
        <v>0</v>
      </c>
      <c r="EY31" s="8">
        <f>SUM(EY10:EY21)</f>
        <v>0</v>
      </c>
    </row>
    <row r="32" spans="1:156" x14ac:dyDescent="0.3">
      <c r="A32" s="2" t="s">
        <v>441</v>
      </c>
      <c r="B32" s="8">
        <f>SUM(B22:B25)</f>
        <v>368372.60000000003</v>
      </c>
      <c r="C32" s="8">
        <f>SUM(C22:C25)</f>
        <v>150229.20000000001</v>
      </c>
      <c r="D32" s="8">
        <f>SUM(D22:D25)</f>
        <v>328458.40000000002</v>
      </c>
      <c r="E32" s="8">
        <f>SUM(E22:E25)</f>
        <v>847060.2</v>
      </c>
      <c r="P32" s="2" t="s">
        <v>441</v>
      </c>
      <c r="Q32" s="8">
        <f>SUM(Q22:Q25)</f>
        <v>92246</v>
      </c>
      <c r="R32" s="8">
        <f>SUM(R22:R25)</f>
        <v>59753.599999999999</v>
      </c>
      <c r="S32" s="8">
        <f>SUM(S22:S25)</f>
        <v>119507.2</v>
      </c>
      <c r="T32" s="8">
        <f>SUM(T22:T25)</f>
        <v>271506.80000000005</v>
      </c>
      <c r="AE32" s="2" t="s">
        <v>441</v>
      </c>
      <c r="AF32" s="8">
        <f>SUM(AF22:AF25)</f>
        <v>35037.599999999999</v>
      </c>
      <c r="AG32" s="8">
        <f>SUM(AG22:AG25)</f>
        <v>18537.599999999999</v>
      </c>
      <c r="AH32" s="8">
        <f>SUM(AH22:AH25)</f>
        <v>65075.199999999997</v>
      </c>
      <c r="AI32" s="8">
        <f>SUM(AI22:AI25)</f>
        <v>118650.4</v>
      </c>
      <c r="AT32" s="2" t="s">
        <v>441</v>
      </c>
      <c r="AU32" s="8">
        <f>SUM(AU22:AU25)</f>
        <v>148287.6</v>
      </c>
      <c r="AV32" s="8">
        <f>SUM(AV22:AV25)</f>
        <v>35037.599999999999</v>
      </c>
      <c r="AW32" s="8">
        <f>SUM(AW22:AW25)</f>
        <v>70075.199999999997</v>
      </c>
      <c r="AX32" s="8">
        <f>SUM(AX22:AX25)</f>
        <v>253400.40000000002</v>
      </c>
      <c r="BI32" s="2" t="s">
        <v>441</v>
      </c>
      <c r="BJ32" s="8">
        <f>SUM(BJ22:BJ25)</f>
        <v>47465.599999999999</v>
      </c>
      <c r="BK32" s="8">
        <f>SUM(BK22:BK25)</f>
        <v>9537.6</v>
      </c>
      <c r="BL32" s="8">
        <f>SUM(BL22:BL25)</f>
        <v>19075.2</v>
      </c>
      <c r="BM32" s="8">
        <f>SUM(BM22:BM25)</f>
        <v>76078.399999999994</v>
      </c>
      <c r="BX32" s="2" t="s">
        <v>441</v>
      </c>
      <c r="BY32" s="8">
        <f>SUM(BY22:BY25)</f>
        <v>17840.599999999999</v>
      </c>
      <c r="BZ32" s="8">
        <f>SUM(BZ22:BZ25)</f>
        <v>6037.6</v>
      </c>
      <c r="CA32" s="8">
        <f>SUM(CA22:CA25)</f>
        <v>12075.2</v>
      </c>
      <c r="CB32" s="8">
        <f>SUM(CB22:CB25)</f>
        <v>35953.4</v>
      </c>
      <c r="CM32" s="2" t="s">
        <v>441</v>
      </c>
      <c r="CN32" s="8">
        <f>SUM(CN22:CN25)</f>
        <v>11199.6</v>
      </c>
      <c r="CO32" s="8">
        <f>SUM(CO22:CO25)</f>
        <v>3287.6</v>
      </c>
      <c r="CP32" s="8">
        <f>SUM(CP22:CP25)</f>
        <v>6575.2</v>
      </c>
      <c r="CQ32" s="8">
        <f>SUM(CQ22:CQ25)</f>
        <v>21062.400000000001</v>
      </c>
      <c r="DB32" s="2" t="s">
        <v>441</v>
      </c>
      <c r="DC32" s="8">
        <f>SUM(DC22:DC25)</f>
        <v>16295.6</v>
      </c>
      <c r="DD32" s="8">
        <f>SUM(DD22:DD25)</f>
        <v>1537.6</v>
      </c>
      <c r="DE32" s="8">
        <f>SUM(DE22:DE25)</f>
        <v>3075.2</v>
      </c>
      <c r="DF32" s="8">
        <f>SUM(DF22:DF25)</f>
        <v>20908.400000000001</v>
      </c>
      <c r="DQ32" s="2" t="s">
        <v>441</v>
      </c>
      <c r="DR32" s="8">
        <f>SUM(DR22:DR25)</f>
        <v>0</v>
      </c>
      <c r="DS32" s="8">
        <f>SUM(DS22:DS25)</f>
        <v>3250</v>
      </c>
      <c r="DT32" s="8">
        <f>SUM(DT22:DT25)</f>
        <v>6500</v>
      </c>
      <c r="DU32" s="8">
        <f>SUM(DU22:DU25)</f>
        <v>9750</v>
      </c>
      <c r="EF32" s="2" t="s">
        <v>441</v>
      </c>
      <c r="EG32" s="8">
        <f>SUM(EG22:EG25)</f>
        <v>0</v>
      </c>
      <c r="EH32" s="8">
        <f>SUM(EH22:EH25)</f>
        <v>10250</v>
      </c>
      <c r="EI32" s="8">
        <f>SUM(EI22:EI25)</f>
        <v>20500</v>
      </c>
      <c r="EJ32" s="8">
        <f>SUM(EJ22:EJ25)</f>
        <v>30750</v>
      </c>
      <c r="EU32" s="2" t="s">
        <v>441</v>
      </c>
      <c r="EV32" s="8">
        <f>SUM(EV22:EV25)</f>
        <v>0</v>
      </c>
      <c r="EW32" s="8">
        <f>SUM(EW22:EW25)</f>
        <v>3000</v>
      </c>
      <c r="EX32" s="8">
        <f>SUM(EX22:EX25)</f>
        <v>6000</v>
      </c>
      <c r="EY32" s="8">
        <f>SUM(EY22:EY25)</f>
        <v>9000</v>
      </c>
    </row>
    <row r="33" spans="1:155" ht="22.8" x14ac:dyDescent="0.3">
      <c r="A33" s="2" t="s">
        <v>442</v>
      </c>
      <c r="B33" s="8">
        <f>B26</f>
        <v>28313.623371223679</v>
      </c>
      <c r="C33" s="8">
        <f>C26</f>
        <v>29985.009970325518</v>
      </c>
      <c r="D33" s="8">
        <f>D26</f>
        <v>59970.019940651036</v>
      </c>
      <c r="E33" s="8">
        <f>E26</f>
        <v>118268.65328220023</v>
      </c>
      <c r="P33" s="2" t="s">
        <v>442</v>
      </c>
      <c r="Q33" s="8">
        <f>Q26</f>
        <v>16018.14256968235</v>
      </c>
      <c r="R33" s="8">
        <f>R26</f>
        <v>14961.036624720438</v>
      </c>
      <c r="S33" s="8">
        <f>S26</f>
        <v>29922.073249440877</v>
      </c>
      <c r="T33" s="8">
        <f>T26</f>
        <v>60901.252443843667</v>
      </c>
      <c r="AE33" s="2" t="s">
        <v>442</v>
      </c>
      <c r="AF33" s="8">
        <f>AF26</f>
        <v>2175.1090141674999</v>
      </c>
      <c r="AG33" s="8">
        <f>AG26</f>
        <v>2205.4392890874997</v>
      </c>
      <c r="AH33" s="8">
        <f>AH26</f>
        <v>4410.8785781749993</v>
      </c>
      <c r="AI33" s="8">
        <f>AI26</f>
        <v>8791.4268814299994</v>
      </c>
      <c r="AT33" s="2" t="s">
        <v>442</v>
      </c>
      <c r="AU33" s="8">
        <f>AU26</f>
        <v>5290.153759038828</v>
      </c>
      <c r="AV33" s="8">
        <f>AV26</f>
        <v>6107.6554783425772</v>
      </c>
      <c r="AW33" s="8">
        <f>AW26</f>
        <v>12215.310956685154</v>
      </c>
      <c r="AX33" s="8">
        <f>AX26</f>
        <v>23613.12019406656</v>
      </c>
      <c r="BI33" s="2" t="s">
        <v>442</v>
      </c>
      <c r="BJ33" s="8">
        <f>BJ26</f>
        <v>2072.1436708602341</v>
      </c>
      <c r="BK33" s="8">
        <f>BK26</f>
        <v>2257.1717668714841</v>
      </c>
      <c r="BL33" s="8">
        <f>BL26</f>
        <v>4514.3435337429673</v>
      </c>
      <c r="BM33" s="8">
        <f>BM26</f>
        <v>8843.658971474686</v>
      </c>
      <c r="BX33" s="2" t="s">
        <v>442</v>
      </c>
      <c r="BY33" s="8">
        <f>BY26</f>
        <v>930.3465669273437</v>
      </c>
      <c r="BZ33" s="8">
        <f>BZ26</f>
        <v>917.3247778398437</v>
      </c>
      <c r="CA33" s="8">
        <f>CA26</f>
        <v>1834.6495556796876</v>
      </c>
      <c r="CB33" s="8">
        <f>CB26</f>
        <v>3682.3209004468749</v>
      </c>
      <c r="CM33" s="2" t="s">
        <v>442</v>
      </c>
      <c r="CN33" s="8">
        <f>CN26</f>
        <v>843.31191023460929</v>
      </c>
      <c r="CO33" s="8">
        <f>CO26</f>
        <v>765.59230005585937</v>
      </c>
      <c r="CP33" s="8">
        <f>CP26</f>
        <v>1531.184600111719</v>
      </c>
      <c r="CQ33" s="8">
        <f>CQ26</f>
        <v>3140.0888104021878</v>
      </c>
      <c r="DB33" s="2" t="s">
        <v>442</v>
      </c>
      <c r="DC33" s="8">
        <f>DC26</f>
        <v>984.41588031281253</v>
      </c>
      <c r="DD33" s="8">
        <f>DD26</f>
        <v>920.78973340781249</v>
      </c>
      <c r="DE33" s="8">
        <f>DE26</f>
        <v>1841.579466815625</v>
      </c>
      <c r="DF33" s="8">
        <f>DF26</f>
        <v>3746.78508053625</v>
      </c>
      <c r="DQ33" s="2" t="s">
        <v>442</v>
      </c>
      <c r="DR33" s="8">
        <f>DR26</f>
        <v>0</v>
      </c>
      <c r="DS33" s="8">
        <f>DS26</f>
        <v>400</v>
      </c>
      <c r="DT33" s="8">
        <f>DT26</f>
        <v>800</v>
      </c>
      <c r="DU33" s="8">
        <f>DU26</f>
        <v>1200</v>
      </c>
      <c r="EF33" s="2" t="s">
        <v>442</v>
      </c>
      <c r="EG33" s="8">
        <f>EG26</f>
        <v>0</v>
      </c>
      <c r="EH33" s="8">
        <f>EH26</f>
        <v>1050</v>
      </c>
      <c r="EI33" s="8">
        <f>EI26</f>
        <v>2100</v>
      </c>
      <c r="EJ33" s="8">
        <f>EJ26</f>
        <v>3150</v>
      </c>
      <c r="EU33" s="2" t="s">
        <v>442</v>
      </c>
      <c r="EV33" s="8">
        <f>EV26</f>
        <v>0</v>
      </c>
      <c r="EW33" s="8">
        <f>EW26</f>
        <v>400</v>
      </c>
      <c r="EX33" s="8">
        <f>EX26</f>
        <v>800</v>
      </c>
      <c r="EY33" s="8">
        <f>EY26</f>
        <v>1200</v>
      </c>
    </row>
    <row r="34" spans="1:155" x14ac:dyDescent="0.3">
      <c r="A34" s="2" t="s">
        <v>417</v>
      </c>
      <c r="B34" s="8">
        <f>SUM(B31:B33)</f>
        <v>528772.90966288629</v>
      </c>
      <c r="C34" s="8">
        <f>SUM(C31:C33)</f>
        <v>270146.20965914428</v>
      </c>
      <c r="D34" s="8">
        <f>SUM(D31:D33)</f>
        <v>553845.41931828856</v>
      </c>
      <c r="E34" s="8">
        <f>SUM(E31:E33)</f>
        <v>1352764.5386403191</v>
      </c>
      <c r="P34" s="2" t="s">
        <v>417</v>
      </c>
      <c r="Q34" s="8">
        <f>SUM(Q31:Q33)</f>
        <v>231030.42886134496</v>
      </c>
      <c r="R34" s="8">
        <f>SUM(R31:R33)</f>
        <v>148781.0363135392</v>
      </c>
      <c r="S34" s="8">
        <f>SUM(S31:S33)</f>
        <v>292488.47262707842</v>
      </c>
      <c r="T34" s="8">
        <f>SUM(T31:T33)</f>
        <v>672299.9378019626</v>
      </c>
      <c r="AE34" s="2" t="s">
        <v>417</v>
      </c>
      <c r="AF34" s="8">
        <f>SUM(AF31:AF33)</f>
        <v>39416.549014167504</v>
      </c>
      <c r="AG34" s="8">
        <f>SUM(AG31:AG33)</f>
        <v>22732.839289087497</v>
      </c>
      <c r="AH34" s="8">
        <f>SUM(AH31:AH33)</f>
        <v>72572.91191150833</v>
      </c>
      <c r="AI34" s="8">
        <f>SUM(AI31:AI33)</f>
        <v>134722.30021476332</v>
      </c>
      <c r="AT34" s="2" t="s">
        <v>417</v>
      </c>
      <c r="AU34" s="8">
        <f>SUM(AU31:AU33)</f>
        <v>157950.55375903883</v>
      </c>
      <c r="AV34" s="8">
        <f>SUM(AV31:AV33)</f>
        <v>48897.45547834257</v>
      </c>
      <c r="AW34" s="8">
        <f>SUM(AW31:AW33)</f>
        <v>94372.144290018477</v>
      </c>
      <c r="AX34" s="8">
        <f>SUM(AX31:AX33)</f>
        <v>301220.15352739987</v>
      </c>
      <c r="BI34" s="2" t="s">
        <v>417</v>
      </c>
      <c r="BJ34" s="8">
        <f>SUM(BJ31:BJ33)</f>
        <v>50735.263670860229</v>
      </c>
      <c r="BK34" s="8">
        <f>SUM(BK31:BK33)</f>
        <v>13298.771766871485</v>
      </c>
      <c r="BL34" s="8">
        <f>SUM(BL31:BL33)</f>
        <v>25844.776867076303</v>
      </c>
      <c r="BM34" s="8">
        <f>SUM(BM31:BM33)</f>
        <v>89878.812304808001</v>
      </c>
      <c r="BX34" s="2" t="s">
        <v>417</v>
      </c>
      <c r="BY34" s="8">
        <f>SUM(BY31:BY33)</f>
        <v>19348.466566927342</v>
      </c>
      <c r="BZ34" s="8">
        <f>SUM(BZ31:BZ33)</f>
        <v>8148.924777839844</v>
      </c>
      <c r="CA34" s="8">
        <f>SUM(CA31:CA33)</f>
        <v>15915.082889013021</v>
      </c>
      <c r="CB34" s="8">
        <f>SUM(CB31:CB33)</f>
        <v>43412.474233780209</v>
      </c>
      <c r="CM34" s="2" t="s">
        <v>417</v>
      </c>
      <c r="CN34" s="8">
        <f>SUM(CN31:CN33)</f>
        <v>12512.271910234611</v>
      </c>
      <c r="CO34" s="8">
        <f>SUM(CO31:CO33)</f>
        <v>4776.7923000558594</v>
      </c>
      <c r="CP34" s="8">
        <f>SUM(CP31:CP33)</f>
        <v>9570.8179334450524</v>
      </c>
      <c r="CQ34" s="8">
        <f>SUM(CQ31:CQ33)</f>
        <v>26859.882143735522</v>
      </c>
      <c r="DB34" s="2" t="s">
        <v>417</v>
      </c>
      <c r="DC34" s="8">
        <f>SUM(DC31:DC33)</f>
        <v>17779.375880312811</v>
      </c>
      <c r="DD34" s="8">
        <f>SUM(DD31:DD33)</f>
        <v>5160.3897334078129</v>
      </c>
      <c r="DE34" s="8">
        <f>SUM(DE31:DE33)</f>
        <v>6381.2128001489582</v>
      </c>
      <c r="DF34" s="8">
        <f>SUM(DF31:DF33)</f>
        <v>29320.978413869587</v>
      </c>
      <c r="DQ34" s="2" t="s">
        <v>417</v>
      </c>
      <c r="DR34" s="8">
        <f>SUM(DR31:DR33)</f>
        <v>0</v>
      </c>
      <c r="DS34" s="8">
        <f>SUM(DS31:DS33)</f>
        <v>3650</v>
      </c>
      <c r="DT34" s="8">
        <f>SUM(DT31:DT33)</f>
        <v>7300</v>
      </c>
      <c r="DU34" s="8">
        <f>SUM(DU31:DU33)</f>
        <v>10950</v>
      </c>
      <c r="EF34" s="2" t="s">
        <v>417</v>
      </c>
      <c r="EG34" s="8">
        <f>SUM(EG31:EG33)</f>
        <v>0</v>
      </c>
      <c r="EH34" s="8">
        <f>SUM(EH31:EH33)</f>
        <v>11300</v>
      </c>
      <c r="EI34" s="8">
        <f>SUM(EI31:EI33)</f>
        <v>22600</v>
      </c>
      <c r="EJ34" s="8">
        <f>SUM(EJ31:EJ33)</f>
        <v>33900</v>
      </c>
      <c r="EU34" s="2" t="s">
        <v>417</v>
      </c>
      <c r="EV34" s="8">
        <f>SUM(EV31:EV33)</f>
        <v>0</v>
      </c>
      <c r="EW34" s="8">
        <f>SUM(EW31:EW33)</f>
        <v>3400</v>
      </c>
      <c r="EX34" s="8">
        <f>SUM(EX31:EX33)</f>
        <v>6800</v>
      </c>
      <c r="EY34" s="8">
        <f>SUM(EY31:EY33)</f>
        <v>10200</v>
      </c>
    </row>
    <row r="36" spans="1:155" x14ac:dyDescent="0.3">
      <c r="A36" s="9">
        <v>7.4999999999999997E-2</v>
      </c>
      <c r="B36" s="7">
        <f>B34*0.075</f>
        <v>39657.968224716467</v>
      </c>
      <c r="C36" s="7">
        <f>C34*0.075</f>
        <v>20260.96572443582</v>
      </c>
      <c r="D36" s="7">
        <f>D34*0.075</f>
        <v>41538.406448871639</v>
      </c>
      <c r="P36" s="9">
        <v>7.4999999999999997E-2</v>
      </c>
      <c r="Q36" s="7">
        <f>Q34*0.075</f>
        <v>17327.282164600871</v>
      </c>
      <c r="R36" s="7">
        <f>R34*0.075</f>
        <v>11158.57772351544</v>
      </c>
      <c r="S36" s="7">
        <f>S34*0.075</f>
        <v>21936.63544703088</v>
      </c>
      <c r="AE36" s="9">
        <v>7.4999999999999997E-2</v>
      </c>
      <c r="AF36" s="7">
        <f>AF34*0.075</f>
        <v>2956.2411760625628</v>
      </c>
      <c r="AG36" s="7">
        <f>AG34*0.075</f>
        <v>1704.9629466815622</v>
      </c>
      <c r="AH36" s="7">
        <f>AH34*0.075</f>
        <v>5442.968393363125</v>
      </c>
      <c r="AT36" s="9">
        <v>7.4999999999999997E-2</v>
      </c>
      <c r="AU36" s="7">
        <f>AU34*0.075</f>
        <v>11846.291531927911</v>
      </c>
      <c r="AV36" s="7">
        <f>AV34*0.075</f>
        <v>3667.3091608756927</v>
      </c>
      <c r="AW36" s="7">
        <f>AW34*0.075</f>
        <v>7077.9108217513858</v>
      </c>
      <c r="BI36" s="9">
        <v>7.4999999999999997E-2</v>
      </c>
      <c r="BJ36" s="7">
        <f>BJ34*0.075</f>
        <v>3805.1447753145171</v>
      </c>
      <c r="BK36" s="7">
        <f>BK34*0.075</f>
        <v>997.40788251536128</v>
      </c>
      <c r="BL36" s="7">
        <f>BL34*0.075</f>
        <v>1938.3582650307226</v>
      </c>
      <c r="BX36" s="9">
        <v>7.4999999999999997E-2</v>
      </c>
      <c r="BY36" s="7">
        <f>BY34*0.075</f>
        <v>1451.1349925195507</v>
      </c>
      <c r="BZ36" s="7">
        <f>BZ34*0.075</f>
        <v>611.16935833798823</v>
      </c>
      <c r="CA36" s="7">
        <f>CA34*0.075</f>
        <v>1193.6312166759765</v>
      </c>
      <c r="CM36" s="9">
        <v>7.4999999999999997E-2</v>
      </c>
      <c r="CN36" s="7">
        <f>CN34*0.075</f>
        <v>938.42039326759573</v>
      </c>
      <c r="CO36" s="7">
        <f>CO34*0.075</f>
        <v>358.25942250418944</v>
      </c>
      <c r="CP36" s="7">
        <f>CP34*0.075</f>
        <v>717.81134500837891</v>
      </c>
      <c r="DB36" s="9">
        <v>7.4999999999999997E-2</v>
      </c>
      <c r="DC36" s="7">
        <f>DC34*0.075</f>
        <v>1333.4531910234607</v>
      </c>
      <c r="DD36" s="7">
        <f>DD34*0.075</f>
        <v>387.02923000558593</v>
      </c>
      <c r="DE36" s="7">
        <f>DE34*0.075</f>
        <v>478.59096001117183</v>
      </c>
      <c r="DQ36" s="9">
        <v>7.4999999999999997E-2</v>
      </c>
      <c r="DR36" s="7">
        <f>DR34*0.075</f>
        <v>0</v>
      </c>
      <c r="DS36" s="7">
        <f>DS34*0.075</f>
        <v>273.75</v>
      </c>
      <c r="DT36" s="7">
        <f>DT34*0.075</f>
        <v>547.5</v>
      </c>
      <c r="EF36" s="9">
        <v>7.4999999999999997E-2</v>
      </c>
      <c r="EG36" s="7">
        <f>EG34*0.075</f>
        <v>0</v>
      </c>
      <c r="EH36" s="7">
        <f>EH34*0.075</f>
        <v>847.5</v>
      </c>
      <c r="EI36" s="7">
        <f>EI34*0.075</f>
        <v>1695</v>
      </c>
      <c r="EU36" s="9">
        <v>7.4999999999999997E-2</v>
      </c>
      <c r="EV36" s="7">
        <f>EV34*0.075</f>
        <v>0</v>
      </c>
      <c r="EW36" s="7">
        <f>EW34*0.075</f>
        <v>255</v>
      </c>
      <c r="EX36" s="7">
        <f>EX34*0.075</f>
        <v>510</v>
      </c>
    </row>
    <row r="37" spans="1:155" x14ac:dyDescent="0.3">
      <c r="A37" s="1" t="s">
        <v>443</v>
      </c>
      <c r="B37" s="7">
        <f>Programas!BA708+Programas!BA730</f>
        <v>22153.623371223679</v>
      </c>
      <c r="C37" s="7">
        <f>Programas!BB708+Programas!BB730</f>
        <v>26285.009970325518</v>
      </c>
      <c r="D37" s="7">
        <f>Programas!BC708+Programas!BC730</f>
        <v>52570.019940651036</v>
      </c>
      <c r="P37" s="1" t="s">
        <v>443</v>
      </c>
      <c r="Q37" s="7">
        <f>Programas!BP708+Programas!BP730</f>
        <v>0</v>
      </c>
      <c r="R37" s="7">
        <f>Programas!BQ708+Programas!BQ730</f>
        <v>0</v>
      </c>
      <c r="S37" s="7">
        <f>Programas!BR708+Programas!BR730</f>
        <v>0</v>
      </c>
      <c r="AE37" s="1" t="s">
        <v>443</v>
      </c>
      <c r="AF37" s="7">
        <f>Programas!CE708+Programas!CE730</f>
        <v>0</v>
      </c>
      <c r="AG37" s="7">
        <f>Programas!CF708+Programas!CF730</f>
        <v>0</v>
      </c>
      <c r="AH37" s="7">
        <f>Programas!CG708+Programas!CG730</f>
        <v>0</v>
      </c>
      <c r="AT37" s="1" t="s">
        <v>443</v>
      </c>
      <c r="AU37" s="7">
        <f>Programas!CT708+Programas!CT730</f>
        <v>0</v>
      </c>
      <c r="AV37" s="7">
        <f>Programas!CU708+Programas!CU730</f>
        <v>0</v>
      </c>
      <c r="AW37" s="7">
        <f>Programas!CV708+Programas!CV730</f>
        <v>0</v>
      </c>
      <c r="BI37" s="1" t="s">
        <v>443</v>
      </c>
      <c r="BJ37" s="7">
        <f>Programas!DI708+Programas!DI730</f>
        <v>0</v>
      </c>
      <c r="BK37" s="7">
        <f>Programas!DJ708+Programas!DJ730</f>
        <v>0</v>
      </c>
      <c r="BL37" s="7">
        <f>Programas!DK708+Programas!DK730</f>
        <v>0</v>
      </c>
      <c r="BX37" s="1" t="s">
        <v>443</v>
      </c>
      <c r="BY37" s="7">
        <f>Programas!DX708+Programas!DX730</f>
        <v>0</v>
      </c>
      <c r="BZ37" s="7">
        <f>Programas!DY708+Programas!DY730</f>
        <v>0</v>
      </c>
      <c r="CA37" s="7">
        <f>Programas!DZ708+Programas!DZ730</f>
        <v>0</v>
      </c>
      <c r="CM37" s="1" t="s">
        <v>443</v>
      </c>
      <c r="CN37" s="7">
        <f>Programas!EM708+Programas!EM730</f>
        <v>0</v>
      </c>
      <c r="CO37" s="7">
        <f>Programas!EN708+Programas!EN730</f>
        <v>0</v>
      </c>
      <c r="CP37" s="7">
        <f>Programas!EO708+Programas!EO730</f>
        <v>0</v>
      </c>
      <c r="DB37" s="1" t="s">
        <v>443</v>
      </c>
      <c r="DC37" s="7">
        <f>Programas!FB708+Programas!FB730</f>
        <v>0</v>
      </c>
      <c r="DD37" s="7">
        <f>Programas!FC708+Programas!FC730</f>
        <v>0</v>
      </c>
      <c r="DE37" s="7">
        <f>Programas!FD708+Programas!FD730</f>
        <v>0</v>
      </c>
      <c r="DQ37" s="1" t="s">
        <v>443</v>
      </c>
      <c r="DR37" s="7">
        <f>Programas!FQ708+Programas!FQ730</f>
        <v>0</v>
      </c>
      <c r="DS37" s="7">
        <f>Programas!FR708+Programas!FR730</f>
        <v>0</v>
      </c>
      <c r="DT37" s="7">
        <f>Programas!FS708+Programas!FS730</f>
        <v>0</v>
      </c>
      <c r="EF37" s="1" t="s">
        <v>443</v>
      </c>
      <c r="EG37" s="7">
        <f>Programas!GF708+Programas!GF730</f>
        <v>0</v>
      </c>
      <c r="EH37" s="7">
        <f>Programas!GG708+Programas!GG730</f>
        <v>0</v>
      </c>
      <c r="EI37" s="7">
        <f>Programas!GH708+Programas!GH730</f>
        <v>0</v>
      </c>
      <c r="EU37" s="1" t="s">
        <v>443</v>
      </c>
      <c r="EV37" s="7">
        <f>Programas!GU708+Programas!GU730</f>
        <v>0</v>
      </c>
      <c r="EW37" s="7">
        <f>Programas!GV708+Programas!GV730</f>
        <v>0</v>
      </c>
      <c r="EX37" s="7">
        <f>Programas!GW708+Programas!GW730</f>
        <v>0</v>
      </c>
    </row>
    <row r="39" spans="1:155" x14ac:dyDescent="0.3">
      <c r="A39" s="2" t="s">
        <v>439</v>
      </c>
      <c r="B39" s="2" t="s">
        <v>455</v>
      </c>
      <c r="C39" s="2" t="s">
        <v>459</v>
      </c>
      <c r="D39" s="2" t="s">
        <v>456</v>
      </c>
      <c r="E39" s="2" t="s">
        <v>457</v>
      </c>
      <c r="P39" s="2" t="s">
        <v>439</v>
      </c>
      <c r="Q39" s="2" t="s">
        <v>455</v>
      </c>
      <c r="R39" s="2" t="s">
        <v>459</v>
      </c>
      <c r="S39" s="2" t="s">
        <v>456</v>
      </c>
      <c r="T39" s="2" t="s">
        <v>457</v>
      </c>
      <c r="AE39" s="2" t="s">
        <v>439</v>
      </c>
      <c r="AF39" s="2" t="s">
        <v>455</v>
      </c>
      <c r="AG39" s="2" t="s">
        <v>459</v>
      </c>
      <c r="AH39" s="2" t="s">
        <v>456</v>
      </c>
      <c r="AI39" s="2" t="s">
        <v>457</v>
      </c>
      <c r="AT39" s="2" t="s">
        <v>439</v>
      </c>
      <c r="AU39" s="2" t="s">
        <v>455</v>
      </c>
      <c r="AV39" s="2" t="s">
        <v>459</v>
      </c>
      <c r="AW39" s="2" t="s">
        <v>456</v>
      </c>
      <c r="AX39" s="2" t="s">
        <v>457</v>
      </c>
      <c r="BI39" s="2" t="s">
        <v>439</v>
      </c>
      <c r="BJ39" s="2" t="s">
        <v>455</v>
      </c>
      <c r="BK39" s="2" t="s">
        <v>459</v>
      </c>
      <c r="BL39" s="2" t="s">
        <v>456</v>
      </c>
      <c r="BM39" s="2" t="s">
        <v>457</v>
      </c>
      <c r="BX39" s="2" t="s">
        <v>439</v>
      </c>
      <c r="BY39" s="2" t="s">
        <v>455</v>
      </c>
      <c r="BZ39" s="2" t="s">
        <v>459</v>
      </c>
      <c r="CA39" s="2" t="s">
        <v>456</v>
      </c>
      <c r="CB39" s="2" t="s">
        <v>457</v>
      </c>
      <c r="CM39" s="2" t="s">
        <v>439</v>
      </c>
      <c r="CN39" s="2" t="s">
        <v>455</v>
      </c>
      <c r="CO39" s="2" t="s">
        <v>459</v>
      </c>
      <c r="CP39" s="2" t="s">
        <v>456</v>
      </c>
      <c r="CQ39" s="2" t="s">
        <v>457</v>
      </c>
      <c r="DB39" s="2" t="s">
        <v>439</v>
      </c>
      <c r="DC39" s="2" t="s">
        <v>455</v>
      </c>
      <c r="DD39" s="2" t="s">
        <v>459</v>
      </c>
      <c r="DE39" s="2" t="s">
        <v>456</v>
      </c>
      <c r="DF39" s="2" t="s">
        <v>457</v>
      </c>
      <c r="DQ39" s="2" t="s">
        <v>439</v>
      </c>
      <c r="DR39" s="2" t="s">
        <v>455</v>
      </c>
      <c r="DS39" s="2" t="s">
        <v>459</v>
      </c>
      <c r="DT39" s="2" t="s">
        <v>456</v>
      </c>
      <c r="DU39" s="2" t="s">
        <v>457</v>
      </c>
      <c r="EF39" s="2" t="s">
        <v>439</v>
      </c>
      <c r="EG39" s="2" t="s">
        <v>455</v>
      </c>
      <c r="EH39" s="2" t="s">
        <v>459</v>
      </c>
      <c r="EI39" s="2" t="s">
        <v>456</v>
      </c>
      <c r="EJ39" s="2" t="s">
        <v>457</v>
      </c>
      <c r="EU39" s="2" t="s">
        <v>439</v>
      </c>
      <c r="EV39" s="2" t="s">
        <v>455</v>
      </c>
      <c r="EW39" s="2" t="s">
        <v>459</v>
      </c>
      <c r="EX39" s="2" t="s">
        <v>456</v>
      </c>
      <c r="EY39" s="2" t="s">
        <v>457</v>
      </c>
    </row>
    <row r="40" spans="1:155" x14ac:dyDescent="0.3">
      <c r="A40" s="2" t="s">
        <v>440</v>
      </c>
      <c r="B40" s="10">
        <f>B31/B$34</f>
        <v>0.24979851251432894</v>
      </c>
      <c r="C40" s="10">
        <f>C31/C$34</f>
        <v>0.33290120857993916</v>
      </c>
      <c r="D40" s="10">
        <f>D31/D$34</f>
        <v>0.29866997831496783</v>
      </c>
      <c r="E40" s="10">
        <f>E31/E$34</f>
        <v>0.28640289887221276</v>
      </c>
      <c r="P40" s="2" t="s">
        <v>440</v>
      </c>
      <c r="Q40" s="10">
        <f t="shared" ref="Q40:T42" si="33">Q31/Q$34</f>
        <v>0.53138578713084561</v>
      </c>
      <c r="R40" s="10">
        <f t="shared" si="33"/>
        <v>0.49782150685341509</v>
      </c>
      <c r="S40" s="10">
        <f t="shared" si="33"/>
        <v>0.48911055568346251</v>
      </c>
      <c r="T40" s="10">
        <f t="shared" si="33"/>
        <v>0.50556584382466474</v>
      </c>
      <c r="AE40" s="2" t="s">
        <v>440</v>
      </c>
      <c r="AF40" s="10">
        <f t="shared" ref="AF40:AI42" si="34">AF31/AF$34</f>
        <v>5.5911541094271676E-2</v>
      </c>
      <c r="AG40" s="10">
        <f t="shared" si="34"/>
        <v>8.7529761447579887E-2</v>
      </c>
      <c r="AH40" s="10">
        <f t="shared" si="34"/>
        <v>4.2534235598776289E-2</v>
      </c>
      <c r="AI40" s="10">
        <f t="shared" si="34"/>
        <v>5.4040595519282225E-2</v>
      </c>
      <c r="AT40" s="2" t="s">
        <v>440</v>
      </c>
      <c r="AU40" s="10">
        <f t="shared" ref="AU40:AX42" si="35">AU31/AU$34</f>
        <v>2.7684613291517276E-2</v>
      </c>
      <c r="AV40" s="10">
        <f t="shared" si="35"/>
        <v>0.15853994700058713</v>
      </c>
      <c r="AW40" s="10">
        <f t="shared" si="35"/>
        <v>0.12802118065903884</v>
      </c>
      <c r="AX40" s="10">
        <f t="shared" si="35"/>
        <v>8.0361931463963032E-2</v>
      </c>
      <c r="BI40" s="2" t="s">
        <v>440</v>
      </c>
      <c r="BJ40" s="10">
        <f t="shared" ref="BJ40:BM42" si="36">BJ31/BJ$34</f>
        <v>2.3603306918217416E-2</v>
      </c>
      <c r="BK40" s="10">
        <f t="shared" si="36"/>
        <v>0.11309315073340895</v>
      </c>
      <c r="BL40" s="10">
        <f t="shared" si="36"/>
        <v>8.7260700486305159E-2</v>
      </c>
      <c r="BM40" s="10">
        <f t="shared" si="36"/>
        <v>5.5149297217272818E-2</v>
      </c>
      <c r="BX40" s="2" t="s">
        <v>440</v>
      </c>
      <c r="BY40" s="10">
        <f t="shared" ref="BY40:CB42" si="37">BY31/BY$34</f>
        <v>2.9848360230632674E-2</v>
      </c>
      <c r="BZ40" s="10">
        <f t="shared" si="37"/>
        <v>0.14652239805268041</v>
      </c>
      <c r="CA40" s="10">
        <f t="shared" si="37"/>
        <v>0.1259957832024643</v>
      </c>
      <c r="CB40" s="10">
        <f t="shared" si="37"/>
        <v>8.699696112677581E-2</v>
      </c>
      <c r="CM40" s="2" t="s">
        <v>440</v>
      </c>
      <c r="CN40" s="10">
        <f t="shared" ref="CN40:CQ42" si="38">CN31/CN$34</f>
        <v>3.751197251524558E-2</v>
      </c>
      <c r="CO40" s="10">
        <f t="shared" si="38"/>
        <v>0.15148240797313678</v>
      </c>
      <c r="CP40" s="10">
        <f t="shared" si="38"/>
        <v>0.15301025926069467</v>
      </c>
      <c r="CQ40" s="10">
        <f t="shared" si="38"/>
        <v>9.8935405565549445E-2</v>
      </c>
      <c r="DB40" s="2" t="s">
        <v>440</v>
      </c>
      <c r="DC40" s="10">
        <f t="shared" ref="DC40:DF42" si="39">DC31/DC$34</f>
        <v>2.8086475214967682E-2</v>
      </c>
      <c r="DD40" s="10">
        <f t="shared" si="39"/>
        <v>0.52360386319419649</v>
      </c>
      <c r="DE40" s="10">
        <f t="shared" si="39"/>
        <v>0.22949138027478863</v>
      </c>
      <c r="DF40" s="10">
        <f t="shared" si="39"/>
        <v>0.15912815962260971</v>
      </c>
      <c r="DP40" s="18" t="s">
        <v>8</v>
      </c>
      <c r="DQ40" s="2" t="s">
        <v>440</v>
      </c>
      <c r="DR40" s="10" t="str">
        <f>IFERROR(DR31/DR$34,"")</f>
        <v/>
      </c>
      <c r="DS40" s="10">
        <f t="shared" ref="DS40:DU42" si="40">DS31/DS$34</f>
        <v>0</v>
      </c>
      <c r="DT40" s="10">
        <f t="shared" si="40"/>
        <v>0</v>
      </c>
      <c r="DU40" s="10">
        <f t="shared" si="40"/>
        <v>0</v>
      </c>
      <c r="EE40" s="18" t="s">
        <v>8</v>
      </c>
      <c r="EF40" s="2" t="s">
        <v>440</v>
      </c>
      <c r="EG40" s="10" t="str">
        <f>IFERROR(EG31/EG$34,"")</f>
        <v/>
      </c>
      <c r="EH40" s="10">
        <f t="shared" ref="EH40:EJ42" si="41">EH31/EH$34</f>
        <v>0</v>
      </c>
      <c r="EI40" s="10">
        <f t="shared" si="41"/>
        <v>0</v>
      </c>
      <c r="EJ40" s="10">
        <f t="shared" si="41"/>
        <v>0</v>
      </c>
      <c r="EU40" s="2" t="s">
        <v>440</v>
      </c>
      <c r="EV40" s="10" t="str">
        <f>IFERROR(EV31/EV$34,"")</f>
        <v/>
      </c>
      <c r="EW40" s="10">
        <f t="shared" ref="EW40:EY42" si="42">EW31/EW$34</f>
        <v>0</v>
      </c>
      <c r="EX40" s="10">
        <f t="shared" si="42"/>
        <v>0</v>
      </c>
      <c r="EY40" s="10">
        <f t="shared" si="42"/>
        <v>0</v>
      </c>
    </row>
    <row r="41" spans="1:155" x14ac:dyDescent="0.3">
      <c r="A41" s="2" t="s">
        <v>441</v>
      </c>
      <c r="B41" s="10">
        <f t="shared" ref="B41:E42" si="43">B32/B$34</f>
        <v>0.69665558365093283</v>
      </c>
      <c r="C41" s="10">
        <f t="shared" si="43"/>
        <v>0.55610330490866777</v>
      </c>
      <c r="D41" s="10">
        <f t="shared" si="43"/>
        <v>0.59305067541100087</v>
      </c>
      <c r="E41" s="10">
        <f t="shared" si="43"/>
        <v>0.62616972562822426</v>
      </c>
      <c r="P41" s="2" t="s">
        <v>441</v>
      </c>
      <c r="Q41" s="10">
        <f t="shared" si="33"/>
        <v>0.39928073741040532</v>
      </c>
      <c r="R41" s="10">
        <f t="shared" si="33"/>
        <v>0.40162107672160618</v>
      </c>
      <c r="S41" s="10">
        <f t="shared" si="33"/>
        <v>0.40858772630117007</v>
      </c>
      <c r="T41" s="10">
        <f t="shared" si="33"/>
        <v>0.40384772440656835</v>
      </c>
      <c r="AE41" s="2" t="s">
        <v>441</v>
      </c>
      <c r="AF41" s="10">
        <f t="shared" si="34"/>
        <v>0.88890582449027744</v>
      </c>
      <c r="AG41" s="10">
        <f t="shared" si="34"/>
        <v>0.81545467173115727</v>
      </c>
      <c r="AH41" s="10">
        <f t="shared" si="34"/>
        <v>0.89668718377112033</v>
      </c>
      <c r="AI41" s="10">
        <f t="shared" si="34"/>
        <v>0.88070349014867755</v>
      </c>
      <c r="AT41" s="2" t="s">
        <v>441</v>
      </c>
      <c r="AU41" s="10">
        <f t="shared" si="35"/>
        <v>0.93882291939425477</v>
      </c>
      <c r="AV41" s="10">
        <f t="shared" si="35"/>
        <v>0.71655262338791204</v>
      </c>
      <c r="AW41" s="10">
        <f t="shared" si="35"/>
        <v>0.7425411441817974</v>
      </c>
      <c r="AX41" s="10">
        <f t="shared" si="35"/>
        <v>0.8412465003838131</v>
      </c>
      <c r="BI41" s="2" t="s">
        <v>441</v>
      </c>
      <c r="BJ41" s="10">
        <f t="shared" si="36"/>
        <v>0.93555441650856819</v>
      </c>
      <c r="BK41" s="10">
        <f t="shared" si="36"/>
        <v>0.71717901225728797</v>
      </c>
      <c r="BL41" s="10">
        <f t="shared" si="36"/>
        <v>0.73806789271606843</v>
      </c>
      <c r="BM41" s="10">
        <f t="shared" si="36"/>
        <v>0.84645533300989373</v>
      </c>
      <c r="BX41" s="2" t="s">
        <v>441</v>
      </c>
      <c r="BY41" s="10">
        <f t="shared" si="37"/>
        <v>0.92206790332910593</v>
      </c>
      <c r="BZ41" s="10">
        <f t="shared" si="37"/>
        <v>0.7409075632184785</v>
      </c>
      <c r="CA41" s="10">
        <f t="shared" si="37"/>
        <v>0.75872680552208216</v>
      </c>
      <c r="CB41" s="10">
        <f t="shared" si="37"/>
        <v>0.8281813150383367</v>
      </c>
      <c r="CM41" s="2" t="s">
        <v>441</v>
      </c>
      <c r="CN41" s="10">
        <f t="shared" si="38"/>
        <v>0.89508924361203424</v>
      </c>
      <c r="CO41" s="10">
        <f t="shared" si="38"/>
        <v>0.68824428476020505</v>
      </c>
      <c r="CP41" s="10">
        <f t="shared" si="38"/>
        <v>0.6870050235751618</v>
      </c>
      <c r="CQ41" s="10">
        <f t="shared" si="38"/>
        <v>0.78415831786932633</v>
      </c>
      <c r="DB41" s="2" t="s">
        <v>441</v>
      </c>
      <c r="DC41" s="10">
        <f t="shared" si="39"/>
        <v>0.91654510876527429</v>
      </c>
      <c r="DD41" s="10">
        <f t="shared" si="39"/>
        <v>0.29796199113523181</v>
      </c>
      <c r="DE41" s="10">
        <f t="shared" si="39"/>
        <v>0.48191466047460674</v>
      </c>
      <c r="DF41" s="10">
        <f t="shared" si="39"/>
        <v>0.71308670893839554</v>
      </c>
      <c r="DP41" s="18" t="s">
        <v>140</v>
      </c>
      <c r="DQ41" s="2" t="s">
        <v>441</v>
      </c>
      <c r="DR41" s="10" t="str">
        <f t="shared" ref="DR41:DR43" si="44">IFERROR(DR32/DR$34,"")</f>
        <v/>
      </c>
      <c r="DS41" s="10">
        <f t="shared" si="40"/>
        <v>0.8904109589041096</v>
      </c>
      <c r="DT41" s="10">
        <f t="shared" si="40"/>
        <v>0.8904109589041096</v>
      </c>
      <c r="DU41" s="10">
        <f t="shared" si="40"/>
        <v>0.8904109589041096</v>
      </c>
      <c r="EE41" s="18" t="s">
        <v>140</v>
      </c>
      <c r="EF41" s="2" t="s">
        <v>441</v>
      </c>
      <c r="EG41" s="10" t="str">
        <f t="shared" ref="EG41:EG43" si="45">IFERROR(EG32/EG$34,"")</f>
        <v/>
      </c>
      <c r="EH41" s="10">
        <f t="shared" si="41"/>
        <v>0.90707964601769908</v>
      </c>
      <c r="EI41" s="10">
        <f t="shared" si="41"/>
        <v>0.90707964601769908</v>
      </c>
      <c r="EJ41" s="10">
        <f t="shared" si="41"/>
        <v>0.90707964601769908</v>
      </c>
      <c r="EU41" s="2" t="s">
        <v>441</v>
      </c>
      <c r="EV41" s="10" t="str">
        <f t="shared" ref="EV41:EV43" si="46">IFERROR(EV32/EV$34,"")</f>
        <v/>
      </c>
      <c r="EW41" s="10">
        <f t="shared" si="42"/>
        <v>0.88235294117647056</v>
      </c>
      <c r="EX41" s="10">
        <f t="shared" si="42"/>
        <v>0.88235294117647056</v>
      </c>
      <c r="EY41" s="10">
        <f t="shared" si="42"/>
        <v>0.88235294117647056</v>
      </c>
    </row>
    <row r="42" spans="1:155" ht="22.8" x14ac:dyDescent="0.3">
      <c r="A42" s="2" t="s">
        <v>442</v>
      </c>
      <c r="B42" s="10">
        <f t="shared" si="43"/>
        <v>5.3545903834738312E-2</v>
      </c>
      <c r="C42" s="10">
        <f t="shared" si="43"/>
        <v>0.11099548651139308</v>
      </c>
      <c r="D42" s="10">
        <f t="shared" si="43"/>
        <v>0.10827934627403131</v>
      </c>
      <c r="E42" s="10">
        <f t="shared" si="43"/>
        <v>8.7427375499562962E-2</v>
      </c>
      <c r="P42" s="2" t="s">
        <v>442</v>
      </c>
      <c r="Q42" s="10">
        <f t="shared" si="33"/>
        <v>6.9333475458749141E-2</v>
      </c>
      <c r="R42" s="10">
        <f t="shared" si="33"/>
        <v>0.1005574164249787</v>
      </c>
      <c r="S42" s="10">
        <f t="shared" si="33"/>
        <v>0.10230171801536737</v>
      </c>
      <c r="T42" s="10">
        <f t="shared" si="33"/>
        <v>9.0586431768766823E-2</v>
      </c>
      <c r="AE42" s="2" t="s">
        <v>442</v>
      </c>
      <c r="AF42" s="10">
        <f t="shared" si="34"/>
        <v>5.5182634415450724E-2</v>
      </c>
      <c r="AG42" s="10">
        <f t="shared" si="34"/>
        <v>9.7015566821262944E-2</v>
      </c>
      <c r="AH42" s="10">
        <f t="shared" si="34"/>
        <v>6.0778580630103385E-2</v>
      </c>
      <c r="AI42" s="10">
        <f t="shared" si="34"/>
        <v>6.5255914332040227E-2</v>
      </c>
      <c r="AT42" s="2" t="s">
        <v>442</v>
      </c>
      <c r="AU42" s="10">
        <f t="shared" si="35"/>
        <v>3.3492467314228044E-2</v>
      </c>
      <c r="AV42" s="10">
        <f t="shared" si="35"/>
        <v>0.12490742961150098</v>
      </c>
      <c r="AW42" s="10">
        <f t="shared" si="35"/>
        <v>0.12943767515916388</v>
      </c>
      <c r="AX42" s="10">
        <f t="shared" si="35"/>
        <v>7.8391568152224048E-2</v>
      </c>
      <c r="BI42" s="2" t="s">
        <v>442</v>
      </c>
      <c r="BJ42" s="10">
        <f t="shared" si="36"/>
        <v>4.0842276573214473E-2</v>
      </c>
      <c r="BK42" s="10">
        <f t="shared" si="36"/>
        <v>0.16972783700930302</v>
      </c>
      <c r="BL42" s="10">
        <f t="shared" si="36"/>
        <v>0.17467140679762633</v>
      </c>
      <c r="BM42" s="10">
        <f t="shared" si="36"/>
        <v>9.8395369772833557E-2</v>
      </c>
      <c r="BX42" s="2" t="s">
        <v>442</v>
      </c>
      <c r="BY42" s="10">
        <f t="shared" si="37"/>
        <v>4.8083736440261406E-2</v>
      </c>
      <c r="BZ42" s="10">
        <f t="shared" si="37"/>
        <v>0.11257003872884105</v>
      </c>
      <c r="CA42" s="10">
        <f t="shared" si="37"/>
        <v>0.11527741127545356</v>
      </c>
      <c r="CB42" s="10">
        <f t="shared" si="37"/>
        <v>8.4821723834887522E-2</v>
      </c>
      <c r="CM42" s="2" t="s">
        <v>442</v>
      </c>
      <c r="CN42" s="10">
        <f t="shared" si="38"/>
        <v>6.7398783872720108E-2</v>
      </c>
      <c r="CO42" s="10">
        <f t="shared" si="38"/>
        <v>0.16027330726665812</v>
      </c>
      <c r="CP42" s="10">
        <f t="shared" si="38"/>
        <v>0.15998471716414348</v>
      </c>
      <c r="CQ42" s="10">
        <f t="shared" si="38"/>
        <v>0.11690627656512427</v>
      </c>
      <c r="DB42" s="2" t="s">
        <v>442</v>
      </c>
      <c r="DC42" s="10">
        <f t="shared" si="39"/>
        <v>5.5368416019758095E-2</v>
      </c>
      <c r="DD42" s="10">
        <f t="shared" si="39"/>
        <v>0.17843414567057173</v>
      </c>
      <c r="DE42" s="10">
        <f t="shared" si="39"/>
        <v>0.2885939592506046</v>
      </c>
      <c r="DF42" s="10">
        <f t="shared" si="39"/>
        <v>0.12778513143899464</v>
      </c>
      <c r="DP42" s="18" t="s">
        <v>195</v>
      </c>
      <c r="DQ42" s="2" t="s">
        <v>442</v>
      </c>
      <c r="DR42" s="10" t="str">
        <f t="shared" si="44"/>
        <v/>
      </c>
      <c r="DS42" s="10">
        <f t="shared" si="40"/>
        <v>0.1095890410958904</v>
      </c>
      <c r="DT42" s="10">
        <f t="shared" si="40"/>
        <v>0.1095890410958904</v>
      </c>
      <c r="DU42" s="10">
        <f t="shared" si="40"/>
        <v>0.1095890410958904</v>
      </c>
      <c r="EE42" s="18" t="s">
        <v>195</v>
      </c>
      <c r="EF42" s="2" t="s">
        <v>442</v>
      </c>
      <c r="EG42" s="10" t="str">
        <f t="shared" si="45"/>
        <v/>
      </c>
      <c r="EH42" s="10">
        <f t="shared" si="41"/>
        <v>9.2920353982300891E-2</v>
      </c>
      <c r="EI42" s="10">
        <f t="shared" si="41"/>
        <v>9.2920353982300891E-2</v>
      </c>
      <c r="EJ42" s="10">
        <f t="shared" si="41"/>
        <v>9.2920353982300891E-2</v>
      </c>
      <c r="EU42" s="2" t="s">
        <v>442</v>
      </c>
      <c r="EV42" s="10" t="str">
        <f t="shared" si="46"/>
        <v/>
      </c>
      <c r="EW42" s="10">
        <f t="shared" si="42"/>
        <v>0.11764705882352941</v>
      </c>
      <c r="EX42" s="10">
        <f t="shared" si="42"/>
        <v>0.11764705882352941</v>
      </c>
      <c r="EY42" s="10">
        <f t="shared" si="42"/>
        <v>0.11764705882352941</v>
      </c>
    </row>
    <row r="43" spans="1:155" x14ac:dyDescent="0.3">
      <c r="A43" s="2" t="s">
        <v>417</v>
      </c>
      <c r="B43" s="10">
        <f>SUM(B40:B42)</f>
        <v>1</v>
      </c>
      <c r="C43" s="10">
        <f>SUM(C40:C42)</f>
        <v>1</v>
      </c>
      <c r="D43" s="10">
        <f>SUM(D40:D42)</f>
        <v>1</v>
      </c>
      <c r="E43" s="10">
        <f>SUM(E40:E42)</f>
        <v>1</v>
      </c>
      <c r="P43" s="2" t="s">
        <v>417</v>
      </c>
      <c r="Q43" s="10">
        <f>SUM(Q40:Q42)</f>
        <v>1</v>
      </c>
      <c r="R43" s="10">
        <f>SUM(R40:R42)</f>
        <v>1</v>
      </c>
      <c r="S43" s="10">
        <f>SUM(S40:S42)</f>
        <v>1</v>
      </c>
      <c r="T43" s="10">
        <f>SUM(T40:T42)</f>
        <v>0.99999999999999989</v>
      </c>
      <c r="AE43" s="2" t="s">
        <v>417</v>
      </c>
      <c r="AF43" s="10">
        <f>SUM(AF40:AF42)</f>
        <v>0.99999999999999978</v>
      </c>
      <c r="AG43" s="10">
        <f>SUM(AG40:AG42)</f>
        <v>1</v>
      </c>
      <c r="AH43" s="10">
        <f>SUM(AH40:AH42)</f>
        <v>1</v>
      </c>
      <c r="AI43" s="10">
        <f>SUM(AI40:AI42)</f>
        <v>1</v>
      </c>
      <c r="AT43" s="2" t="s">
        <v>417</v>
      </c>
      <c r="AU43" s="10">
        <f>SUM(AU40:AU42)</f>
        <v>1</v>
      </c>
      <c r="AV43" s="10">
        <f>SUM(AV40:AV42)</f>
        <v>1.0000000000000002</v>
      </c>
      <c r="AW43" s="10">
        <f>SUM(AW40:AW42)</f>
        <v>1.0000000000000002</v>
      </c>
      <c r="AX43" s="10">
        <f>SUM(AX40:AX42)</f>
        <v>1.0000000000000002</v>
      </c>
      <c r="BI43" s="2" t="s">
        <v>417</v>
      </c>
      <c r="BJ43" s="10">
        <f>SUM(BJ40:BJ42)</f>
        <v>1</v>
      </c>
      <c r="BK43" s="10">
        <f>SUM(BK40:BK42)</f>
        <v>1</v>
      </c>
      <c r="BL43" s="10">
        <f>SUM(BL40:BL42)</f>
        <v>1</v>
      </c>
      <c r="BM43" s="10">
        <f>SUM(BM40:BM42)</f>
        <v>1</v>
      </c>
      <c r="BX43" s="2" t="s">
        <v>417</v>
      </c>
      <c r="BY43" s="10">
        <f>SUM(BY40:BY42)</f>
        <v>1</v>
      </c>
      <c r="BZ43" s="10">
        <f>SUM(BZ40:BZ42)</f>
        <v>1</v>
      </c>
      <c r="CA43" s="10">
        <f>SUM(CA40:CA42)</f>
        <v>1</v>
      </c>
      <c r="CB43" s="10">
        <f>SUM(CB40:CB42)</f>
        <v>1</v>
      </c>
      <c r="CM43" s="2" t="s">
        <v>417</v>
      </c>
      <c r="CN43" s="10">
        <f>SUM(CN40:CN42)</f>
        <v>1</v>
      </c>
      <c r="CO43" s="10">
        <f>SUM(CO40:CO42)</f>
        <v>0.99999999999999989</v>
      </c>
      <c r="CP43" s="10">
        <f>SUM(CP40:CP42)</f>
        <v>1</v>
      </c>
      <c r="CQ43" s="10">
        <f>SUM(CQ40:CQ42)</f>
        <v>1</v>
      </c>
      <c r="DB43" s="2" t="s">
        <v>417</v>
      </c>
      <c r="DC43" s="10">
        <f>SUM(DC40:DC42)</f>
        <v>1</v>
      </c>
      <c r="DD43" s="10">
        <f>SUM(DD40:DD42)</f>
        <v>1</v>
      </c>
      <c r="DE43" s="10">
        <f>SUM(DE40:DE42)</f>
        <v>1</v>
      </c>
      <c r="DF43" s="10">
        <f>SUM(DF40:DF42)</f>
        <v>0.99999999999999989</v>
      </c>
      <c r="DQ43" s="2" t="s">
        <v>417</v>
      </c>
      <c r="DR43" s="10" t="str">
        <f t="shared" si="44"/>
        <v/>
      </c>
      <c r="DS43" s="10">
        <f>SUM(DS40:DS42)</f>
        <v>1</v>
      </c>
      <c r="DT43" s="10">
        <f>SUM(DT40:DT42)</f>
        <v>1</v>
      </c>
      <c r="DU43" s="10">
        <f>SUM(DU40:DU42)</f>
        <v>1</v>
      </c>
      <c r="EF43" s="2" t="s">
        <v>417</v>
      </c>
      <c r="EG43" s="10" t="str">
        <f t="shared" si="45"/>
        <v/>
      </c>
      <c r="EH43" s="10">
        <f>SUM(EH40:EH42)</f>
        <v>1</v>
      </c>
      <c r="EI43" s="10">
        <f>SUM(EI40:EI42)</f>
        <v>1</v>
      </c>
      <c r="EJ43" s="10">
        <f>SUM(EJ40:EJ42)</f>
        <v>1</v>
      </c>
      <c r="EU43" s="2" t="s">
        <v>417</v>
      </c>
      <c r="EV43" s="10" t="str">
        <f t="shared" si="46"/>
        <v/>
      </c>
      <c r="EW43" s="10">
        <f>SUM(EW40:EW42)</f>
        <v>1</v>
      </c>
      <c r="EX43" s="10">
        <f>SUM(EX40:EX42)</f>
        <v>1</v>
      </c>
      <c r="EY43" s="10">
        <f>SUM(EY40:EY42)</f>
        <v>1</v>
      </c>
    </row>
  </sheetData>
  <mergeCells count="11">
    <mergeCell ref="A1:O1"/>
    <mergeCell ref="P1:AD1"/>
    <mergeCell ref="AE1:AS1"/>
    <mergeCell ref="AT1:BH1"/>
    <mergeCell ref="BI1:BW1"/>
    <mergeCell ref="EF1:ET1"/>
    <mergeCell ref="EU1:FI1"/>
    <mergeCell ref="BX1:CL1"/>
    <mergeCell ref="CM1:DA1"/>
    <mergeCell ref="DB1:DP1"/>
    <mergeCell ref="DQ1:EE1"/>
  </mergeCells>
  <phoneticPr fontId="2" type="noConversion"/>
  <conditionalFormatting sqref="B40:E43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{C14F15D6-9AC5-47B8-A081-3FCF6A709551}</x14:id>
        </ext>
      </extLst>
    </cfRule>
  </conditionalFormatting>
  <conditionalFormatting sqref="Q40:T4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{2C917184-E546-4D6A-A6B2-30F36DBA6A3C}</x14:id>
        </ext>
      </extLst>
    </cfRule>
  </conditionalFormatting>
  <conditionalFormatting sqref="AF40:AI4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{217FB115-5181-492E-A133-13BB8F205A9A}</x14:id>
        </ext>
      </extLst>
    </cfRule>
  </conditionalFormatting>
  <conditionalFormatting sqref="AU40:AX43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{096DA06D-5411-4938-B724-EAC32E165BB4}</x14:id>
        </ext>
      </extLst>
    </cfRule>
  </conditionalFormatting>
  <conditionalFormatting sqref="BJ40:BM4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{390B6E41-7A09-42B3-BDA4-CAFCEF8261A3}</x14:id>
        </ext>
      </extLst>
    </cfRule>
  </conditionalFormatting>
  <conditionalFormatting sqref="BY40:CB4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{C272876C-9B4A-43BB-9585-A2BC02AF5703}</x14:id>
        </ext>
      </extLst>
    </cfRule>
  </conditionalFormatting>
  <conditionalFormatting sqref="CN40:CQ43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{0E8D79A3-5259-4588-B8EC-0FD1B9F1D52F}</x14:id>
        </ext>
      </extLst>
    </cfRule>
  </conditionalFormatting>
  <conditionalFormatting sqref="DC40:DF4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{8A5C9EDC-D567-43F0-8447-3981D7AF1B83}</x14:id>
        </ext>
      </extLst>
    </cfRule>
  </conditionalFormatting>
  <conditionalFormatting sqref="DR40:DU4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{C218A2CD-3472-4EEB-A87A-B376662FF99A}</x14:id>
        </ext>
      </extLst>
    </cfRule>
  </conditionalFormatting>
  <conditionalFormatting sqref="EG40:EJ4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{D0A91059-C4E7-45DB-9376-4E0A0555532E}</x14:id>
        </ext>
      </extLst>
    </cfRule>
  </conditionalFormatting>
  <conditionalFormatting sqref="EV40:EY4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{9C1E5F2E-2A3D-4025-BE78-71BCB5EA1583}</x14:id>
        </ext>
      </extLs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4F15D6-9AC5-47B8-A081-3FCF6A7095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B40:E43</xm:sqref>
        </x14:conditionalFormatting>
        <x14:conditionalFormatting xmlns:xm="http://schemas.microsoft.com/office/excel/2006/main">
          <x14:cfRule type="dataBar" id="{2C917184-E546-4D6A-A6B2-30F36DBA6A3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Q40:T43</xm:sqref>
        </x14:conditionalFormatting>
        <x14:conditionalFormatting xmlns:xm="http://schemas.microsoft.com/office/excel/2006/main">
          <x14:cfRule type="dataBar" id="{217FB115-5181-492E-A133-13BB8F205A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AF40:AI43</xm:sqref>
        </x14:conditionalFormatting>
        <x14:conditionalFormatting xmlns:xm="http://schemas.microsoft.com/office/excel/2006/main">
          <x14:cfRule type="dataBar" id="{096DA06D-5411-4938-B724-EAC32E165B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AU40:AX43</xm:sqref>
        </x14:conditionalFormatting>
        <x14:conditionalFormatting xmlns:xm="http://schemas.microsoft.com/office/excel/2006/main">
          <x14:cfRule type="dataBar" id="{390B6E41-7A09-42B3-BDA4-CAFCEF8261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BJ40:BM43</xm:sqref>
        </x14:conditionalFormatting>
        <x14:conditionalFormatting xmlns:xm="http://schemas.microsoft.com/office/excel/2006/main">
          <x14:cfRule type="dataBar" id="{C272876C-9B4A-43BB-9585-A2BC02AF5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BY40:CB43</xm:sqref>
        </x14:conditionalFormatting>
        <x14:conditionalFormatting xmlns:xm="http://schemas.microsoft.com/office/excel/2006/main">
          <x14:cfRule type="dataBar" id="{0E8D79A3-5259-4588-B8EC-0FD1B9F1D5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CN40:CQ43</xm:sqref>
        </x14:conditionalFormatting>
        <x14:conditionalFormatting xmlns:xm="http://schemas.microsoft.com/office/excel/2006/main">
          <x14:cfRule type="dataBar" id="{8A5C9EDC-D567-43F0-8447-3981D7AF1B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DC40:DF43</xm:sqref>
        </x14:conditionalFormatting>
        <x14:conditionalFormatting xmlns:xm="http://schemas.microsoft.com/office/excel/2006/main">
          <x14:cfRule type="dataBar" id="{C218A2CD-3472-4EEB-A87A-B376662FF9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DR40:DU43</xm:sqref>
        </x14:conditionalFormatting>
        <x14:conditionalFormatting xmlns:xm="http://schemas.microsoft.com/office/excel/2006/main">
          <x14:cfRule type="dataBar" id="{D0A91059-C4E7-45DB-9376-4E0A055553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EG40:EJ43</xm:sqref>
        </x14:conditionalFormatting>
        <x14:conditionalFormatting xmlns:xm="http://schemas.microsoft.com/office/excel/2006/main">
          <x14:cfRule type="dataBar" id="{9C1E5F2E-2A3D-4025-BE78-71BCB5EA15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EV40:EY43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Programas</vt:lpstr>
      <vt:lpstr>Indicadores</vt:lpstr>
      <vt:lpstr>Síntese_Graficos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Mitre Alvim de Castro</dc:creator>
  <cp:lastModifiedBy>Aída Maria Andreazza</cp:lastModifiedBy>
  <dcterms:created xsi:type="dcterms:W3CDTF">2023-04-14T11:21:54Z</dcterms:created>
  <dcterms:modified xsi:type="dcterms:W3CDTF">2023-07-25T20:50:09Z</dcterms:modified>
</cp:coreProperties>
</file>